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raw-data\"/>
    </mc:Choice>
  </mc:AlternateContent>
  <xr:revisionPtr revIDLastSave="0" documentId="13_ncr:1_{7E3DF527-1EB1-40DB-9AEF-A49383DC70A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30" i="5"/>
  <c r="B30" i="10" s="1"/>
  <c r="B7" i="5"/>
  <c r="T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B29" i="10"/>
  <c r="C7" i="10"/>
  <c r="D7" i="10"/>
  <c r="E7" i="10"/>
  <c r="F7" i="10"/>
  <c r="I7" i="10"/>
  <c r="J7" i="10"/>
  <c r="L7" i="10"/>
  <c r="O7" i="10"/>
  <c r="P7" i="10"/>
  <c r="R7" i="10"/>
  <c r="U7" i="10"/>
  <c r="V7" i="10"/>
  <c r="X7" i="10"/>
  <c r="AA7" i="10"/>
  <c r="H8" i="10"/>
  <c r="S27" i="10"/>
  <c r="Y27" i="10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W7" i="10" l="1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187" i="1" l="1"/>
  <c r="AB186" i="1"/>
  <c r="AB185" i="1"/>
  <c r="AB164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768" i="1"/>
  <c r="AB758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B590" i="1"/>
  <c r="AC589" i="1"/>
  <c r="AB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B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BA229" i="1" l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23" i="11"/>
  <c r="C8" i="11"/>
  <c r="C36" i="11" s="1"/>
  <c r="C16" i="11"/>
  <c r="C14" i="11"/>
  <c r="AC28" i="5"/>
  <c r="AC30" i="5"/>
  <c r="T86" i="8"/>
  <c r="I62" i="10"/>
  <c r="AB15" i="8"/>
  <c r="C24" i="11"/>
  <c r="C19" i="11"/>
  <c r="C17" i="11"/>
  <c r="C13" i="11"/>
  <c r="C11" i="11"/>
  <c r="C28" i="11"/>
  <c r="C10" i="11"/>
  <c r="Z61" i="10"/>
  <c r="R61" i="10"/>
  <c r="J61" i="10"/>
  <c r="B61" i="10"/>
  <c r="Q62" i="10"/>
  <c r="E62" i="10"/>
  <c r="C25" i="11"/>
  <c r="C20" i="11"/>
  <c r="C35" i="11"/>
  <c r="C34" i="11"/>
  <c r="C31" i="11"/>
  <c r="C15" i="11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CK238" i="1" l="1"/>
  <c r="E14" i="1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B65" i="5" l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<sst xmlns="http://schemas.openxmlformats.org/spreadsheetml/2006/main" count="7878" uniqueCount="88">
  <si>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</si>
  <si>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</si>
  <si>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</si>
  <si>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</si>
  <si>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</si>
  <si>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</si>
  <si>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</si>
  <si>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</si>
  <si>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</si>
  <si>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</si>
  <si>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</si>
  <si>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</si>
  <si>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</si>
  <si>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</si>
  <si>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</si>
  <si>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</si>
  <si>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</si>
  <si>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</si>
  <si>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</si>
  <si>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</si>
  <si>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</si>
  <si>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</si>
  <si>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</si>
  <si>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</si>
  <si>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06:00 - 06:59</t>
  </si>
  <si>
    <t>TOTAL</t>
  </si>
  <si>
    <t>PM PEAK</t>
  </si>
  <si>
    <t>09:00 - 09:59</t>
  </si>
  <si>
    <t>10:00 - 10:59</t>
  </si>
  <si>
    <t>11:00 - 11:59</t>
  </si>
  <si>
    <t>17:00 - 17:59</t>
  </si>
  <si>
    <t>12:00 - 12:59</t>
  </si>
  <si>
    <t>18:00 - 18:59</t>
  </si>
  <si>
    <t>13:00 - 13:59</t>
  </si>
  <si>
    <t>14:00 - 14:59</t>
  </si>
  <si>
    <t>15:00 - 15:59</t>
  </si>
  <si>
    <t>16:00 - 16:59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</si>
  <si>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</si>
  <si>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</si>
  <si>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</si>
  <si>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</si>
  <si>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</si>
  <si>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</si>
  <si>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</si>
  <si>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</si>
  <si>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</si>
  <si>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</si>
  <si>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</si>
  <si>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</si>
  <si>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</si>
  <si>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</si>
  <si>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(WEEKDAYS)</t>
  </si>
  <si>
    <t>WEEKDAY AVERAGE</t>
  </si>
  <si>
    <t>WEEKDAY 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</si>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</sst>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88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5" fontId="8" fillId="0" borderId="43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0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Alignment="1">
      <alignment horizontal="center"/>
    </xf>
    <xf numFmtId="3" fontId="16" fillId="0" borderId="0" xfId="0" quotePrefix="1" applyNumberFormat="1" applyFont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3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3" fontId="15" fillId="0" borderId="0" xfId="0" quotePrefix="1" applyNumberFormat="1" applyFont="1" applyAlignment="1">
      <alignment horizontal="center" vertical="center"/>
    </xf>
    <xf numFmtId="170" fontId="20" fillId="0" borderId="0" xfId="5" applyNumberFormat="1" applyFont="1"/>
    <xf numFmtId="165" fontId="13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1" fillId="0" borderId="0" xfId="0" applyFont="1"/>
    <xf numFmtId="170" fontId="20" fillId="0" borderId="0" xfId="5" applyNumberFormat="1" applyFont="1" applyAlignment="1">
      <alignment horizontal="center"/>
    </xf>
    <xf numFmtId="170" fontId="19" fillId="0" borderId="54" xfId="0" applyNumberFormat="1" applyFont="1" applyBorder="1" applyAlignment="1">
      <alignment horizontal="center"/>
    </xf>
    <xf numFmtId="170" fontId="19" fillId="0" borderId="55" xfId="0" applyNumberFormat="1" applyFont="1" applyBorder="1" applyAlignment="1">
      <alignment horizontal="center"/>
    </xf>
    <xf numFmtId="165" fontId="17" fillId="0" borderId="56" xfId="1" quotePrefix="1" applyNumberFormat="1" applyFont="1" applyBorder="1" applyAlignment="1">
      <alignment horizontal="center" vertical="center"/>
    </xf>
    <xf numFmtId="165" fontId="17" fillId="0" borderId="55" xfId="1" quotePrefix="1" applyNumberFormat="1" applyFont="1" applyBorder="1" applyAlignment="1">
      <alignment horizontal="center" vertical="center"/>
    </xf>
    <xf numFmtId="165" fontId="17" fillId="0" borderId="57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165" fontId="17" fillId="0" borderId="58" xfId="1" quotePrefix="1" applyNumberFormat="1" applyFont="1" applyBorder="1" applyAlignment="1">
      <alignment horizontal="center" vertical="center"/>
    </xf>
    <xf numFmtId="165" fontId="17" fillId="0" borderId="16" xfId="1" quotePrefix="1" applyNumberFormat="1" applyFont="1" applyBorder="1" applyAlignment="1">
      <alignment horizontal="center" vertical="center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49" xfId="0" applyFont="1" applyBorder="1" applyAlignment="1">
      <alignment horizontal="center" vertical="center"/>
    </xf>
    <xf numFmtId="0" fontId="15" fillId="0" borderId="52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4">
    <dxf>
      <font>
        <color rgb="FFFF0000"/>
      </font>
    </dxf>
    <dxf>
      <font>
        <color rgb="FFFF0000"/>
      </font>
    </dxf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482" zoomScale="80" zoomScaleNormal="80" zoomScalePageLayoutView="50" workbookViewId="0">
      <selection activeCell="CP444" sqref="CP444"/>
    </sheetView>
  </sheetViews>
  <sheetFormatPr defaultColWidth="8.85546875" defaultRowHeight="12.75" x14ac:dyDescent="0.2"/>
  <cols>
    <col min="1" max="1" width="10.42578125" style="211" customWidth="1"/>
    <col min="2" max="2" width="8.28515625" style="211" customWidth="1"/>
    <col min="3" max="3" width="7.42578125" style="211" customWidth="1"/>
    <col min="4" max="4" width="6.7109375" style="211" customWidth="1"/>
    <col min="5" max="5" width="6.28515625" style="211" customWidth="1"/>
    <col min="6" max="6" width="6.85546875" style="211" customWidth="1"/>
    <col min="7" max="7" width="7.140625" style="211" customWidth="1"/>
    <col min="8" max="8" width="7" style="211" customWidth="1"/>
    <col min="9" max="9" width="7.28515625" style="211" customWidth="1"/>
    <col min="10" max="10" width="6.140625" style="211" customWidth="1"/>
    <col min="11" max="11" width="7.28515625" style="211" customWidth="1"/>
    <col min="12" max="12" width="7.7109375" style="211" customWidth="1"/>
    <col min="13" max="14" width="7.140625" style="211" customWidth="1"/>
    <col min="15" max="15" width="7.85546875" style="211" customWidth="1"/>
    <col min="16" max="16" width="6.7109375" style="211" customWidth="1"/>
    <col min="17" max="17" width="7.140625" style="211" customWidth="1"/>
    <col min="18" max="18" width="7.28515625" style="211" customWidth="1"/>
    <col min="19" max="19" width="7.85546875" style="211" customWidth="1"/>
    <col min="20" max="20" width="6.140625" style="211" customWidth="1"/>
    <col min="21" max="21" width="7" style="211" customWidth="1"/>
    <col min="22" max="22" width="7.42578125" style="211" customWidth="1"/>
    <col min="23" max="23" width="8" style="211" customWidth="1"/>
    <col min="24" max="24" width="7.140625" style="211" customWidth="1"/>
    <col min="25" max="25" width="7.42578125" style="211" customWidth="1"/>
    <col min="26" max="26" width="7.42578125" style="212" customWidth="1"/>
    <col min="27" max="27" width="8" style="212" customWidth="1"/>
    <col min="28" max="28" width="9.85546875" style="213" customWidth="1"/>
    <col min="29" max="29" width="10.140625" style="213" customWidth="1"/>
    <col min="30" max="30" width="9.140625" style="211" customWidth="1"/>
    <col min="31" max="60" width="9.140625" style="211" hidden="1" customWidth="1"/>
    <col min="61" max="61" width="11.7109375" style="211" hidden="1" customWidth="1"/>
    <col min="62" max="85" width="8.42578125" style="211" hidden="1" customWidth="1"/>
    <col min="86" max="87" width="8.42578125" style="212" hidden="1" customWidth="1"/>
    <col min="88" max="89" width="8.42578125" style="211" hidden="1" customWidth="1"/>
    <col min="90" max="90" width="8.85546875" style="211"/>
    <col min="91" max="91" width="13" style="211" bestFit="1" customWidth="1"/>
    <col min="92" max="92" width="12.85546875" style="211" bestFit="1" customWidth="1"/>
    <col min="93" max="16384" width="8.85546875" style="211"/>
  </cols>
  <sheetData>
    <row r="2" spans="1:93" ht="15.75" x14ac:dyDescent="0.25">
      <c r="A2" s="275" t="s">
        <v>0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  <c r="BI2" s="275" t="s">
        <v>0</v>
      </c>
      <c r="BJ2" s="275"/>
      <c r="BK2" s="275"/>
      <c r="BL2" s="275"/>
      <c r="BM2" s="275"/>
      <c r="BN2" s="275"/>
      <c r="BO2" s="275"/>
      <c r="BP2" s="275"/>
      <c r="BQ2" s="275"/>
      <c r="BR2" s="275"/>
      <c r="BS2" s="275"/>
      <c r="BT2" s="275"/>
      <c r="BU2" s="275"/>
      <c r="BV2" s="275"/>
      <c r="BW2" s="275"/>
      <c r="BX2" s="275"/>
      <c r="BY2" s="275"/>
      <c r="BZ2" s="275"/>
      <c r="CA2" s="275"/>
      <c r="CB2" s="275"/>
      <c r="CC2" s="275"/>
      <c r="CD2" s="275"/>
      <c r="CE2" s="275"/>
      <c r="CF2" s="275"/>
      <c r="CG2" s="275"/>
      <c r="CH2" s="275"/>
      <c r="CI2" s="275"/>
      <c r="CJ2" s="275"/>
      <c r="CK2" s="275"/>
    </row>
    <row r="5" spans="1:93" x14ac:dyDescent="0.2">
      <c r="A5" s="269">
        <v>44593</v>
      </c>
      <c r="B5" s="269"/>
      <c r="C5" s="269"/>
      <c r="D5" s="269"/>
      <c r="BI5" s="274">
        <f>A5</f>
        <v>44593</v>
      </c>
      <c r="BJ5" s="274"/>
      <c r="BK5" s="274"/>
      <c r="BL5" s="274"/>
    </row>
    <row r="6" spans="1:93" ht="13.5" thickBot="1" x14ac:dyDescent="0.25">
      <c r="AE6" t="s">
        <v>1</v>
      </c>
    </row>
    <row r="7" spans="1:93" ht="14.25" thickTop="1" thickBot="1" x14ac:dyDescent="0.25">
      <c r="A7" s="265" t="s">
        <v>2</v>
      </c>
      <c r="B7" s="267" t="s">
        <v>3</v>
      </c>
      <c r="C7" s="268"/>
      <c r="D7" s="267" t="s">
        <v>4</v>
      </c>
      <c r="E7" s="268"/>
      <c r="F7" s="267" t="s">
        <v>5</v>
      </c>
      <c r="G7" s="268"/>
      <c r="H7" s="267" t="s">
        <v>6</v>
      </c>
      <c r="I7" s="268"/>
      <c r="J7" s="267" t="s">
        <v>7</v>
      </c>
      <c r="K7" s="268"/>
      <c r="L7" s="267" t="s">
        <v>8</v>
      </c>
      <c r="M7" s="268"/>
      <c r="N7" s="267" t="s">
        <v>9</v>
      </c>
      <c r="O7" s="268"/>
      <c r="P7" s="267" t="s">
        <v>10</v>
      </c>
      <c r="Q7" s="268"/>
      <c r="R7" s="267" t="s">
        <v>11</v>
      </c>
      <c r="S7" s="268"/>
      <c r="T7" s="267" t="s">
        <v>12</v>
      </c>
      <c r="U7" s="268"/>
      <c r="V7" s="267" t="s">
        <v>13</v>
      </c>
      <c r="W7" s="268"/>
      <c r="X7" s="267" t="s">
        <v>14</v>
      </c>
      <c r="Y7" s="268"/>
      <c r="Z7" s="270" t="s">
        <v>15</v>
      </c>
      <c r="AA7" s="271"/>
      <c r="AB7" s="272" t="s">
        <v>16</v>
      </c>
      <c r="AC7" s="273"/>
      <c r="AE7" s="265" t="s">
        <v>2</v>
      </c>
      <c r="AF7" s="267" t="s">
        <v>3</v>
      </c>
      <c r="AG7" s="268"/>
      <c r="AH7" s="267" t="s">
        <v>4</v>
      </c>
      <c r="AI7" s="268"/>
      <c r="AJ7" s="267" t="s">
        <v>5</v>
      </c>
      <c r="AK7" s="268"/>
      <c r="AL7" s="267" t="s">
        <v>6</v>
      </c>
      <c r="AM7" s="268"/>
      <c r="AN7" s="267" t="s">
        <v>7</v>
      </c>
      <c r="AO7" s="268"/>
      <c r="AP7" s="267" t="s">
        <v>8</v>
      </c>
      <c r="AQ7" s="268"/>
      <c r="AR7" s="267" t="s">
        <v>9</v>
      </c>
      <c r="AS7" s="268"/>
      <c r="AT7" s="267" t="s">
        <v>10</v>
      </c>
      <c r="AU7" s="268"/>
      <c r="AV7" s="267" t="s">
        <v>11</v>
      </c>
      <c r="AW7" s="268"/>
      <c r="AX7" s="267" t="s">
        <v>12</v>
      </c>
      <c r="AY7" s="268"/>
      <c r="AZ7" s="267" t="s">
        <v>13</v>
      </c>
      <c r="BA7" s="268"/>
      <c r="BB7" s="267" t="s">
        <v>14</v>
      </c>
      <c r="BC7" s="268"/>
      <c r="BD7" s="270" t="s">
        <v>15</v>
      </c>
      <c r="BE7" s="271"/>
      <c r="BF7" s="272" t="s">
        <v>16</v>
      </c>
      <c r="BG7" s="273"/>
      <c r="BH7" s="251"/>
      <c r="BI7" s="265" t="s">
        <v>2</v>
      </c>
      <c r="BJ7" s="267" t="s">
        <v>3</v>
      </c>
      <c r="BK7" s="268"/>
      <c r="BL7" s="267" t="s">
        <v>4</v>
      </c>
      <c r="BM7" s="268"/>
      <c r="BN7" s="267" t="s">
        <v>5</v>
      </c>
      <c r="BO7" s="268"/>
      <c r="BP7" s="267" t="s">
        <v>6</v>
      </c>
      <c r="BQ7" s="268"/>
      <c r="BR7" s="267" t="s">
        <v>7</v>
      </c>
      <c r="BS7" s="268"/>
      <c r="BT7" s="267" t="s">
        <v>8</v>
      </c>
      <c r="BU7" s="268"/>
      <c r="BV7" s="267" t="s">
        <v>9</v>
      </c>
      <c r="BW7" s="268"/>
      <c r="BX7" s="267" t="s">
        <v>10</v>
      </c>
      <c r="BY7" s="268"/>
      <c r="BZ7" s="267" t="s">
        <v>11</v>
      </c>
      <c r="CA7" s="268"/>
      <c r="CB7" s="267" t="s">
        <v>12</v>
      </c>
      <c r="CC7" s="268"/>
      <c r="CD7" s="267" t="s">
        <v>13</v>
      </c>
      <c r="CE7" s="268"/>
      <c r="CF7" s="267" t="s">
        <v>14</v>
      </c>
      <c r="CG7" s="268"/>
      <c r="CH7" s="270" t="s">
        <v>15</v>
      </c>
      <c r="CI7" s="271"/>
      <c r="CJ7" s="267" t="s">
        <v>16</v>
      </c>
      <c r="CK7" s="268"/>
    </row>
    <row r="8" spans="1:93" ht="15" thickTop="1" thickBot="1" x14ac:dyDescent="0.3">
      <c r="A8" s="266"/>
      <c r="B8" s="110" t="s">
        <v>17</v>
      </c>
      <c r="C8" s="111" t="s">
        <v>18</v>
      </c>
      <c r="D8" s="112" t="s">
        <v>17</v>
      </c>
      <c r="E8" s="113" t="s">
        <v>18</v>
      </c>
      <c r="F8" s="110" t="s">
        <v>17</v>
      </c>
      <c r="G8" s="111" t="s">
        <v>18</v>
      </c>
      <c r="H8" s="112" t="s">
        <v>17</v>
      </c>
      <c r="I8" s="113" t="s">
        <v>18</v>
      </c>
      <c r="J8" s="110" t="s">
        <v>17</v>
      </c>
      <c r="K8" s="111" t="s">
        <v>18</v>
      </c>
      <c r="L8" s="112" t="s">
        <v>17</v>
      </c>
      <c r="M8" s="110" t="s">
        <v>18</v>
      </c>
      <c r="N8" s="114" t="s">
        <v>17</v>
      </c>
      <c r="O8" s="115" t="s">
        <v>18</v>
      </c>
      <c r="P8" s="110" t="s">
        <v>17</v>
      </c>
      <c r="Q8" s="111" t="s">
        <v>18</v>
      </c>
      <c r="R8" s="112" t="s">
        <v>17</v>
      </c>
      <c r="S8" s="113" t="s">
        <v>18</v>
      </c>
      <c r="T8" s="110" t="s">
        <v>17</v>
      </c>
      <c r="U8" s="111" t="s">
        <v>18</v>
      </c>
      <c r="V8" s="112" t="s">
        <v>17</v>
      </c>
      <c r="W8" s="113" t="s">
        <v>18</v>
      </c>
      <c r="X8" s="110" t="s">
        <v>17</v>
      </c>
      <c r="Y8" s="111" t="s">
        <v>18</v>
      </c>
      <c r="Z8" s="25" t="s">
        <v>17</v>
      </c>
      <c r="AA8" s="116" t="s">
        <v>18</v>
      </c>
      <c r="AB8" s="167" t="s">
        <v>17</v>
      </c>
      <c r="AC8" s="168" t="s">
        <v>18</v>
      </c>
      <c r="AE8" s="266"/>
      <c r="AF8" s="110" t="s">
        <v>17</v>
      </c>
      <c r="AG8" s="111" t="s">
        <v>18</v>
      </c>
      <c r="AH8" s="112" t="s">
        <v>17</v>
      </c>
      <c r="AI8" s="113" t="s">
        <v>18</v>
      </c>
      <c r="AJ8" s="110" t="s">
        <v>17</v>
      </c>
      <c r="AK8" s="111" t="s">
        <v>18</v>
      </c>
      <c r="AL8" s="112" t="s">
        <v>17</v>
      </c>
      <c r="AM8" s="113" t="s">
        <v>18</v>
      </c>
      <c r="AN8" s="110" t="s">
        <v>17</v>
      </c>
      <c r="AO8" s="111" t="s">
        <v>18</v>
      </c>
      <c r="AP8" s="112" t="s">
        <v>17</v>
      </c>
      <c r="AQ8" s="110" t="s">
        <v>18</v>
      </c>
      <c r="AR8" s="114" t="s">
        <v>17</v>
      </c>
      <c r="AS8" s="115" t="s">
        <v>18</v>
      </c>
      <c r="AT8" s="110" t="s">
        <v>17</v>
      </c>
      <c r="AU8" s="111" t="s">
        <v>18</v>
      </c>
      <c r="AV8" s="112" t="s">
        <v>17</v>
      </c>
      <c r="AW8" s="113" t="s">
        <v>18</v>
      </c>
      <c r="AX8" s="110" t="s">
        <v>17</v>
      </c>
      <c r="AY8" s="111" t="s">
        <v>18</v>
      </c>
      <c r="AZ8" s="112" t="s">
        <v>17</v>
      </c>
      <c r="BA8" s="113" t="s">
        <v>18</v>
      </c>
      <c r="BB8" s="110" t="s">
        <v>17</v>
      </c>
      <c r="BC8" s="111" t="s">
        <v>18</v>
      </c>
      <c r="BD8" s="25" t="s">
        <v>17</v>
      </c>
      <c r="BE8" s="116" t="s">
        <v>18</v>
      </c>
      <c r="BF8" s="167" t="s">
        <v>17</v>
      </c>
      <c r="BG8" s="168" t="s">
        <v>18</v>
      </c>
      <c r="BH8" s="252"/>
      <c r="BI8" s="266"/>
      <c r="BJ8" s="110" t="s">
        <v>17</v>
      </c>
      <c r="BK8" s="111" t="s">
        <v>18</v>
      </c>
      <c r="BL8" s="112" t="s">
        <v>17</v>
      </c>
      <c r="BM8" s="113" t="s">
        <v>18</v>
      </c>
      <c r="BN8" s="110" t="s">
        <v>17</v>
      </c>
      <c r="BO8" s="111" t="s">
        <v>18</v>
      </c>
      <c r="BP8" s="112" t="s">
        <v>17</v>
      </c>
      <c r="BQ8" s="113" t="s">
        <v>18</v>
      </c>
      <c r="BR8" s="110" t="s">
        <v>17</v>
      </c>
      <c r="BS8" s="111" t="s">
        <v>18</v>
      </c>
      <c r="BT8" s="112" t="s">
        <v>17</v>
      </c>
      <c r="BU8" s="110" t="s">
        <v>18</v>
      </c>
      <c r="BV8" s="114" t="s">
        <v>17</v>
      </c>
      <c r="BW8" s="115" t="s">
        <v>18</v>
      </c>
      <c r="BX8" s="110" t="s">
        <v>17</v>
      </c>
      <c r="BY8" s="111" t="s">
        <v>18</v>
      </c>
      <c r="BZ8" s="112" t="s">
        <v>17</v>
      </c>
      <c r="CA8" s="113" t="s">
        <v>18</v>
      </c>
      <c r="CB8" s="110" t="s">
        <v>17</v>
      </c>
      <c r="CC8" s="111" t="s">
        <v>18</v>
      </c>
      <c r="CD8" s="112" t="s">
        <v>17</v>
      </c>
      <c r="CE8" s="113" t="s">
        <v>18</v>
      </c>
      <c r="CF8" s="110" t="s">
        <v>17</v>
      </c>
      <c r="CG8" s="111" t="s">
        <v>18</v>
      </c>
      <c r="CH8" s="25" t="s">
        <v>17</v>
      </c>
      <c r="CI8" s="116" t="s">
        <v>18</v>
      </c>
      <c r="CJ8" s="114" t="s">
        <v>17</v>
      </c>
      <c r="CK8" s="115" t="s">
        <v>18</v>
      </c>
    </row>
    <row r="9" spans="1:93" ht="13.5" thickTop="1" x14ac:dyDescent="0.2">
      <c r="A9" s="118" t="s">
        <v>19</v>
      </c>
      <c r="B9" s="119"/>
      <c r="C9" s="176"/>
      <c r="D9" s="120"/>
      <c r="E9" s="171"/>
      <c r="F9" s="119"/>
      <c r="G9" s="121"/>
      <c r="H9" s="120"/>
      <c r="I9" s="171"/>
      <c r="J9" s="119"/>
      <c r="K9" s="121"/>
      <c r="L9" s="120"/>
      <c r="M9" s="119"/>
      <c r="N9" s="170"/>
      <c r="O9" s="172"/>
      <c r="P9" s="119"/>
      <c r="Q9" s="121"/>
      <c r="R9" s="120"/>
      <c r="S9" s="171"/>
      <c r="T9" s="119"/>
      <c r="U9" s="121"/>
      <c r="V9" s="120"/>
      <c r="W9" s="171"/>
      <c r="X9" s="119"/>
      <c r="Y9" s="121"/>
      <c r="Z9" s="20"/>
      <c r="AA9" s="175"/>
      <c r="AB9" s="161">
        <f>B9+D9+F9+H9+J9+L9+N9+P9+R9+T9+V9+X9+Z9</f>
        <v>0</v>
      </c>
      <c r="AC9" s="162">
        <f>C9+E9+G9+I9+K9+M9+O9+Q9+S9+U9+W9+Y9+AA9</f>
        <v>0</v>
      </c>
      <c r="AE9" s="253" t="s">
        <v>20</v>
      </c>
      <c r="AF9" s="119">
        <f>SUMIF($A$9:$A$32,$AE9,B$9:B$32)</f>
        <v>731</v>
      </c>
      <c r="AG9" s="176">
        <f t="shared" ref="AG9:AV10" si="0">SUMIF($A$9:$A$32,$AE9,C$9:C$32)</f>
        <v>547</v>
      </c>
      <c r="AH9" s="120">
        <f t="shared" si="0"/>
        <v>256</v>
      </c>
      <c r="AI9" s="171">
        <f t="shared" si="0"/>
        <v>278</v>
      </c>
      <c r="AJ9" s="119">
        <f t="shared" si="0"/>
        <v>924</v>
      </c>
      <c r="AK9" s="121">
        <f t="shared" si="0"/>
        <v>750</v>
      </c>
      <c r="AL9" s="120">
        <f t="shared" si="0"/>
        <v>1125</v>
      </c>
      <c r="AM9" s="171">
        <f t="shared" si="0"/>
        <v>1078</v>
      </c>
      <c r="AN9" s="119">
        <f t="shared" si="0"/>
        <v>81</v>
      </c>
      <c r="AO9" s="121">
        <f t="shared" si="0"/>
        <v>210</v>
      </c>
      <c r="AP9" s="120">
        <f t="shared" si="0"/>
        <v>451</v>
      </c>
      <c r="AQ9" s="119">
        <f t="shared" si="0"/>
        <v>618</v>
      </c>
      <c r="AR9" s="170">
        <f t="shared" si="0"/>
        <v>1173</v>
      </c>
      <c r="AS9" s="172">
        <f t="shared" si="0"/>
        <v>1218</v>
      </c>
      <c r="AT9" s="119">
        <f t="shared" si="0"/>
        <v>701</v>
      </c>
      <c r="AU9" s="121">
        <f t="shared" si="0"/>
        <v>538</v>
      </c>
      <c r="AV9" s="120">
        <f t="shared" si="0"/>
        <v>783</v>
      </c>
      <c r="AW9" s="171">
        <f t="shared" ref="AW9:BE10" si="1">SUMIF($A$9:$A$32,$AE9,S$9:S$32)</f>
        <v>757</v>
      </c>
      <c r="AX9" s="119">
        <f t="shared" si="1"/>
        <v>169</v>
      </c>
      <c r="AY9" s="121">
        <f t="shared" si="1"/>
        <v>171</v>
      </c>
      <c r="AZ9" s="120">
        <f t="shared" si="1"/>
        <v>439</v>
      </c>
      <c r="BA9" s="171">
        <f t="shared" si="1"/>
        <v>579</v>
      </c>
      <c r="BB9" s="119">
        <f t="shared" si="1"/>
        <v>545</v>
      </c>
      <c r="BC9" s="121">
        <f t="shared" si="1"/>
        <v>383</v>
      </c>
      <c r="BD9" s="20">
        <f t="shared" si="1"/>
        <v>1050</v>
      </c>
      <c r="BE9" s="175">
        <f t="shared" si="1"/>
        <v>1190</v>
      </c>
      <c r="BF9" s="161">
        <f>AF9+AH9+AJ9+AL9+AN9+AP9+AR9+AT9+AV9+AX9+AZ9+BB9+BD9</f>
        <v>8428</v>
      </c>
      <c r="BG9" s="162">
        <f>AG9+AI9+AK9+AM9+AO9+AQ9+AS9+AU9+AW9+AY9+BA9+BC9+BE9</f>
        <v>8317</v>
      </c>
      <c r="BH9" s="254"/>
      <c r="BI9" s="118" t="s">
        <v>19</v>
      </c>
      <c r="BJ9" s="122">
        <f t="shared" ref="BJ9:CK9" si="2">B9/B33</f>
        <v>0</v>
      </c>
      <c r="BK9" s="123">
        <f t="shared" si="2"/>
        <v>0</v>
      </c>
      <c r="BL9" s="124">
        <f t="shared" si="2"/>
        <v>0</v>
      </c>
      <c r="BM9" s="125">
        <f t="shared" si="2"/>
        <v>0</v>
      </c>
      <c r="BN9" s="122">
        <f t="shared" si="2"/>
        <v>0</v>
      </c>
      <c r="BO9" s="123">
        <f t="shared" si="2"/>
        <v>0</v>
      </c>
      <c r="BP9" s="124">
        <f t="shared" si="2"/>
        <v>0</v>
      </c>
      <c r="BQ9" s="125">
        <f t="shared" si="2"/>
        <v>0</v>
      </c>
      <c r="BR9" s="122">
        <f t="shared" si="2"/>
        <v>0</v>
      </c>
      <c r="BS9" s="123">
        <f t="shared" si="2"/>
        <v>0</v>
      </c>
      <c r="BT9" s="124">
        <f t="shared" si="2"/>
        <v>0</v>
      </c>
      <c r="BU9" s="122">
        <f t="shared" si="2"/>
        <v>0</v>
      </c>
      <c r="BV9" s="126">
        <f t="shared" si="2"/>
        <v>0</v>
      </c>
      <c r="BW9" s="127">
        <f t="shared" si="2"/>
        <v>0</v>
      </c>
      <c r="BX9" s="122">
        <f t="shared" si="2"/>
        <v>0</v>
      </c>
      <c r="BY9" s="123">
        <f t="shared" si="2"/>
        <v>0</v>
      </c>
      <c r="BZ9" s="124">
        <f t="shared" si="2"/>
        <v>0</v>
      </c>
      <c r="CA9" s="125">
        <f t="shared" si="2"/>
        <v>0</v>
      </c>
      <c r="CB9" s="122">
        <f t="shared" si="2"/>
        <v>0</v>
      </c>
      <c r="CC9" s="123">
        <f t="shared" si="2"/>
        <v>0</v>
      </c>
      <c r="CD9" s="124">
        <f t="shared" si="2"/>
        <v>0</v>
      </c>
      <c r="CE9" s="125">
        <f t="shared" si="2"/>
        <v>0</v>
      </c>
      <c r="CF9" s="122">
        <f t="shared" si="2"/>
        <v>0</v>
      </c>
      <c r="CG9" s="123">
        <f t="shared" si="2"/>
        <v>0</v>
      </c>
      <c r="CH9" s="124">
        <f t="shared" si="2"/>
        <v>0</v>
      </c>
      <c r="CI9" s="122">
        <f t="shared" si="2"/>
        <v>0</v>
      </c>
      <c r="CJ9" s="128">
        <f t="shared" si="2"/>
        <v>0</v>
      </c>
      <c r="CK9" s="129">
        <f t="shared" si="2"/>
        <v>0</v>
      </c>
      <c r="CN9" s="214"/>
      <c r="CO9" s="214"/>
    </row>
    <row r="10" spans="1:93" x14ac:dyDescent="0.2">
      <c r="A10" s="130" t="s">
        <v>21</v>
      </c>
      <c r="B10" s="179">
        <v>172</v>
      </c>
      <c r="C10" s="180">
        <v>0</v>
      </c>
      <c r="D10" s="181">
        <v>65</v>
      </c>
      <c r="E10" s="182">
        <v>1</v>
      </c>
      <c r="F10" s="179">
        <v>409</v>
      </c>
      <c r="G10" s="183">
        <v>5</v>
      </c>
      <c r="H10" s="181">
        <v>247</v>
      </c>
      <c r="I10" s="182">
        <v>19</v>
      </c>
      <c r="J10" s="179">
        <v>3</v>
      </c>
      <c r="K10" s="183">
        <v>7</v>
      </c>
      <c r="L10" s="181">
        <v>16</v>
      </c>
      <c r="M10" s="179">
        <v>37</v>
      </c>
      <c r="N10" s="184">
        <v>82</v>
      </c>
      <c r="O10" s="185">
        <v>60</v>
      </c>
      <c r="P10" s="179">
        <v>21</v>
      </c>
      <c r="Q10" s="183">
        <v>42</v>
      </c>
      <c r="R10" s="181">
        <v>8</v>
      </c>
      <c r="S10" s="182">
        <v>48</v>
      </c>
      <c r="T10" s="179">
        <v>0</v>
      </c>
      <c r="U10" s="183">
        <v>14</v>
      </c>
      <c r="V10" s="181">
        <v>12</v>
      </c>
      <c r="W10" s="182">
        <v>21</v>
      </c>
      <c r="X10" s="179">
        <v>4</v>
      </c>
      <c r="Y10" s="183">
        <v>0</v>
      </c>
      <c r="Z10" s="181">
        <v>0</v>
      </c>
      <c r="AA10" s="179">
        <v>0</v>
      </c>
      <c r="AB10" s="163">
        <f t="shared" ref="AB10:AB32" si="3">SUM(B10,D10,F10,H10,J10,L10,N10,P10,R10,T10,V10,X10,Z10)</f>
        <v>1039</v>
      </c>
      <c r="AC10" s="164">
        <f t="shared" ref="AC10:AC32" si="4">SUM(C10,E10,G10,I10,K10,M10,O10,Q10,S10,U10,W10,Y10,AA10)</f>
        <v>254</v>
      </c>
      <c r="AE10" s="255" t="s">
        <v>22</v>
      </c>
      <c r="AF10" s="119">
        <f>SUMIF($A$9:$A$32,$AE10,B$9:B$32)</f>
        <v>876</v>
      </c>
      <c r="AG10" s="180">
        <f t="shared" si="0"/>
        <v>631</v>
      </c>
      <c r="AH10" s="181">
        <f t="shared" si="0"/>
        <v>268</v>
      </c>
      <c r="AI10" s="182">
        <f t="shared" si="0"/>
        <v>294</v>
      </c>
      <c r="AJ10" s="179">
        <f t="shared" si="0"/>
        <v>1033</v>
      </c>
      <c r="AK10" s="183">
        <f t="shared" si="0"/>
        <v>655</v>
      </c>
      <c r="AL10" s="181">
        <f t="shared" si="0"/>
        <v>1190</v>
      </c>
      <c r="AM10" s="182">
        <f t="shared" si="0"/>
        <v>983</v>
      </c>
      <c r="AN10" s="179">
        <f t="shared" si="0"/>
        <v>110</v>
      </c>
      <c r="AO10" s="183">
        <f t="shared" si="0"/>
        <v>231</v>
      </c>
      <c r="AP10" s="181">
        <f t="shared" si="0"/>
        <v>377</v>
      </c>
      <c r="AQ10" s="179">
        <f t="shared" si="0"/>
        <v>628</v>
      </c>
      <c r="AR10" s="184">
        <f t="shared" si="0"/>
        <v>1065</v>
      </c>
      <c r="AS10" s="185">
        <f t="shared" si="0"/>
        <v>1150</v>
      </c>
      <c r="AT10" s="179">
        <f t="shared" si="0"/>
        <v>588</v>
      </c>
      <c r="AU10" s="183">
        <f t="shared" si="0"/>
        <v>463</v>
      </c>
      <c r="AV10" s="181">
        <f t="shared" si="0"/>
        <v>826</v>
      </c>
      <c r="AW10" s="182">
        <f t="shared" si="1"/>
        <v>684</v>
      </c>
      <c r="AX10" s="179">
        <f t="shared" si="1"/>
        <v>125</v>
      </c>
      <c r="AY10" s="183">
        <f t="shared" si="1"/>
        <v>175</v>
      </c>
      <c r="AZ10" s="181">
        <f t="shared" si="1"/>
        <v>357</v>
      </c>
      <c r="BA10" s="182">
        <f t="shared" si="1"/>
        <v>681</v>
      </c>
      <c r="BB10" s="179">
        <f t="shared" si="1"/>
        <v>495</v>
      </c>
      <c r="BC10" s="183">
        <f t="shared" si="1"/>
        <v>338</v>
      </c>
      <c r="BD10" s="181">
        <f t="shared" si="1"/>
        <v>1124</v>
      </c>
      <c r="BE10" s="179">
        <f t="shared" si="1"/>
        <v>996</v>
      </c>
      <c r="BF10" s="163">
        <f>SUM(AF10,AH10,AJ10,AL10,AN10,AP10,AR10,AT10,AV10,AX10,AZ10,BB10,BD10)</f>
        <v>8434</v>
      </c>
      <c r="BG10" s="164">
        <f>SUM(AG10,AI10,AK10,AM10,AO10,AQ10,AS10,AU10,AW10,AY10,BA10,BC10,BE10)</f>
        <v>7909</v>
      </c>
      <c r="BH10" s="254"/>
      <c r="BI10" s="130" t="s">
        <v>21</v>
      </c>
      <c r="BJ10" s="122">
        <f t="shared" ref="BJ10:CK10" si="5">B10/B33</f>
        <v>1.4770287677114642E-2</v>
      </c>
      <c r="BK10" s="123">
        <f t="shared" si="5"/>
        <v>0</v>
      </c>
      <c r="BL10" s="124">
        <f t="shared" si="5"/>
        <v>1.5251055842327546E-2</v>
      </c>
      <c r="BM10" s="125">
        <f t="shared" si="5"/>
        <v>2.2002200220022002E-4</v>
      </c>
      <c r="BN10" s="122">
        <f t="shared" si="5"/>
        <v>3.2003129890453834E-2</v>
      </c>
      <c r="BO10" s="123">
        <f t="shared" si="5"/>
        <v>4.2844901456726652E-4</v>
      </c>
      <c r="BP10" s="124">
        <f t="shared" si="5"/>
        <v>1.4149051956235321E-2</v>
      </c>
      <c r="BQ10" s="125">
        <f t="shared" si="5"/>
        <v>1.0804663065112311E-3</v>
      </c>
      <c r="BR10" s="122">
        <f t="shared" si="5"/>
        <v>1.3704888076747374E-3</v>
      </c>
      <c r="BS10" s="123">
        <f t="shared" si="5"/>
        <v>3.2154340836012861E-3</v>
      </c>
      <c r="BT10" s="124">
        <f t="shared" si="5"/>
        <v>2.0468210310860945E-3</v>
      </c>
      <c r="BU10" s="122">
        <f t="shared" si="5"/>
        <v>4.6546735438419929E-3</v>
      </c>
      <c r="BV10" s="126">
        <f t="shared" si="5"/>
        <v>4.8110772119220836E-3</v>
      </c>
      <c r="BW10" s="127">
        <f t="shared" si="5"/>
        <v>3.5030359645025688E-3</v>
      </c>
      <c r="BX10" s="122">
        <f t="shared" si="5"/>
        <v>2.5201008040321611E-3</v>
      </c>
      <c r="BY10" s="123">
        <f t="shared" si="5"/>
        <v>5.1051416069040961E-3</v>
      </c>
      <c r="BZ10" s="124">
        <f t="shared" si="5"/>
        <v>6.7727734507280735E-4</v>
      </c>
      <c r="CA10" s="125">
        <f t="shared" si="5"/>
        <v>3.9244542555800831E-3</v>
      </c>
      <c r="CB10" s="122">
        <f t="shared" si="5"/>
        <v>0</v>
      </c>
      <c r="CC10" s="123">
        <f t="shared" si="5"/>
        <v>7.0635721493440967E-3</v>
      </c>
      <c r="CD10" s="124">
        <f t="shared" si="5"/>
        <v>1.3908205841446453E-3</v>
      </c>
      <c r="CE10" s="125">
        <f t="shared" si="5"/>
        <v>2.1101286173633442E-3</v>
      </c>
      <c r="CF10" s="122">
        <f t="shared" si="5"/>
        <v>6.0569351907934583E-4</v>
      </c>
      <c r="CG10" s="123">
        <f t="shared" si="5"/>
        <v>0</v>
      </c>
      <c r="CH10" s="124">
        <f t="shared" si="5"/>
        <v>0</v>
      </c>
      <c r="CI10" s="122">
        <f t="shared" si="5"/>
        <v>0</v>
      </c>
      <c r="CJ10" s="128">
        <f t="shared" si="5"/>
        <v>8.1200422023367594E-3</v>
      </c>
      <c r="CK10" s="129">
        <f t="shared" si="5"/>
        <v>1.9880871314407371E-3</v>
      </c>
      <c r="CN10" s="214"/>
      <c r="CO10" s="214"/>
    </row>
    <row r="11" spans="1:93" ht="13.5" thickBot="1" x14ac:dyDescent="0.25">
      <c r="A11" s="138" t="s">
        <v>23</v>
      </c>
      <c r="B11" s="186">
        <v>608</v>
      </c>
      <c r="C11" s="187">
        <v>0</v>
      </c>
      <c r="D11" s="188">
        <v>290</v>
      </c>
      <c r="E11" s="189">
        <v>53</v>
      </c>
      <c r="F11" s="186">
        <v>1155</v>
      </c>
      <c r="G11" s="190">
        <v>232</v>
      </c>
      <c r="H11" s="188">
        <v>867</v>
      </c>
      <c r="I11" s="189">
        <v>376</v>
      </c>
      <c r="J11" s="186">
        <v>47</v>
      </c>
      <c r="K11" s="190">
        <v>91</v>
      </c>
      <c r="L11" s="188">
        <v>197</v>
      </c>
      <c r="M11" s="186">
        <v>331</v>
      </c>
      <c r="N11" s="191">
        <v>570</v>
      </c>
      <c r="O11" s="192">
        <v>793</v>
      </c>
      <c r="P11" s="186">
        <v>297</v>
      </c>
      <c r="Q11" s="190">
        <v>406</v>
      </c>
      <c r="R11" s="188">
        <v>383</v>
      </c>
      <c r="S11" s="189">
        <v>544</v>
      </c>
      <c r="T11" s="186">
        <v>26</v>
      </c>
      <c r="U11" s="190">
        <v>134</v>
      </c>
      <c r="V11" s="188">
        <v>170</v>
      </c>
      <c r="W11" s="189">
        <v>480</v>
      </c>
      <c r="X11" s="186">
        <v>348</v>
      </c>
      <c r="Y11" s="190">
        <v>289</v>
      </c>
      <c r="Z11" s="188">
        <v>740</v>
      </c>
      <c r="AA11" s="186">
        <v>478</v>
      </c>
      <c r="AB11" s="163">
        <f t="shared" si="3"/>
        <v>5698</v>
      </c>
      <c r="AC11" s="164">
        <f t="shared" si="4"/>
        <v>4207</v>
      </c>
      <c r="AE11" s="253"/>
      <c r="AF11" s="119"/>
      <c r="AG11" s="187"/>
      <c r="AH11" s="188"/>
      <c r="AI11" s="189"/>
      <c r="AJ11" s="186"/>
      <c r="AK11" s="190"/>
      <c r="AL11" s="188"/>
      <c r="AM11" s="189"/>
      <c r="AN11" s="186"/>
      <c r="AO11" s="190"/>
      <c r="AP11" s="188"/>
      <c r="AQ11" s="186"/>
      <c r="AR11" s="191"/>
      <c r="AS11" s="192"/>
      <c r="AT11" s="186"/>
      <c r="AU11" s="190"/>
      <c r="AV11" s="188"/>
      <c r="AW11" s="189"/>
      <c r="AX11" s="186"/>
      <c r="AY11" s="190"/>
      <c r="AZ11" s="188"/>
      <c r="BA11" s="189"/>
      <c r="BB11" s="186"/>
      <c r="BC11" s="190"/>
      <c r="BD11" s="188"/>
      <c r="BE11" s="186"/>
      <c r="BF11" s="163"/>
      <c r="BG11" s="164"/>
      <c r="BH11" s="254"/>
      <c r="BI11" s="138" t="s">
        <v>23</v>
      </c>
      <c r="BJ11" s="122">
        <f t="shared" ref="BJ11:CK11" si="6">B11/B33</f>
        <v>5.2211249463288964E-2</v>
      </c>
      <c r="BK11" s="123">
        <f t="shared" si="6"/>
        <v>0</v>
      </c>
      <c r="BL11" s="124">
        <f t="shared" si="6"/>
        <v>6.80431722196152E-2</v>
      </c>
      <c r="BM11" s="125">
        <f t="shared" si="6"/>
        <v>1.1661166116611662E-2</v>
      </c>
      <c r="BN11" s="122">
        <f t="shared" si="6"/>
        <v>9.0375586854460094E-2</v>
      </c>
      <c r="BO11" s="123">
        <f t="shared" si="6"/>
        <v>1.9880034275921166E-2</v>
      </c>
      <c r="BP11" s="124">
        <f t="shared" si="6"/>
        <v>4.9664890874720743E-2</v>
      </c>
      <c r="BQ11" s="125">
        <f t="shared" si="6"/>
        <v>2.1381859539380155E-2</v>
      </c>
      <c r="BR11" s="122">
        <f t="shared" si="6"/>
        <v>2.147099132023755E-2</v>
      </c>
      <c r="BS11" s="123">
        <f t="shared" si="6"/>
        <v>4.1800643086816719E-2</v>
      </c>
      <c r="BT11" s="124">
        <f t="shared" si="6"/>
        <v>2.5201483945247537E-2</v>
      </c>
      <c r="BU11" s="122">
        <f t="shared" si="6"/>
        <v>4.1640457919235124E-2</v>
      </c>
      <c r="BV11" s="126">
        <f t="shared" si="6"/>
        <v>3.3442853790190095E-2</v>
      </c>
      <c r="BW11" s="127">
        <f t="shared" si="6"/>
        <v>4.6298458664175618E-2</v>
      </c>
      <c r="BX11" s="122">
        <f t="shared" si="6"/>
        <v>3.5641425657026278E-2</v>
      </c>
      <c r="BY11" s="123">
        <f t="shared" si="6"/>
        <v>4.9349702200072933E-2</v>
      </c>
      <c r="BZ11" s="124">
        <f t="shared" si="6"/>
        <v>3.2424652895360652E-2</v>
      </c>
      <c r="CA11" s="125">
        <f t="shared" si="6"/>
        <v>4.4477148229907615E-2</v>
      </c>
      <c r="CB11" s="122">
        <f t="shared" si="6"/>
        <v>1.4270032930845226E-2</v>
      </c>
      <c r="CC11" s="123">
        <f t="shared" si="6"/>
        <v>6.7608476286579219E-2</v>
      </c>
      <c r="CD11" s="124">
        <f t="shared" si="6"/>
        <v>1.9703291608715808E-2</v>
      </c>
      <c r="CE11" s="125">
        <f t="shared" si="6"/>
        <v>4.8231511254019289E-2</v>
      </c>
      <c r="CF11" s="122">
        <f t="shared" si="6"/>
        <v>5.2695336159903086E-2</v>
      </c>
      <c r="CG11" s="123">
        <f t="shared" si="6"/>
        <v>6.74288380774615E-2</v>
      </c>
      <c r="CH11" s="124">
        <f t="shared" si="6"/>
        <v>4.2136430930417947E-2</v>
      </c>
      <c r="CI11" s="122">
        <f t="shared" si="6"/>
        <v>2.527763088313062E-2</v>
      </c>
      <c r="CJ11" s="128">
        <f t="shared" si="6"/>
        <v>4.4531280528310735E-2</v>
      </c>
      <c r="CK11" s="129">
        <f t="shared" si="6"/>
        <v>3.2928671503823545E-2</v>
      </c>
      <c r="CN11" s="214"/>
      <c r="CO11" s="214"/>
    </row>
    <row r="12" spans="1:93" ht="14.25" thickTop="1" thickBot="1" x14ac:dyDescent="0.25">
      <c r="A12" s="130" t="s">
        <v>24</v>
      </c>
      <c r="B12" s="179">
        <v>665</v>
      </c>
      <c r="C12" s="180">
        <v>468</v>
      </c>
      <c r="D12" s="181">
        <v>341</v>
      </c>
      <c r="E12" s="182">
        <v>261</v>
      </c>
      <c r="F12" s="179">
        <v>1071</v>
      </c>
      <c r="G12" s="183">
        <v>602</v>
      </c>
      <c r="H12" s="181">
        <v>1017</v>
      </c>
      <c r="I12" s="182">
        <v>746</v>
      </c>
      <c r="J12" s="179">
        <v>57</v>
      </c>
      <c r="K12" s="183">
        <v>118</v>
      </c>
      <c r="L12" s="181">
        <v>354</v>
      </c>
      <c r="M12" s="179">
        <v>501</v>
      </c>
      <c r="N12" s="184">
        <v>1001</v>
      </c>
      <c r="O12" s="185">
        <v>1234</v>
      </c>
      <c r="P12" s="179">
        <v>581</v>
      </c>
      <c r="Q12" s="183">
        <v>617</v>
      </c>
      <c r="R12" s="181">
        <v>668</v>
      </c>
      <c r="S12" s="182">
        <v>725</v>
      </c>
      <c r="T12" s="179">
        <v>105</v>
      </c>
      <c r="U12" s="183">
        <v>204</v>
      </c>
      <c r="V12" s="181">
        <v>403</v>
      </c>
      <c r="W12" s="182">
        <v>748</v>
      </c>
      <c r="X12" s="179">
        <v>464</v>
      </c>
      <c r="Y12" s="183">
        <v>337</v>
      </c>
      <c r="Z12" s="181">
        <v>947</v>
      </c>
      <c r="AA12" s="179">
        <v>937</v>
      </c>
      <c r="AB12" s="163">
        <f t="shared" si="3"/>
        <v>7674</v>
      </c>
      <c r="AC12" s="164">
        <f t="shared" si="4"/>
        <v>7498</v>
      </c>
      <c r="AE12" s="250" t="s">
        <v>25</v>
      </c>
      <c r="AF12" s="14">
        <f t="shared" ref="AF12:BG12" si="7">SUM(AF9:AF11)</f>
        <v>1607</v>
      </c>
      <c r="AG12" s="1">
        <f t="shared" si="7"/>
        <v>1178</v>
      </c>
      <c r="AH12" s="14">
        <f t="shared" si="7"/>
        <v>524</v>
      </c>
      <c r="AI12" s="1">
        <f t="shared" si="7"/>
        <v>572</v>
      </c>
      <c r="AJ12" s="14">
        <f t="shared" si="7"/>
        <v>1957</v>
      </c>
      <c r="AK12" s="1">
        <f t="shared" si="7"/>
        <v>1405</v>
      </c>
      <c r="AL12" s="14">
        <f t="shared" si="7"/>
        <v>2315</v>
      </c>
      <c r="AM12" s="1">
        <f t="shared" si="7"/>
        <v>2061</v>
      </c>
      <c r="AN12" s="14">
        <f t="shared" si="7"/>
        <v>191</v>
      </c>
      <c r="AO12" s="1">
        <f t="shared" si="7"/>
        <v>441</v>
      </c>
      <c r="AP12" s="14">
        <f t="shared" si="7"/>
        <v>828</v>
      </c>
      <c r="AQ12" s="1">
        <f t="shared" si="7"/>
        <v>1246</v>
      </c>
      <c r="AR12" s="14">
        <f t="shared" si="7"/>
        <v>2238</v>
      </c>
      <c r="AS12" s="1">
        <f t="shared" si="7"/>
        <v>2368</v>
      </c>
      <c r="AT12" s="14">
        <f t="shared" si="7"/>
        <v>1289</v>
      </c>
      <c r="AU12" s="1">
        <f t="shared" si="7"/>
        <v>1001</v>
      </c>
      <c r="AV12" s="14">
        <f t="shared" si="7"/>
        <v>1609</v>
      </c>
      <c r="AW12" s="1">
        <f t="shared" si="7"/>
        <v>1441</v>
      </c>
      <c r="AX12" s="14">
        <f t="shared" si="7"/>
        <v>294</v>
      </c>
      <c r="AY12" s="1">
        <f t="shared" si="7"/>
        <v>346</v>
      </c>
      <c r="AZ12" s="14">
        <f t="shared" si="7"/>
        <v>796</v>
      </c>
      <c r="BA12" s="1">
        <f t="shared" si="7"/>
        <v>1260</v>
      </c>
      <c r="BB12" s="14">
        <f t="shared" si="7"/>
        <v>1040</v>
      </c>
      <c r="BC12" s="1">
        <f t="shared" si="7"/>
        <v>721</v>
      </c>
      <c r="BD12" s="14">
        <f t="shared" si="7"/>
        <v>2174</v>
      </c>
      <c r="BE12" s="1">
        <f t="shared" si="7"/>
        <v>2186</v>
      </c>
      <c r="BF12" s="165">
        <f t="shared" si="7"/>
        <v>16862</v>
      </c>
      <c r="BG12" s="166">
        <f t="shared" si="7"/>
        <v>16226</v>
      </c>
      <c r="BH12" s="256"/>
      <c r="BI12" s="130" t="s">
        <v>24</v>
      </c>
      <c r="BJ12" s="122">
        <f t="shared" ref="BJ12:CK12" si="8">B12/B33</f>
        <v>5.7106054100472307E-2</v>
      </c>
      <c r="BK12" s="123">
        <f t="shared" si="8"/>
        <v>4.2090116017627487E-2</v>
      </c>
      <c r="BL12" s="124">
        <f t="shared" si="8"/>
        <v>8.0009385265133737E-2</v>
      </c>
      <c r="BM12" s="125">
        <f t="shared" si="8"/>
        <v>5.7425742574257428E-2</v>
      </c>
      <c r="BN12" s="122">
        <f t="shared" si="8"/>
        <v>8.380281690140845E-2</v>
      </c>
      <c r="BO12" s="123">
        <f t="shared" si="8"/>
        <v>5.1585261353898883E-2</v>
      </c>
      <c r="BP12" s="124">
        <f t="shared" si="8"/>
        <v>5.8257432548547858E-2</v>
      </c>
      <c r="BQ12" s="125">
        <f t="shared" si="8"/>
        <v>4.2422519192493603E-2</v>
      </c>
      <c r="BR12" s="122">
        <f t="shared" si="8"/>
        <v>2.6039287345820009E-2</v>
      </c>
      <c r="BS12" s="123">
        <f t="shared" si="8"/>
        <v>5.420303169499311E-2</v>
      </c>
      <c r="BT12" s="124">
        <f t="shared" si="8"/>
        <v>4.528591531277984E-2</v>
      </c>
      <c r="BU12" s="122">
        <f t="shared" si="8"/>
        <v>6.3026795823374004E-2</v>
      </c>
      <c r="BV12" s="126">
        <f t="shared" si="8"/>
        <v>5.8730344989439097E-2</v>
      </c>
      <c r="BW12" s="127">
        <f t="shared" si="8"/>
        <v>7.2045773003269503E-2</v>
      </c>
      <c r="BX12" s="122">
        <f t="shared" si="8"/>
        <v>6.9722788911556463E-2</v>
      </c>
      <c r="BY12" s="123">
        <f t="shared" si="8"/>
        <v>7.4996961225233985E-2</v>
      </c>
      <c r="BZ12" s="124">
        <f t="shared" si="8"/>
        <v>5.6552658313579411E-2</v>
      </c>
      <c r="CA12" s="125">
        <f t="shared" si="8"/>
        <v>5.9275611151990842E-2</v>
      </c>
      <c r="CB12" s="122">
        <f t="shared" si="8"/>
        <v>5.7628979143798026E-2</v>
      </c>
      <c r="CC12" s="123">
        <f t="shared" si="8"/>
        <v>0.1029263370332997</v>
      </c>
      <c r="CD12" s="124">
        <f t="shared" si="8"/>
        <v>4.6708391284191006E-2</v>
      </c>
      <c r="CE12" s="125">
        <f t="shared" si="8"/>
        <v>7.5160771704180063E-2</v>
      </c>
      <c r="CF12" s="122">
        <f t="shared" si="8"/>
        <v>7.0260448213204124E-2</v>
      </c>
      <c r="CG12" s="123">
        <f t="shared" si="8"/>
        <v>7.8628091460569302E-2</v>
      </c>
      <c r="CH12" s="124">
        <f t="shared" si="8"/>
        <v>5.3923243366359182E-2</v>
      </c>
      <c r="CI12" s="122">
        <f t="shared" si="8"/>
        <v>4.9550502379693287E-2</v>
      </c>
      <c r="CJ12" s="128">
        <f t="shared" si="8"/>
        <v>5.9974209683091709E-2</v>
      </c>
      <c r="CK12" s="129">
        <f t="shared" si="8"/>
        <v>5.86877059509553E-2</v>
      </c>
      <c r="CN12" s="214"/>
      <c r="CO12" s="214"/>
    </row>
    <row r="13" spans="1:93" ht="13.5" thickTop="1" x14ac:dyDescent="0.2">
      <c r="A13" s="138" t="s">
        <v>20</v>
      </c>
      <c r="B13" s="186">
        <v>731</v>
      </c>
      <c r="C13" s="187">
        <v>547</v>
      </c>
      <c r="D13" s="188">
        <v>256</v>
      </c>
      <c r="E13" s="189">
        <v>278</v>
      </c>
      <c r="F13" s="186">
        <v>924</v>
      </c>
      <c r="G13" s="190">
        <v>750</v>
      </c>
      <c r="H13" s="188">
        <v>1125</v>
      </c>
      <c r="I13" s="189">
        <v>1078</v>
      </c>
      <c r="J13" s="186">
        <v>81</v>
      </c>
      <c r="K13" s="190">
        <v>210</v>
      </c>
      <c r="L13" s="188">
        <v>451</v>
      </c>
      <c r="M13" s="186">
        <v>618</v>
      </c>
      <c r="N13" s="191">
        <v>1173</v>
      </c>
      <c r="O13" s="192">
        <v>1218</v>
      </c>
      <c r="P13" s="186">
        <v>701</v>
      </c>
      <c r="Q13" s="190">
        <v>538</v>
      </c>
      <c r="R13" s="188">
        <v>783</v>
      </c>
      <c r="S13" s="189">
        <v>757</v>
      </c>
      <c r="T13" s="186">
        <v>169</v>
      </c>
      <c r="U13" s="190">
        <v>171</v>
      </c>
      <c r="V13" s="188">
        <v>439</v>
      </c>
      <c r="W13" s="189">
        <v>579</v>
      </c>
      <c r="X13" s="186">
        <v>545</v>
      </c>
      <c r="Y13" s="190">
        <v>383</v>
      </c>
      <c r="Z13" s="188">
        <v>1050</v>
      </c>
      <c r="AA13" s="186">
        <v>1190</v>
      </c>
      <c r="AB13" s="163">
        <f t="shared" si="3"/>
        <v>8428</v>
      </c>
      <c r="AC13" s="164">
        <f t="shared" si="4"/>
        <v>8317</v>
      </c>
      <c r="BF13" s="215">
        <f>BF12/2</f>
        <v>8431</v>
      </c>
      <c r="BI13" s="138" t="s">
        <v>20</v>
      </c>
      <c r="BJ13" s="122">
        <f t="shared" ref="BJ13:CK13" si="9">B13/B33</f>
        <v>6.2773722627737227E-2</v>
      </c>
      <c r="BK13" s="123">
        <f t="shared" si="9"/>
        <v>4.9195071499235542E-2</v>
      </c>
      <c r="BL13" s="124">
        <f t="shared" si="9"/>
        <v>6.0065696855936178E-2</v>
      </c>
      <c r="BM13" s="125">
        <f t="shared" si="9"/>
        <v>6.1166116611661166E-2</v>
      </c>
      <c r="BN13" s="122">
        <f t="shared" si="9"/>
        <v>7.2300469483568081E-2</v>
      </c>
      <c r="BO13" s="123">
        <f t="shared" si="9"/>
        <v>6.4267352185089971E-2</v>
      </c>
      <c r="BP13" s="124">
        <f t="shared" si="9"/>
        <v>6.4444062553703385E-2</v>
      </c>
      <c r="BQ13" s="125">
        <f t="shared" si="9"/>
        <v>6.1302246232584588E-2</v>
      </c>
      <c r="BR13" s="122">
        <f t="shared" si="9"/>
        <v>3.7003197807217905E-2</v>
      </c>
      <c r="BS13" s="123">
        <f t="shared" si="9"/>
        <v>9.6463022508038579E-2</v>
      </c>
      <c r="BT13" s="124">
        <f t="shared" si="9"/>
        <v>5.7694767813739285E-2</v>
      </c>
      <c r="BU13" s="122">
        <f t="shared" si="9"/>
        <v>7.7745628380928425E-2</v>
      </c>
      <c r="BV13" s="126">
        <f t="shared" si="9"/>
        <v>6.882187279981225E-2</v>
      </c>
      <c r="BW13" s="127">
        <f t="shared" si="9"/>
        <v>7.1111630079402147E-2</v>
      </c>
      <c r="BX13" s="122">
        <f t="shared" si="9"/>
        <v>8.4123364934597378E-2</v>
      </c>
      <c r="BY13" s="123">
        <f t="shared" si="9"/>
        <v>6.5394432964628657E-2</v>
      </c>
      <c r="BZ13" s="124">
        <f t="shared" si="9"/>
        <v>6.628852014900101E-2</v>
      </c>
      <c r="CA13" s="125">
        <f t="shared" si="9"/>
        <v>6.1891913989044235E-2</v>
      </c>
      <c r="CB13" s="122">
        <f t="shared" si="9"/>
        <v>9.2755214050493959E-2</v>
      </c>
      <c r="CC13" s="123">
        <f t="shared" si="9"/>
        <v>8.6276488395560041E-2</v>
      </c>
      <c r="CD13" s="124">
        <f t="shared" si="9"/>
        <v>5.0880853036624943E-2</v>
      </c>
      <c r="CE13" s="125">
        <f t="shared" si="9"/>
        <v>5.8179260450160773E-2</v>
      </c>
      <c r="CF13" s="122">
        <f t="shared" si="9"/>
        <v>8.2525741974560876E-2</v>
      </c>
      <c r="CG13" s="123">
        <f t="shared" si="9"/>
        <v>8.9360709286047599E-2</v>
      </c>
      <c r="CH13" s="124">
        <f t="shared" si="9"/>
        <v>5.9788179022890332E-2</v>
      </c>
      <c r="CI13" s="122">
        <f t="shared" si="9"/>
        <v>6.2929666842940241E-2</v>
      </c>
      <c r="CJ13" s="128">
        <f t="shared" si="9"/>
        <v>6.5866906334258138E-2</v>
      </c>
      <c r="CK13" s="129">
        <f t="shared" si="9"/>
        <v>6.5098112882648065E-2</v>
      </c>
      <c r="CN13" s="214"/>
      <c r="CO13" s="214"/>
    </row>
    <row r="14" spans="1:93" ht="13.5" thickBot="1" x14ac:dyDescent="0.25">
      <c r="A14" s="130" t="s">
        <v>22</v>
      </c>
      <c r="B14" s="179">
        <v>876</v>
      </c>
      <c r="C14" s="180">
        <v>631</v>
      </c>
      <c r="D14" s="181">
        <v>268</v>
      </c>
      <c r="E14" s="182">
        <v>294</v>
      </c>
      <c r="F14" s="179">
        <v>1033</v>
      </c>
      <c r="G14" s="183">
        <v>655</v>
      </c>
      <c r="H14" s="181">
        <v>1190</v>
      </c>
      <c r="I14" s="182">
        <v>983</v>
      </c>
      <c r="J14" s="179">
        <v>110</v>
      </c>
      <c r="K14" s="183">
        <v>231</v>
      </c>
      <c r="L14" s="181">
        <v>377</v>
      </c>
      <c r="M14" s="179">
        <v>628</v>
      </c>
      <c r="N14" s="184">
        <v>1065</v>
      </c>
      <c r="O14" s="185">
        <v>1150</v>
      </c>
      <c r="P14" s="179">
        <v>588</v>
      </c>
      <c r="Q14" s="183">
        <v>463</v>
      </c>
      <c r="R14" s="181">
        <v>826</v>
      </c>
      <c r="S14" s="182">
        <v>684</v>
      </c>
      <c r="T14" s="179">
        <v>125</v>
      </c>
      <c r="U14" s="183">
        <v>175</v>
      </c>
      <c r="V14" s="181">
        <v>357</v>
      </c>
      <c r="W14" s="182">
        <v>681</v>
      </c>
      <c r="X14" s="179">
        <v>495</v>
      </c>
      <c r="Y14" s="183">
        <v>338</v>
      </c>
      <c r="Z14" s="181">
        <v>1124</v>
      </c>
      <c r="AA14" s="179">
        <v>996</v>
      </c>
      <c r="AB14" s="163">
        <f t="shared" si="3"/>
        <v>8434</v>
      </c>
      <c r="AC14" s="164">
        <f t="shared" si="4"/>
        <v>7909</v>
      </c>
      <c r="AE14" t="s">
        <v>26</v>
      </c>
      <c r="BI14" s="130" t="s">
        <v>22</v>
      </c>
      <c r="BJ14" s="122">
        <f t="shared" ref="BJ14:CK14" si="10">B14/B33</f>
        <v>7.5225418634607133E-2</v>
      </c>
      <c r="BK14" s="123">
        <f t="shared" si="10"/>
        <v>5.6749707707527658E-2</v>
      </c>
      <c r="BL14" s="124">
        <f t="shared" si="10"/>
        <v>6.2881276396058186E-2</v>
      </c>
      <c r="BM14" s="125">
        <f t="shared" si="10"/>
        <v>6.4686468646864684E-2</v>
      </c>
      <c r="BN14" s="122">
        <f t="shared" si="10"/>
        <v>8.0829420970266047E-2</v>
      </c>
      <c r="BO14" s="123">
        <f t="shared" si="10"/>
        <v>5.6126820908311913E-2</v>
      </c>
      <c r="BP14" s="124">
        <f t="shared" si="10"/>
        <v>6.8167497279028474E-2</v>
      </c>
      <c r="BQ14" s="125">
        <f t="shared" si="10"/>
        <v>5.5899914700028433E-2</v>
      </c>
      <c r="BR14" s="122">
        <f t="shared" si="10"/>
        <v>5.0251256281407038E-2</v>
      </c>
      <c r="BS14" s="123">
        <f t="shared" si="10"/>
        <v>0.10610932475884244</v>
      </c>
      <c r="BT14" s="124">
        <f t="shared" si="10"/>
        <v>4.8228220544966102E-2</v>
      </c>
      <c r="BU14" s="122">
        <f t="shared" si="10"/>
        <v>7.9003648257642473E-2</v>
      </c>
      <c r="BV14" s="126">
        <f t="shared" si="10"/>
        <v>6.2485332081670966E-2</v>
      </c>
      <c r="BW14" s="127">
        <f t="shared" si="10"/>
        <v>6.7141522652965899E-2</v>
      </c>
      <c r="BX14" s="122">
        <f t="shared" si="10"/>
        <v>7.0562822512900511E-2</v>
      </c>
      <c r="BY14" s="123">
        <f t="shared" si="10"/>
        <v>5.6278108666585634E-2</v>
      </c>
      <c r="BZ14" s="124">
        <f t="shared" si="10"/>
        <v>6.9928885878767361E-2</v>
      </c>
      <c r="CA14" s="125">
        <f t="shared" si="10"/>
        <v>5.5923473142016192E-2</v>
      </c>
      <c r="CB14" s="122">
        <f t="shared" si="10"/>
        <v>6.8605927552140511E-2</v>
      </c>
      <c r="CC14" s="123">
        <f t="shared" si="10"/>
        <v>8.8294651866801216E-2</v>
      </c>
      <c r="CD14" s="124">
        <f t="shared" si="10"/>
        <v>4.1376912378303196E-2</v>
      </c>
      <c r="CE14" s="125">
        <f t="shared" si="10"/>
        <v>6.8428456591639875E-2</v>
      </c>
      <c r="CF14" s="122">
        <f t="shared" si="10"/>
        <v>7.4954572986069043E-2</v>
      </c>
      <c r="CG14" s="123">
        <f t="shared" si="10"/>
        <v>7.8861409239384048E-2</v>
      </c>
      <c r="CH14" s="124">
        <f t="shared" si="10"/>
        <v>6.4001822115932125E-2</v>
      </c>
      <c r="CI14" s="122">
        <f t="shared" si="10"/>
        <v>5.2670544685351664E-2</v>
      </c>
      <c r="CJ14" s="128">
        <f t="shared" si="10"/>
        <v>6.5913797819545927E-2</v>
      </c>
      <c r="CK14" s="129">
        <f t="shared" si="10"/>
        <v>6.1904650088837755E-2</v>
      </c>
      <c r="CN14" s="214"/>
      <c r="CO14" s="214"/>
    </row>
    <row r="15" spans="1:93" ht="14.25" thickTop="1" thickBot="1" x14ac:dyDescent="0.25">
      <c r="A15" s="138" t="s">
        <v>27</v>
      </c>
      <c r="B15" s="186">
        <v>805</v>
      </c>
      <c r="C15" s="187">
        <v>762</v>
      </c>
      <c r="D15" s="188">
        <v>310</v>
      </c>
      <c r="E15" s="189">
        <v>225</v>
      </c>
      <c r="F15" s="186">
        <v>1037</v>
      </c>
      <c r="G15" s="190">
        <v>537</v>
      </c>
      <c r="H15" s="188">
        <v>1306</v>
      </c>
      <c r="I15" s="189">
        <v>1083</v>
      </c>
      <c r="J15" s="186">
        <v>142</v>
      </c>
      <c r="K15" s="190">
        <v>294</v>
      </c>
      <c r="L15" s="188">
        <v>379</v>
      </c>
      <c r="M15" s="186">
        <v>951</v>
      </c>
      <c r="N15" s="191">
        <v>987</v>
      </c>
      <c r="O15" s="192">
        <v>1665</v>
      </c>
      <c r="P15" s="186">
        <v>646</v>
      </c>
      <c r="Q15" s="190">
        <v>450</v>
      </c>
      <c r="R15" s="188">
        <v>952</v>
      </c>
      <c r="S15" s="189">
        <v>753</v>
      </c>
      <c r="T15" s="186">
        <v>127</v>
      </c>
      <c r="U15" s="190">
        <v>176</v>
      </c>
      <c r="V15" s="188">
        <v>310</v>
      </c>
      <c r="W15" s="189">
        <v>964</v>
      </c>
      <c r="X15" s="186">
        <v>471</v>
      </c>
      <c r="Y15" s="190">
        <v>251</v>
      </c>
      <c r="Z15" s="188">
        <v>1111</v>
      </c>
      <c r="AA15" s="186">
        <v>1025</v>
      </c>
      <c r="AB15" s="163">
        <f t="shared" si="3"/>
        <v>8583</v>
      </c>
      <c r="AC15" s="164">
        <f t="shared" si="4"/>
        <v>9136</v>
      </c>
      <c r="AE15" s="265" t="s">
        <v>2</v>
      </c>
      <c r="AF15" s="267" t="s">
        <v>3</v>
      </c>
      <c r="AG15" s="268"/>
      <c r="AH15" s="267" t="s">
        <v>4</v>
      </c>
      <c r="AI15" s="268"/>
      <c r="AJ15" s="267" t="s">
        <v>5</v>
      </c>
      <c r="AK15" s="268"/>
      <c r="AL15" s="267" t="s">
        <v>6</v>
      </c>
      <c r="AM15" s="268"/>
      <c r="AN15" s="267" t="s">
        <v>7</v>
      </c>
      <c r="AO15" s="268"/>
      <c r="AP15" s="267" t="s">
        <v>8</v>
      </c>
      <c r="AQ15" s="268"/>
      <c r="AR15" s="267" t="s">
        <v>9</v>
      </c>
      <c r="AS15" s="268"/>
      <c r="AT15" s="267" t="s">
        <v>10</v>
      </c>
      <c r="AU15" s="268"/>
      <c r="AV15" s="267" t="s">
        <v>11</v>
      </c>
      <c r="AW15" s="268"/>
      <c r="AX15" s="267" t="s">
        <v>12</v>
      </c>
      <c r="AY15" s="268"/>
      <c r="AZ15" s="267" t="s">
        <v>13</v>
      </c>
      <c r="BA15" s="268"/>
      <c r="BB15" s="267" t="s">
        <v>14</v>
      </c>
      <c r="BC15" s="268"/>
      <c r="BD15" s="270" t="s">
        <v>15</v>
      </c>
      <c r="BE15" s="271"/>
      <c r="BF15" s="272" t="s">
        <v>16</v>
      </c>
      <c r="BG15" s="273"/>
      <c r="BI15" s="138" t="s">
        <v>27</v>
      </c>
      <c r="BJ15" s="122">
        <f t="shared" ref="BJ15:CK15" si="11">B15/B33</f>
        <v>6.9128381279519105E-2</v>
      </c>
      <c r="BK15" s="123">
        <f t="shared" si="11"/>
        <v>6.8531342746649876E-2</v>
      </c>
      <c r="BL15" s="124">
        <f t="shared" si="11"/>
        <v>7.2735804786485211E-2</v>
      </c>
      <c r="BM15" s="125">
        <f t="shared" si="11"/>
        <v>4.9504950495049507E-2</v>
      </c>
      <c r="BN15" s="122">
        <f t="shared" si="11"/>
        <v>8.1142410015649452E-2</v>
      </c>
      <c r="BO15" s="123">
        <f t="shared" si="11"/>
        <v>4.6015424164524421E-2</v>
      </c>
      <c r="BP15" s="124">
        <f t="shared" si="11"/>
        <v>7.4812396173454768E-2</v>
      </c>
      <c r="BQ15" s="125">
        <f t="shared" si="11"/>
        <v>6.1586579471140178E-2</v>
      </c>
      <c r="BR15" s="122">
        <f t="shared" si="11"/>
        <v>6.4869803563270906E-2</v>
      </c>
      <c r="BS15" s="123">
        <f t="shared" si="11"/>
        <v>0.13504823151125403</v>
      </c>
      <c r="BT15" s="124">
        <f t="shared" si="11"/>
        <v>4.8484073173851859E-2</v>
      </c>
      <c r="BU15" s="122">
        <f t="shared" si="11"/>
        <v>0.11963769027550636</v>
      </c>
      <c r="BV15" s="126">
        <f t="shared" si="11"/>
        <v>5.7908941563013377E-2</v>
      </c>
      <c r="BW15" s="127">
        <f t="shared" si="11"/>
        <v>9.7209248014946292E-2</v>
      </c>
      <c r="BX15" s="122">
        <f t="shared" si="11"/>
        <v>7.7523100924036956E-2</v>
      </c>
      <c r="BY15" s="123">
        <f t="shared" si="11"/>
        <v>5.4697945788258172E-2</v>
      </c>
      <c r="BZ15" s="124">
        <f t="shared" si="11"/>
        <v>8.0596004063664073E-2</v>
      </c>
      <c r="CA15" s="125">
        <f t="shared" si="11"/>
        <v>6.1564876134412555E-2</v>
      </c>
      <c r="CB15" s="122">
        <f t="shared" si="11"/>
        <v>6.9703622392974757E-2</v>
      </c>
      <c r="CC15" s="123">
        <f t="shared" si="11"/>
        <v>8.879919273461151E-2</v>
      </c>
      <c r="CD15" s="124">
        <f t="shared" si="11"/>
        <v>3.5929531757070005E-2</v>
      </c>
      <c r="CE15" s="125">
        <f t="shared" si="11"/>
        <v>9.686495176848875E-2</v>
      </c>
      <c r="CF15" s="122">
        <f t="shared" si="11"/>
        <v>7.1320411871592979E-2</v>
      </c>
      <c r="CG15" s="123">
        <f t="shared" si="11"/>
        <v>5.8562762482501168E-2</v>
      </c>
      <c r="CH15" s="124">
        <f t="shared" si="11"/>
        <v>6.3261587518505871E-2</v>
      </c>
      <c r="CI15" s="122">
        <f t="shared" si="11"/>
        <v>5.4204124801692226E-2</v>
      </c>
      <c r="CJ15" s="128">
        <f t="shared" si="11"/>
        <v>6.707826970419288E-2</v>
      </c>
      <c r="CK15" s="129">
        <f t="shared" si="11"/>
        <v>7.1508519814340837E-2</v>
      </c>
      <c r="CN15" s="214"/>
      <c r="CO15" s="214"/>
    </row>
    <row r="16" spans="1:93" ht="15" thickTop="1" thickBot="1" x14ac:dyDescent="0.3">
      <c r="A16" s="130" t="s">
        <v>28</v>
      </c>
      <c r="B16" s="179">
        <v>669</v>
      </c>
      <c r="C16" s="180">
        <v>720</v>
      </c>
      <c r="D16" s="181">
        <v>239</v>
      </c>
      <c r="E16" s="182">
        <v>194</v>
      </c>
      <c r="F16" s="179">
        <v>872</v>
      </c>
      <c r="G16" s="183">
        <v>395</v>
      </c>
      <c r="H16" s="181">
        <v>1068</v>
      </c>
      <c r="I16" s="182">
        <v>876</v>
      </c>
      <c r="J16" s="179">
        <v>110</v>
      </c>
      <c r="K16" s="183">
        <v>262</v>
      </c>
      <c r="L16" s="181">
        <v>267</v>
      </c>
      <c r="M16" s="179">
        <v>646</v>
      </c>
      <c r="N16" s="184">
        <v>866</v>
      </c>
      <c r="O16" s="185">
        <v>1096</v>
      </c>
      <c r="P16" s="179">
        <v>497</v>
      </c>
      <c r="Q16" s="183">
        <v>358</v>
      </c>
      <c r="R16" s="181">
        <v>827</v>
      </c>
      <c r="S16" s="182">
        <v>610</v>
      </c>
      <c r="T16" s="179">
        <v>79</v>
      </c>
      <c r="U16" s="183">
        <v>118</v>
      </c>
      <c r="V16" s="181">
        <v>323</v>
      </c>
      <c r="W16" s="182">
        <v>814</v>
      </c>
      <c r="X16" s="179">
        <v>406</v>
      </c>
      <c r="Y16" s="183">
        <v>204</v>
      </c>
      <c r="Z16" s="181">
        <v>1098</v>
      </c>
      <c r="AA16" s="179">
        <v>1170</v>
      </c>
      <c r="AB16" s="163">
        <f t="shared" si="3"/>
        <v>7321</v>
      </c>
      <c r="AC16" s="164">
        <f t="shared" si="4"/>
        <v>7463</v>
      </c>
      <c r="AE16" s="266"/>
      <c r="AF16" s="110" t="s">
        <v>17</v>
      </c>
      <c r="AG16" s="111" t="s">
        <v>18</v>
      </c>
      <c r="AH16" s="112" t="s">
        <v>17</v>
      </c>
      <c r="AI16" s="113" t="s">
        <v>18</v>
      </c>
      <c r="AJ16" s="110" t="s">
        <v>17</v>
      </c>
      <c r="AK16" s="111" t="s">
        <v>18</v>
      </c>
      <c r="AL16" s="112" t="s">
        <v>17</v>
      </c>
      <c r="AM16" s="113" t="s">
        <v>18</v>
      </c>
      <c r="AN16" s="110" t="s">
        <v>17</v>
      </c>
      <c r="AO16" s="111" t="s">
        <v>18</v>
      </c>
      <c r="AP16" s="112" t="s">
        <v>17</v>
      </c>
      <c r="AQ16" s="110" t="s">
        <v>18</v>
      </c>
      <c r="AR16" s="114" t="s">
        <v>17</v>
      </c>
      <c r="AS16" s="115" t="s">
        <v>18</v>
      </c>
      <c r="AT16" s="110" t="s">
        <v>17</v>
      </c>
      <c r="AU16" s="111" t="s">
        <v>18</v>
      </c>
      <c r="AV16" s="112" t="s">
        <v>17</v>
      </c>
      <c r="AW16" s="113" t="s">
        <v>18</v>
      </c>
      <c r="AX16" s="110" t="s">
        <v>17</v>
      </c>
      <c r="AY16" s="111" t="s">
        <v>18</v>
      </c>
      <c r="AZ16" s="112" t="s">
        <v>17</v>
      </c>
      <c r="BA16" s="113" t="s">
        <v>18</v>
      </c>
      <c r="BB16" s="110" t="s">
        <v>17</v>
      </c>
      <c r="BC16" s="111" t="s">
        <v>18</v>
      </c>
      <c r="BD16" s="25" t="s">
        <v>17</v>
      </c>
      <c r="BE16" s="116" t="s">
        <v>18</v>
      </c>
      <c r="BF16" s="167" t="s">
        <v>17</v>
      </c>
      <c r="BG16" s="168" t="s">
        <v>18</v>
      </c>
      <c r="BI16" s="130" t="s">
        <v>28</v>
      </c>
      <c r="BJ16" s="122">
        <f t="shared" ref="BJ16:CK16" si="12">B16/B33</f>
        <v>5.7449549162730783E-2</v>
      </c>
      <c r="BK16" s="123">
        <f t="shared" si="12"/>
        <v>6.4754024642503821E-2</v>
      </c>
      <c r="BL16" s="124">
        <f t="shared" si="12"/>
        <v>5.607695917409667E-2</v>
      </c>
      <c r="BM16" s="125">
        <f t="shared" si="12"/>
        <v>4.2684268426842684E-2</v>
      </c>
      <c r="BN16" s="122">
        <f t="shared" si="12"/>
        <v>6.8231611893583718E-2</v>
      </c>
      <c r="BO16" s="123">
        <f t="shared" si="12"/>
        <v>3.3847472150814052E-2</v>
      </c>
      <c r="BP16" s="124">
        <f t="shared" si="12"/>
        <v>6.1178896717649082E-2</v>
      </c>
      <c r="BQ16" s="125">
        <f t="shared" si="12"/>
        <v>4.9815183394938865E-2</v>
      </c>
      <c r="BR16" s="122">
        <f t="shared" si="12"/>
        <v>5.0251256281407038E-2</v>
      </c>
      <c r="BS16" s="123">
        <f t="shared" si="12"/>
        <v>0.12034910427193385</v>
      </c>
      <c r="BT16" s="124">
        <f t="shared" si="12"/>
        <v>3.4156325956249199E-2</v>
      </c>
      <c r="BU16" s="122">
        <f t="shared" si="12"/>
        <v>8.1268084035727758E-2</v>
      </c>
      <c r="BV16" s="126">
        <f t="shared" si="12"/>
        <v>5.0809669091762495E-2</v>
      </c>
      <c r="BW16" s="127">
        <f t="shared" si="12"/>
        <v>6.3988790284913596E-2</v>
      </c>
      <c r="BX16" s="122">
        <f t="shared" si="12"/>
        <v>5.9642385695427819E-2</v>
      </c>
      <c r="BY16" s="123">
        <f t="shared" si="12"/>
        <v>4.3515254649325395E-2</v>
      </c>
      <c r="BZ16" s="124">
        <f t="shared" si="12"/>
        <v>7.0013545546901451E-2</v>
      </c>
      <c r="CA16" s="125">
        <f t="shared" si="12"/>
        <v>4.9873272831330223E-2</v>
      </c>
      <c r="CB16" s="122">
        <f t="shared" si="12"/>
        <v>4.3358946212952797E-2</v>
      </c>
      <c r="CC16" s="123">
        <f t="shared" si="12"/>
        <v>5.9535822401614528E-2</v>
      </c>
      <c r="CD16" s="124">
        <f t="shared" si="12"/>
        <v>3.7436254056560037E-2</v>
      </c>
      <c r="CE16" s="125">
        <f t="shared" si="12"/>
        <v>8.1792604501607719E-2</v>
      </c>
      <c r="CF16" s="122">
        <f t="shared" si="12"/>
        <v>6.1477892186553605E-2</v>
      </c>
      <c r="CG16" s="123">
        <f t="shared" si="12"/>
        <v>4.7596826878208119E-2</v>
      </c>
      <c r="CH16" s="124">
        <f t="shared" si="12"/>
        <v>6.2521352921079604E-2</v>
      </c>
      <c r="CI16" s="122">
        <f t="shared" si="12"/>
        <v>6.1872025383395028E-2</v>
      </c>
      <c r="CJ16" s="128">
        <f t="shared" si="12"/>
        <v>5.7215427298659687E-2</v>
      </c>
      <c r="CK16" s="129">
        <f t="shared" si="12"/>
        <v>5.8413756936780394E-2</v>
      </c>
      <c r="CN16" s="214"/>
      <c r="CO16" s="214"/>
    </row>
    <row r="17" spans="1:93" ht="13.5" thickTop="1" x14ac:dyDescent="0.2">
      <c r="A17" s="138" t="s">
        <v>29</v>
      </c>
      <c r="B17" s="193">
        <v>595</v>
      </c>
      <c r="C17" s="187">
        <v>651</v>
      </c>
      <c r="D17" s="188">
        <v>243</v>
      </c>
      <c r="E17" s="189">
        <v>252</v>
      </c>
      <c r="F17" s="186">
        <v>780</v>
      </c>
      <c r="G17" s="190">
        <v>388</v>
      </c>
      <c r="H17" s="188">
        <v>1032</v>
      </c>
      <c r="I17" s="189">
        <v>866</v>
      </c>
      <c r="J17" s="186">
        <v>115</v>
      </c>
      <c r="K17" s="190">
        <v>172</v>
      </c>
      <c r="L17" s="188">
        <v>257</v>
      </c>
      <c r="M17" s="186">
        <v>643</v>
      </c>
      <c r="N17" s="191">
        <v>805</v>
      </c>
      <c r="O17" s="194">
        <v>969</v>
      </c>
      <c r="P17" s="186">
        <v>434</v>
      </c>
      <c r="Q17" s="190">
        <v>360</v>
      </c>
      <c r="R17" s="188">
        <v>733</v>
      </c>
      <c r="S17" s="189">
        <v>574</v>
      </c>
      <c r="T17" s="186">
        <v>93</v>
      </c>
      <c r="U17" s="190">
        <v>91</v>
      </c>
      <c r="V17" s="188">
        <v>324</v>
      </c>
      <c r="W17" s="195">
        <v>631</v>
      </c>
      <c r="X17" s="186">
        <v>425</v>
      </c>
      <c r="Y17" s="190">
        <v>177</v>
      </c>
      <c r="Z17" s="188">
        <v>1044</v>
      </c>
      <c r="AA17" s="186">
        <v>1180</v>
      </c>
      <c r="AB17" s="163">
        <f t="shared" si="3"/>
        <v>6880</v>
      </c>
      <c r="AC17" s="164">
        <f t="shared" si="4"/>
        <v>6954</v>
      </c>
      <c r="AE17" s="253" t="s">
        <v>30</v>
      </c>
      <c r="AF17" s="119">
        <f t="shared" ref="AF17:AU18" si="13">SUMIF($A$9:$A$32,$AE17,B$9:B$32)</f>
        <v>826</v>
      </c>
      <c r="AG17" s="176">
        <f t="shared" si="13"/>
        <v>995</v>
      </c>
      <c r="AH17" s="120">
        <f t="shared" si="13"/>
        <v>293</v>
      </c>
      <c r="AI17" s="171">
        <f t="shared" si="13"/>
        <v>306</v>
      </c>
      <c r="AJ17" s="119">
        <f t="shared" si="13"/>
        <v>637</v>
      </c>
      <c r="AK17" s="121">
        <f t="shared" si="13"/>
        <v>1062</v>
      </c>
      <c r="AL17" s="120">
        <f t="shared" si="13"/>
        <v>1106</v>
      </c>
      <c r="AM17" s="171">
        <f t="shared" si="13"/>
        <v>1379</v>
      </c>
      <c r="AN17" s="119">
        <f t="shared" si="13"/>
        <v>221</v>
      </c>
      <c r="AO17" s="121">
        <f t="shared" si="13"/>
        <v>79</v>
      </c>
      <c r="AP17" s="120">
        <f t="shared" si="13"/>
        <v>648</v>
      </c>
      <c r="AQ17" s="119">
        <f t="shared" si="13"/>
        <v>328</v>
      </c>
      <c r="AR17" s="170">
        <f t="shared" si="13"/>
        <v>1259</v>
      </c>
      <c r="AS17" s="172">
        <f t="shared" si="13"/>
        <v>1034</v>
      </c>
      <c r="AT17" s="119">
        <f t="shared" si="13"/>
        <v>556</v>
      </c>
      <c r="AU17" s="121">
        <f t="shared" si="13"/>
        <v>550</v>
      </c>
      <c r="AV17" s="120">
        <f t="shared" ref="AP17:BE18" si="14">SUMIF($A$9:$A$32,$AE17,R$9:R$32)</f>
        <v>772</v>
      </c>
      <c r="AW17" s="171">
        <f t="shared" si="14"/>
        <v>953</v>
      </c>
      <c r="AX17" s="119">
        <f t="shared" si="14"/>
        <v>106</v>
      </c>
      <c r="AY17" s="121">
        <f t="shared" si="14"/>
        <v>84</v>
      </c>
      <c r="AZ17" s="120">
        <f t="shared" si="14"/>
        <v>698</v>
      </c>
      <c r="BA17" s="171">
        <f t="shared" si="14"/>
        <v>566</v>
      </c>
      <c r="BB17" s="119">
        <f t="shared" si="14"/>
        <v>467</v>
      </c>
      <c r="BC17" s="121">
        <f t="shared" si="14"/>
        <v>222</v>
      </c>
      <c r="BD17" s="20">
        <f t="shared" si="14"/>
        <v>1176</v>
      </c>
      <c r="BE17" s="175">
        <f t="shared" si="14"/>
        <v>1370</v>
      </c>
      <c r="BF17" s="161">
        <f>AF17+AH17+AJ17+AL17+AN17+AP17+AR17+AT17+AV17+AX17+AZ17+BB17+BD17</f>
        <v>8765</v>
      </c>
      <c r="BG17" s="162">
        <f>AG17+AI17+AK17+AM17+AO17+AQ17+AS17+AU17+AW17+AY17+BA17+BC17+BE17</f>
        <v>8928</v>
      </c>
      <c r="BI17" s="138" t="s">
        <v>29</v>
      </c>
      <c r="BJ17" s="122">
        <f t="shared" ref="BJ17:CK17" si="15">B17/B33</f>
        <v>5.1094890510948905E-2</v>
      </c>
      <c r="BK17" s="123">
        <f t="shared" si="15"/>
        <v>5.8548430614263874E-2</v>
      </c>
      <c r="BL17" s="124">
        <f t="shared" si="15"/>
        <v>5.7015485687470668E-2</v>
      </c>
      <c r="BM17" s="125">
        <f t="shared" si="15"/>
        <v>5.5445544554455446E-2</v>
      </c>
      <c r="BN17" s="122">
        <f t="shared" si="15"/>
        <v>6.1032863849765258E-2</v>
      </c>
      <c r="BO17" s="123">
        <f t="shared" si="15"/>
        <v>3.3247643530419882E-2</v>
      </c>
      <c r="BP17" s="124">
        <f t="shared" si="15"/>
        <v>5.9116686715930573E-2</v>
      </c>
      <c r="BQ17" s="125">
        <f t="shared" si="15"/>
        <v>4.9246516917827693E-2</v>
      </c>
      <c r="BR17" s="122">
        <f t="shared" si="15"/>
        <v>5.2535404294198264E-2</v>
      </c>
      <c r="BS17" s="123">
        <f t="shared" si="15"/>
        <v>7.9007808911345886E-2</v>
      </c>
      <c r="BT17" s="124">
        <f t="shared" si="15"/>
        <v>3.2877062811820394E-2</v>
      </c>
      <c r="BU17" s="122">
        <f t="shared" si="15"/>
        <v>8.0890678072713551E-2</v>
      </c>
      <c r="BV17" s="126">
        <f t="shared" si="15"/>
        <v>4.7230697019478997E-2</v>
      </c>
      <c r="BW17" s="127">
        <f t="shared" si="15"/>
        <v>5.6574030826716484E-2</v>
      </c>
      <c r="BX17" s="122">
        <f t="shared" si="15"/>
        <v>5.2082083283331332E-2</v>
      </c>
      <c r="BY17" s="123">
        <f t="shared" si="15"/>
        <v>4.3758356630606537E-2</v>
      </c>
      <c r="BZ17" s="124">
        <f t="shared" si="15"/>
        <v>6.2055536742295969E-2</v>
      </c>
      <c r="CA17" s="125">
        <f t="shared" si="15"/>
        <v>4.6929932139645164E-2</v>
      </c>
      <c r="CB17" s="122">
        <f t="shared" si="15"/>
        <v>5.1042810098792538E-2</v>
      </c>
      <c r="CC17" s="123">
        <f t="shared" si="15"/>
        <v>4.5913218970736629E-2</v>
      </c>
      <c r="CD17" s="124">
        <f t="shared" si="15"/>
        <v>3.7552155771905425E-2</v>
      </c>
      <c r="CE17" s="125">
        <f t="shared" si="15"/>
        <v>6.340434083601286E-2</v>
      </c>
      <c r="CF17" s="122">
        <f t="shared" si="15"/>
        <v>6.4354936402180499E-2</v>
      </c>
      <c r="CG17" s="123">
        <f t="shared" si="15"/>
        <v>4.1297246850209988E-2</v>
      </c>
      <c r="CH17" s="124">
        <f t="shared" si="15"/>
        <v>5.9446532285616673E-2</v>
      </c>
      <c r="CI17" s="122">
        <f t="shared" si="15"/>
        <v>6.2400846113167638E-2</v>
      </c>
      <c r="CJ17" s="128">
        <f t="shared" si="15"/>
        <v>5.3768903130006644E-2</v>
      </c>
      <c r="CK17" s="129">
        <f t="shared" si="15"/>
        <v>5.4429755559208211E-2</v>
      </c>
      <c r="CN17" s="214"/>
      <c r="CO17" s="214"/>
    </row>
    <row r="18" spans="1:93" x14ac:dyDescent="0.2">
      <c r="A18" s="130" t="s">
        <v>31</v>
      </c>
      <c r="B18" s="196">
        <v>549</v>
      </c>
      <c r="C18" s="180">
        <v>628</v>
      </c>
      <c r="D18" s="181">
        <v>196</v>
      </c>
      <c r="E18" s="182">
        <v>227</v>
      </c>
      <c r="F18" s="179">
        <v>595</v>
      </c>
      <c r="G18" s="183">
        <v>362</v>
      </c>
      <c r="H18" s="181">
        <v>940</v>
      </c>
      <c r="I18" s="182">
        <v>822</v>
      </c>
      <c r="J18" s="179">
        <v>93</v>
      </c>
      <c r="K18" s="180">
        <v>105</v>
      </c>
      <c r="L18" s="181">
        <v>229</v>
      </c>
      <c r="M18" s="179">
        <v>423</v>
      </c>
      <c r="N18" s="184">
        <v>703</v>
      </c>
      <c r="O18" s="197">
        <v>728</v>
      </c>
      <c r="P18" s="179">
        <v>381</v>
      </c>
      <c r="Q18" s="180">
        <v>390</v>
      </c>
      <c r="R18" s="181">
        <v>600</v>
      </c>
      <c r="S18" s="182">
        <v>524</v>
      </c>
      <c r="T18" s="188">
        <v>85</v>
      </c>
      <c r="U18" s="179">
        <v>85</v>
      </c>
      <c r="V18" s="181">
        <v>284</v>
      </c>
      <c r="W18" s="198">
        <v>516</v>
      </c>
      <c r="X18" s="179">
        <v>266</v>
      </c>
      <c r="Y18" s="183">
        <v>149</v>
      </c>
      <c r="Z18" s="181">
        <v>910</v>
      </c>
      <c r="AA18" s="179">
        <v>1135</v>
      </c>
      <c r="AB18" s="163">
        <f t="shared" si="3"/>
        <v>5831</v>
      </c>
      <c r="AC18" s="164">
        <f t="shared" si="4"/>
        <v>6094</v>
      </c>
      <c r="AE18" s="255" t="s">
        <v>32</v>
      </c>
      <c r="AF18" s="119">
        <f t="shared" si="13"/>
        <v>747</v>
      </c>
      <c r="AG18" s="180">
        <f t="shared" si="13"/>
        <v>754</v>
      </c>
      <c r="AH18" s="181">
        <f t="shared" si="13"/>
        <v>242</v>
      </c>
      <c r="AI18" s="182">
        <f t="shared" si="13"/>
        <v>300</v>
      </c>
      <c r="AJ18" s="179">
        <f t="shared" si="13"/>
        <v>545</v>
      </c>
      <c r="AK18" s="183">
        <f t="shared" si="13"/>
        <v>904</v>
      </c>
      <c r="AL18" s="181">
        <f t="shared" si="13"/>
        <v>1071</v>
      </c>
      <c r="AM18" s="182">
        <f t="shared" si="13"/>
        <v>1360</v>
      </c>
      <c r="AN18" s="179">
        <f t="shared" si="13"/>
        <v>180</v>
      </c>
      <c r="AO18" s="183">
        <f t="shared" si="13"/>
        <v>86</v>
      </c>
      <c r="AP18" s="181">
        <f t="shared" si="14"/>
        <v>799</v>
      </c>
      <c r="AQ18" s="179">
        <f t="shared" si="14"/>
        <v>283</v>
      </c>
      <c r="AR18" s="184">
        <f t="shared" si="14"/>
        <v>1204</v>
      </c>
      <c r="AS18" s="185">
        <f t="shared" si="14"/>
        <v>885</v>
      </c>
      <c r="AT18" s="179">
        <f t="shared" si="14"/>
        <v>484</v>
      </c>
      <c r="AU18" s="183">
        <f t="shared" si="14"/>
        <v>606</v>
      </c>
      <c r="AV18" s="181">
        <f t="shared" si="14"/>
        <v>674</v>
      </c>
      <c r="AW18" s="182">
        <f t="shared" si="14"/>
        <v>817</v>
      </c>
      <c r="AX18" s="179">
        <f t="shared" si="14"/>
        <v>149</v>
      </c>
      <c r="AY18" s="183">
        <f t="shared" si="14"/>
        <v>71</v>
      </c>
      <c r="AZ18" s="181">
        <f t="shared" si="14"/>
        <v>786</v>
      </c>
      <c r="BA18" s="182">
        <f t="shared" si="14"/>
        <v>505</v>
      </c>
      <c r="BB18" s="179">
        <f t="shared" si="14"/>
        <v>413</v>
      </c>
      <c r="BC18" s="183">
        <f t="shared" si="14"/>
        <v>260</v>
      </c>
      <c r="BD18" s="181">
        <f t="shared" si="14"/>
        <v>1146</v>
      </c>
      <c r="BE18" s="179">
        <f t="shared" si="14"/>
        <v>1247</v>
      </c>
      <c r="BF18" s="163">
        <f>SUM(AF18,AH18,AJ18,AL18,AN18,AP18,AR18,AT18,AV18,AX18,AZ18,BB18,BD18)</f>
        <v>8440</v>
      </c>
      <c r="BG18" s="164">
        <f>SUM(AG18,AI18,AK18,AM18,AO18,AQ18,AS18,AU18,AW18,AY18,BA18,BC18,BE18)</f>
        <v>8078</v>
      </c>
      <c r="BI18" s="130" t="s">
        <v>31</v>
      </c>
      <c r="BJ18" s="122">
        <f t="shared" ref="BJ18:CK18" si="16">B18/B33</f>
        <v>4.7144697294976383E-2</v>
      </c>
      <c r="BK18" s="123">
        <f t="shared" si="16"/>
        <v>5.6479899271517225E-2</v>
      </c>
      <c r="BL18" s="124">
        <f t="shared" si="16"/>
        <v>4.5987799155326137E-2</v>
      </c>
      <c r="BM18" s="125">
        <f t="shared" si="16"/>
        <v>4.9944994499449946E-2</v>
      </c>
      <c r="BN18" s="122">
        <f t="shared" si="16"/>
        <v>4.6557120500782471E-2</v>
      </c>
      <c r="BO18" s="123">
        <f t="shared" si="16"/>
        <v>3.1019708654670096E-2</v>
      </c>
      <c r="BP18" s="124">
        <f t="shared" si="16"/>
        <v>5.3846594489316606E-2</v>
      </c>
      <c r="BQ18" s="125">
        <f t="shared" si="16"/>
        <v>4.674438441853853E-2</v>
      </c>
      <c r="BR18" s="122">
        <f t="shared" si="16"/>
        <v>4.2485153037916855E-2</v>
      </c>
      <c r="BS18" s="123">
        <f t="shared" si="16"/>
        <v>4.8231511254019289E-2</v>
      </c>
      <c r="BT18" s="124">
        <f t="shared" si="16"/>
        <v>2.9295126007419726E-2</v>
      </c>
      <c r="BU18" s="122">
        <f t="shared" si="16"/>
        <v>5.3214240785004405E-2</v>
      </c>
      <c r="BV18" s="126">
        <f t="shared" si="16"/>
        <v>4.1246186341234455E-2</v>
      </c>
      <c r="BW18" s="127">
        <f t="shared" si="16"/>
        <v>4.25035030359645E-2</v>
      </c>
      <c r="BX18" s="122">
        <f t="shared" si="16"/>
        <v>4.5721828873154929E-2</v>
      </c>
      <c r="BY18" s="123">
        <f t="shared" si="16"/>
        <v>4.7404886349823754E-2</v>
      </c>
      <c r="BZ18" s="124">
        <f t="shared" si="16"/>
        <v>5.0795800880460547E-2</v>
      </c>
      <c r="CA18" s="125">
        <f t="shared" si="16"/>
        <v>4.2841958956749242E-2</v>
      </c>
      <c r="CB18" s="122">
        <f t="shared" si="16"/>
        <v>4.6652030735455541E-2</v>
      </c>
      <c r="CC18" s="123">
        <f t="shared" si="16"/>
        <v>4.2885973763874874E-2</v>
      </c>
      <c r="CD18" s="124">
        <f t="shared" si="16"/>
        <v>3.2916087158089941E-2</v>
      </c>
      <c r="CE18" s="125">
        <f t="shared" si="16"/>
        <v>5.1848874598070742E-2</v>
      </c>
      <c r="CF18" s="122">
        <f t="shared" si="16"/>
        <v>4.0278619018776496E-2</v>
      </c>
      <c r="CG18" s="123">
        <f t="shared" si="16"/>
        <v>3.4764349043397105E-2</v>
      </c>
      <c r="CH18" s="124">
        <f t="shared" si="16"/>
        <v>5.1816421819838289E-2</v>
      </c>
      <c r="CI18" s="122">
        <f t="shared" si="16"/>
        <v>6.0021152829190905E-2</v>
      </c>
      <c r="CJ18" s="128">
        <f t="shared" si="16"/>
        <v>4.5570708452190224E-2</v>
      </c>
      <c r="CK18" s="129">
        <f t="shared" si="16"/>
        <v>4.7698436925196264E-2</v>
      </c>
      <c r="CN18" s="214"/>
      <c r="CO18" s="214"/>
    </row>
    <row r="19" spans="1:93" ht="13.5" thickBot="1" x14ac:dyDescent="0.25">
      <c r="A19" s="138" t="s">
        <v>33</v>
      </c>
      <c r="B19" s="193">
        <v>531</v>
      </c>
      <c r="C19" s="187">
        <v>567</v>
      </c>
      <c r="D19" s="188">
        <v>201</v>
      </c>
      <c r="E19" s="189">
        <v>214</v>
      </c>
      <c r="F19" s="186">
        <v>530</v>
      </c>
      <c r="G19" s="190">
        <v>373</v>
      </c>
      <c r="H19" s="188">
        <v>875</v>
      </c>
      <c r="I19" s="189">
        <v>830</v>
      </c>
      <c r="J19" s="186">
        <v>84</v>
      </c>
      <c r="K19" s="187">
        <v>92</v>
      </c>
      <c r="L19" s="188">
        <v>222</v>
      </c>
      <c r="M19" s="186">
        <v>317</v>
      </c>
      <c r="N19" s="191">
        <v>753</v>
      </c>
      <c r="O19" s="194">
        <v>690</v>
      </c>
      <c r="P19" s="186">
        <v>353</v>
      </c>
      <c r="Q19" s="187">
        <v>315</v>
      </c>
      <c r="R19" s="188">
        <v>623</v>
      </c>
      <c r="S19" s="189">
        <v>493</v>
      </c>
      <c r="T19" s="186">
        <v>61</v>
      </c>
      <c r="U19" s="190">
        <v>120</v>
      </c>
      <c r="V19" s="188">
        <v>308</v>
      </c>
      <c r="W19" s="195">
        <v>434</v>
      </c>
      <c r="X19" s="186">
        <v>265</v>
      </c>
      <c r="Y19" s="190">
        <v>163</v>
      </c>
      <c r="Z19" s="188">
        <v>949</v>
      </c>
      <c r="AA19" s="186">
        <v>1023</v>
      </c>
      <c r="AB19" s="163">
        <f t="shared" si="3"/>
        <v>5755</v>
      </c>
      <c r="AC19" s="164">
        <f t="shared" si="4"/>
        <v>5631</v>
      </c>
      <c r="AE19" s="253"/>
      <c r="AF19" s="119"/>
      <c r="AG19" s="187"/>
      <c r="AH19" s="188"/>
      <c r="AI19" s="189"/>
      <c r="AJ19" s="186"/>
      <c r="AK19" s="190"/>
      <c r="AL19" s="188"/>
      <c r="AM19" s="189"/>
      <c r="AN19" s="186"/>
      <c r="AO19" s="190"/>
      <c r="AP19" s="188"/>
      <c r="AQ19" s="186"/>
      <c r="AR19" s="191"/>
      <c r="AS19" s="192"/>
      <c r="AT19" s="186"/>
      <c r="AU19" s="190"/>
      <c r="AV19" s="188"/>
      <c r="AW19" s="189"/>
      <c r="AX19" s="186"/>
      <c r="AY19" s="190"/>
      <c r="AZ19" s="188"/>
      <c r="BA19" s="189"/>
      <c r="BB19" s="186"/>
      <c r="BC19" s="190"/>
      <c r="BD19" s="188"/>
      <c r="BE19" s="186"/>
      <c r="BF19" s="163"/>
      <c r="BG19" s="164"/>
      <c r="BI19" s="138" t="s">
        <v>33</v>
      </c>
      <c r="BJ19" s="122">
        <f t="shared" ref="BJ19:CK19" si="17">B19/B33</f>
        <v>4.5598969514813223E-2</v>
      </c>
      <c r="BK19" s="123">
        <f t="shared" si="17"/>
        <v>5.0993794405971758E-2</v>
      </c>
      <c r="BL19" s="124">
        <f t="shared" si="17"/>
        <v>4.7160957297043643E-2</v>
      </c>
      <c r="BM19" s="125">
        <f t="shared" si="17"/>
        <v>4.7084708470847086E-2</v>
      </c>
      <c r="BN19" s="122">
        <f t="shared" si="17"/>
        <v>4.1471048513302036E-2</v>
      </c>
      <c r="BO19" s="123">
        <f t="shared" si="17"/>
        <v>3.1962296486718084E-2</v>
      </c>
      <c r="BP19" s="124">
        <f t="shared" si="17"/>
        <v>5.0123159763991523E-2</v>
      </c>
      <c r="BQ19" s="125">
        <f t="shared" si="17"/>
        <v>4.7199317600227469E-2</v>
      </c>
      <c r="BR19" s="122">
        <f t="shared" si="17"/>
        <v>3.8373686614892648E-2</v>
      </c>
      <c r="BS19" s="123">
        <f t="shared" si="17"/>
        <v>4.2259990813045475E-2</v>
      </c>
      <c r="BT19" s="124">
        <f t="shared" si="17"/>
        <v>2.839964180631956E-2</v>
      </c>
      <c r="BU19" s="122">
        <f t="shared" si="17"/>
        <v>3.9879230091835451E-2</v>
      </c>
      <c r="BV19" s="126">
        <f t="shared" si="17"/>
        <v>4.4179770007040597E-2</v>
      </c>
      <c r="BW19" s="127">
        <f t="shared" si="17"/>
        <v>4.0284913591779541E-2</v>
      </c>
      <c r="BX19" s="122">
        <f t="shared" si="17"/>
        <v>4.236169446777871E-2</v>
      </c>
      <c r="BY19" s="123">
        <f t="shared" si="17"/>
        <v>3.8288562051780724E-2</v>
      </c>
      <c r="BZ19" s="124">
        <f t="shared" si="17"/>
        <v>5.2742973247544872E-2</v>
      </c>
      <c r="CA19" s="125">
        <f t="shared" si="17"/>
        <v>4.0307415583353774E-2</v>
      </c>
      <c r="CB19" s="122">
        <f t="shared" si="17"/>
        <v>3.3479692645444564E-2</v>
      </c>
      <c r="CC19" s="123">
        <f t="shared" si="17"/>
        <v>6.0544904137235116E-2</v>
      </c>
      <c r="CD19" s="124">
        <f t="shared" si="17"/>
        <v>3.5697728326379227E-2</v>
      </c>
      <c r="CE19" s="125">
        <f t="shared" si="17"/>
        <v>4.3609324758842445E-2</v>
      </c>
      <c r="CF19" s="122">
        <f t="shared" si="17"/>
        <v>4.0127195639006664E-2</v>
      </c>
      <c r="CG19" s="123">
        <f t="shared" si="17"/>
        <v>3.8030797946803543E-2</v>
      </c>
      <c r="CH19" s="124">
        <f t="shared" si="17"/>
        <v>5.4037125612117071E-2</v>
      </c>
      <c r="CI19" s="122">
        <f t="shared" si="17"/>
        <v>5.4098360655737705E-2</v>
      </c>
      <c r="CJ19" s="128">
        <f t="shared" si="17"/>
        <v>4.4976749638544804E-2</v>
      </c>
      <c r="CK19" s="129">
        <f t="shared" si="17"/>
        <v>4.4074482823396814E-2</v>
      </c>
      <c r="CN19" s="214"/>
      <c r="CO19" s="214"/>
    </row>
    <row r="20" spans="1:93" ht="14.25" thickTop="1" thickBot="1" x14ac:dyDescent="0.25">
      <c r="A20" s="130" t="s">
        <v>34</v>
      </c>
      <c r="B20" s="196">
        <v>549</v>
      </c>
      <c r="C20" s="180">
        <v>622</v>
      </c>
      <c r="D20" s="181">
        <v>226</v>
      </c>
      <c r="E20" s="182">
        <v>252</v>
      </c>
      <c r="F20" s="179">
        <v>482</v>
      </c>
      <c r="G20" s="183">
        <v>551</v>
      </c>
      <c r="H20" s="181">
        <v>899</v>
      </c>
      <c r="I20" s="182">
        <v>966</v>
      </c>
      <c r="J20" s="179">
        <v>149</v>
      </c>
      <c r="K20" s="180">
        <v>76</v>
      </c>
      <c r="L20" s="181">
        <v>294</v>
      </c>
      <c r="M20" s="179">
        <v>360</v>
      </c>
      <c r="N20" s="184">
        <v>822</v>
      </c>
      <c r="O20" s="197">
        <v>698</v>
      </c>
      <c r="P20" s="179">
        <v>486</v>
      </c>
      <c r="Q20" s="180">
        <v>330</v>
      </c>
      <c r="R20" s="181">
        <v>564</v>
      </c>
      <c r="S20" s="182">
        <v>559</v>
      </c>
      <c r="T20" s="179">
        <v>72</v>
      </c>
      <c r="U20" s="183">
        <v>91</v>
      </c>
      <c r="V20" s="181">
        <v>477</v>
      </c>
      <c r="W20" s="198">
        <v>485</v>
      </c>
      <c r="X20" s="179">
        <v>278</v>
      </c>
      <c r="Y20" s="183">
        <v>137</v>
      </c>
      <c r="Z20" s="181">
        <v>989</v>
      </c>
      <c r="AA20" s="179">
        <v>1235</v>
      </c>
      <c r="AB20" s="163">
        <f t="shared" si="3"/>
        <v>6287</v>
      </c>
      <c r="AC20" s="164">
        <f t="shared" si="4"/>
        <v>6362</v>
      </c>
      <c r="AE20" s="250" t="s">
        <v>25</v>
      </c>
      <c r="AF20" s="14">
        <f t="shared" ref="AF20:BG20" si="18">SUM(AF17:AF19)</f>
        <v>1573</v>
      </c>
      <c r="AG20" s="1">
        <f t="shared" si="18"/>
        <v>1749</v>
      </c>
      <c r="AH20" s="14">
        <f t="shared" si="18"/>
        <v>535</v>
      </c>
      <c r="AI20" s="1">
        <f t="shared" si="18"/>
        <v>606</v>
      </c>
      <c r="AJ20" s="14">
        <f t="shared" si="18"/>
        <v>1182</v>
      </c>
      <c r="AK20" s="1">
        <f t="shared" si="18"/>
        <v>1966</v>
      </c>
      <c r="AL20" s="14">
        <f t="shared" si="18"/>
        <v>2177</v>
      </c>
      <c r="AM20" s="1">
        <f t="shared" si="18"/>
        <v>2739</v>
      </c>
      <c r="AN20" s="14">
        <f t="shared" si="18"/>
        <v>401</v>
      </c>
      <c r="AO20" s="1">
        <f t="shared" si="18"/>
        <v>165</v>
      </c>
      <c r="AP20" s="14">
        <f t="shared" si="18"/>
        <v>1447</v>
      </c>
      <c r="AQ20" s="1">
        <f t="shared" si="18"/>
        <v>611</v>
      </c>
      <c r="AR20" s="14">
        <f t="shared" si="18"/>
        <v>2463</v>
      </c>
      <c r="AS20" s="1">
        <f t="shared" si="18"/>
        <v>1919</v>
      </c>
      <c r="AT20" s="14">
        <f t="shared" si="18"/>
        <v>1040</v>
      </c>
      <c r="AU20" s="1">
        <f t="shared" si="18"/>
        <v>1156</v>
      </c>
      <c r="AV20" s="14">
        <f t="shared" si="18"/>
        <v>1446</v>
      </c>
      <c r="AW20" s="1">
        <f t="shared" si="18"/>
        <v>1770</v>
      </c>
      <c r="AX20" s="14">
        <f t="shared" si="18"/>
        <v>255</v>
      </c>
      <c r="AY20" s="1">
        <f t="shared" si="18"/>
        <v>155</v>
      </c>
      <c r="AZ20" s="14">
        <f t="shared" si="18"/>
        <v>1484</v>
      </c>
      <c r="BA20" s="1">
        <f t="shared" si="18"/>
        <v>1071</v>
      </c>
      <c r="BB20" s="14">
        <f t="shared" si="18"/>
        <v>880</v>
      </c>
      <c r="BC20" s="1">
        <f t="shared" si="18"/>
        <v>482</v>
      </c>
      <c r="BD20" s="14">
        <f t="shared" si="18"/>
        <v>2322</v>
      </c>
      <c r="BE20" s="1">
        <f t="shared" si="18"/>
        <v>2617</v>
      </c>
      <c r="BF20" s="165">
        <f t="shared" si="18"/>
        <v>17205</v>
      </c>
      <c r="BG20" s="166">
        <f t="shared" si="18"/>
        <v>17006</v>
      </c>
      <c r="BI20" s="130" t="s">
        <v>34</v>
      </c>
      <c r="BJ20" s="122">
        <f t="shared" ref="BJ20:CK20" si="19">B20/B33</f>
        <v>4.7144697294976383E-2</v>
      </c>
      <c r="BK20" s="123">
        <f t="shared" si="19"/>
        <v>5.594028239949636E-2</v>
      </c>
      <c r="BL20" s="124">
        <f t="shared" si="19"/>
        <v>5.3026748005631161E-2</v>
      </c>
      <c r="BM20" s="125">
        <f t="shared" si="19"/>
        <v>5.5445544554455446E-2</v>
      </c>
      <c r="BN20" s="122">
        <f t="shared" si="19"/>
        <v>3.7715179968701093E-2</v>
      </c>
      <c r="BO20" s="123">
        <f t="shared" si="19"/>
        <v>4.7215081405312768E-2</v>
      </c>
      <c r="BP20" s="124">
        <f t="shared" si="19"/>
        <v>5.1497966431803863E-2</v>
      </c>
      <c r="BQ20" s="125">
        <f t="shared" si="19"/>
        <v>5.4933181688939438E-2</v>
      </c>
      <c r="BR20" s="122">
        <f t="shared" si="19"/>
        <v>6.8067610781178622E-2</v>
      </c>
      <c r="BS20" s="123">
        <f t="shared" si="19"/>
        <v>3.4910427193385392E-2</v>
      </c>
      <c r="BT20" s="124">
        <f t="shared" si="19"/>
        <v>3.7610336446206982E-2</v>
      </c>
      <c r="BU20" s="122">
        <f t="shared" si="19"/>
        <v>4.5288715561705876E-2</v>
      </c>
      <c r="BV20" s="126">
        <f t="shared" si="19"/>
        <v>4.8228115465853087E-2</v>
      </c>
      <c r="BW20" s="127">
        <f t="shared" si="19"/>
        <v>4.0751985053713219E-2</v>
      </c>
      <c r="BX20" s="122">
        <f t="shared" si="19"/>
        <v>5.8322332893315731E-2</v>
      </c>
      <c r="BY20" s="123">
        <f t="shared" si="19"/>
        <v>4.0111826911389328E-2</v>
      </c>
      <c r="BZ20" s="124">
        <f t="shared" si="19"/>
        <v>4.7748052827632913E-2</v>
      </c>
      <c r="CA20" s="125">
        <f t="shared" si="19"/>
        <v>4.5703540184776389E-2</v>
      </c>
      <c r="CB20" s="122">
        <f t="shared" si="19"/>
        <v>3.951701427003293E-2</v>
      </c>
      <c r="CC20" s="123">
        <f t="shared" si="19"/>
        <v>4.5913218970736629E-2</v>
      </c>
      <c r="CD20" s="124">
        <f t="shared" si="19"/>
        <v>5.528511821974965E-2</v>
      </c>
      <c r="CE20" s="125">
        <f t="shared" si="19"/>
        <v>4.8733922829581992E-2</v>
      </c>
      <c r="CF20" s="122">
        <f t="shared" si="19"/>
        <v>4.2095699576014535E-2</v>
      </c>
      <c r="CG20" s="123">
        <f t="shared" si="19"/>
        <v>3.1964535697620158E-2</v>
      </c>
      <c r="CH20" s="124">
        <f t="shared" si="19"/>
        <v>5.63147705272748E-2</v>
      </c>
      <c r="CI20" s="122">
        <f t="shared" si="19"/>
        <v>6.5309360126916974E-2</v>
      </c>
      <c r="CJ20" s="128">
        <f t="shared" si="19"/>
        <v>4.9134461334062754E-2</v>
      </c>
      <c r="CK20" s="129">
        <f t="shared" si="19"/>
        <v>4.9796103662306961E-2</v>
      </c>
      <c r="CN20" s="214"/>
      <c r="CO20" s="214"/>
    </row>
    <row r="21" spans="1:93" ht="13.5" thickTop="1" x14ac:dyDescent="0.2">
      <c r="A21" s="138" t="s">
        <v>35</v>
      </c>
      <c r="B21" s="193">
        <v>553</v>
      </c>
      <c r="C21" s="187">
        <v>747</v>
      </c>
      <c r="D21" s="188">
        <v>287</v>
      </c>
      <c r="E21" s="189">
        <v>271</v>
      </c>
      <c r="F21" s="186">
        <v>490</v>
      </c>
      <c r="G21" s="190">
        <v>754</v>
      </c>
      <c r="H21" s="188">
        <v>991</v>
      </c>
      <c r="I21" s="189">
        <v>1017</v>
      </c>
      <c r="J21" s="186">
        <v>139</v>
      </c>
      <c r="K21" s="187">
        <v>71</v>
      </c>
      <c r="L21" s="188">
        <v>573</v>
      </c>
      <c r="M21" s="186">
        <v>376</v>
      </c>
      <c r="N21" s="191">
        <v>1102</v>
      </c>
      <c r="O21" s="194">
        <v>824</v>
      </c>
      <c r="P21" s="186">
        <v>601</v>
      </c>
      <c r="Q21" s="187">
        <v>362</v>
      </c>
      <c r="R21" s="188">
        <v>678</v>
      </c>
      <c r="S21" s="189">
        <v>681</v>
      </c>
      <c r="T21" s="186">
        <v>93</v>
      </c>
      <c r="U21" s="190">
        <v>62</v>
      </c>
      <c r="V21" s="188">
        <v>564</v>
      </c>
      <c r="W21" s="195">
        <v>543</v>
      </c>
      <c r="X21" s="186">
        <v>333</v>
      </c>
      <c r="Y21" s="190">
        <v>165</v>
      </c>
      <c r="Z21" s="188">
        <v>1069</v>
      </c>
      <c r="AA21" s="186">
        <v>1196</v>
      </c>
      <c r="AB21" s="163">
        <f t="shared" si="3"/>
        <v>7473</v>
      </c>
      <c r="AC21" s="164">
        <f t="shared" si="4"/>
        <v>7069</v>
      </c>
      <c r="BF21" s="215">
        <f>BF20/2</f>
        <v>8602.5</v>
      </c>
      <c r="BI21" s="138" t="s">
        <v>35</v>
      </c>
      <c r="BJ21" s="122">
        <f t="shared" ref="BJ21:CK21" si="20">B21/B33</f>
        <v>4.7488192357234865E-2</v>
      </c>
      <c r="BK21" s="123">
        <f t="shared" si="20"/>
        <v>6.7182300566597714E-2</v>
      </c>
      <c r="BL21" s="124">
        <f t="shared" si="20"/>
        <v>6.7339277334584696E-2</v>
      </c>
      <c r="BM21" s="125">
        <f t="shared" si="20"/>
        <v>5.9625962596259623E-2</v>
      </c>
      <c r="BN21" s="122">
        <f t="shared" si="20"/>
        <v>3.8341158059467917E-2</v>
      </c>
      <c r="BO21" s="123">
        <f t="shared" si="20"/>
        <v>6.4610111396743788E-2</v>
      </c>
      <c r="BP21" s="124">
        <f t="shared" si="20"/>
        <v>5.6768058658417823E-2</v>
      </c>
      <c r="BQ21" s="125">
        <f t="shared" si="20"/>
        <v>5.7833380722206423E-2</v>
      </c>
      <c r="BR21" s="122">
        <f t="shared" si="20"/>
        <v>6.3499314755596156E-2</v>
      </c>
      <c r="BS21" s="123">
        <f t="shared" si="20"/>
        <v>3.2613688562241616E-2</v>
      </c>
      <c r="BT21" s="124">
        <f t="shared" si="20"/>
        <v>7.3301778175770757E-2</v>
      </c>
      <c r="BU21" s="122">
        <f t="shared" si="20"/>
        <v>4.730154736444836E-2</v>
      </c>
      <c r="BV21" s="126">
        <f t="shared" si="20"/>
        <v>6.4656183994367525E-2</v>
      </c>
      <c r="BW21" s="127">
        <f t="shared" si="20"/>
        <v>4.8108360579168612E-2</v>
      </c>
      <c r="BX21" s="122">
        <f t="shared" si="20"/>
        <v>7.2122884915396618E-2</v>
      </c>
      <c r="BY21" s="123">
        <f t="shared" si="20"/>
        <v>4.4001458611887687E-2</v>
      </c>
      <c r="BZ21" s="124">
        <f t="shared" si="20"/>
        <v>5.7399254994920421E-2</v>
      </c>
      <c r="CA21" s="125">
        <f t="shared" si="20"/>
        <v>5.567819475104243E-2</v>
      </c>
      <c r="CB21" s="122">
        <f t="shared" si="20"/>
        <v>5.1042810098792538E-2</v>
      </c>
      <c r="CC21" s="123">
        <f t="shared" si="20"/>
        <v>3.1281533804238142E-2</v>
      </c>
      <c r="CD21" s="124">
        <f t="shared" si="20"/>
        <v>6.5368567454798326E-2</v>
      </c>
      <c r="CE21" s="125">
        <f t="shared" si="20"/>
        <v>5.4561897106109328E-2</v>
      </c>
      <c r="CF21" s="122">
        <f t="shared" si="20"/>
        <v>5.0423985463355539E-2</v>
      </c>
      <c r="CG21" s="123">
        <f t="shared" si="20"/>
        <v>3.8497433504433035E-2</v>
      </c>
      <c r="CH21" s="124">
        <f t="shared" si="20"/>
        <v>6.0870060357590253E-2</v>
      </c>
      <c r="CI21" s="122">
        <f t="shared" si="20"/>
        <v>6.3246959280803802E-2</v>
      </c>
      <c r="CJ21" s="128">
        <f t="shared" si="20"/>
        <v>5.8403344925950527E-2</v>
      </c>
      <c r="CK21" s="129">
        <f t="shared" si="20"/>
        <v>5.532987374864004E-2</v>
      </c>
      <c r="CN21" s="214"/>
      <c r="CO21" s="214"/>
    </row>
    <row r="22" spans="1:93" x14ac:dyDescent="0.2">
      <c r="A22" s="130" t="s">
        <v>36</v>
      </c>
      <c r="B22" s="196">
        <v>684</v>
      </c>
      <c r="C22" s="180">
        <v>901</v>
      </c>
      <c r="D22" s="181">
        <v>305</v>
      </c>
      <c r="E22" s="182">
        <v>306</v>
      </c>
      <c r="F22" s="179">
        <v>662</v>
      </c>
      <c r="G22" s="183">
        <v>1172</v>
      </c>
      <c r="H22" s="181">
        <v>1098</v>
      </c>
      <c r="I22" s="182">
        <v>1396</v>
      </c>
      <c r="J22" s="179">
        <v>135</v>
      </c>
      <c r="K22" s="180">
        <v>83</v>
      </c>
      <c r="L22" s="181">
        <v>604</v>
      </c>
      <c r="M22" s="179">
        <v>331</v>
      </c>
      <c r="N22" s="184">
        <v>1299</v>
      </c>
      <c r="O22" s="197">
        <v>904</v>
      </c>
      <c r="P22" s="179">
        <v>714</v>
      </c>
      <c r="Q22" s="180">
        <v>505</v>
      </c>
      <c r="R22" s="181">
        <v>892</v>
      </c>
      <c r="S22" s="182">
        <v>935</v>
      </c>
      <c r="T22" s="179">
        <v>204</v>
      </c>
      <c r="U22" s="183">
        <v>64</v>
      </c>
      <c r="V22" s="181">
        <v>873</v>
      </c>
      <c r="W22" s="198">
        <v>573</v>
      </c>
      <c r="X22" s="179">
        <v>563</v>
      </c>
      <c r="Y22" s="183">
        <v>180</v>
      </c>
      <c r="Z22" s="181">
        <v>1220</v>
      </c>
      <c r="AA22" s="179">
        <v>1444</v>
      </c>
      <c r="AB22" s="163">
        <f t="shared" si="3"/>
        <v>9253</v>
      </c>
      <c r="AC22" s="164">
        <f t="shared" si="4"/>
        <v>8794</v>
      </c>
      <c r="BI22" s="130" t="s">
        <v>36</v>
      </c>
      <c r="BJ22" s="122">
        <f t="shared" ref="BJ22:CK22" si="21">B22/B33</f>
        <v>5.8737655646200086E-2</v>
      </c>
      <c r="BK22" s="123">
        <f t="shared" si="21"/>
        <v>8.1032466948466594E-2</v>
      </c>
      <c r="BL22" s="124">
        <f t="shared" si="21"/>
        <v>7.1562646644767719E-2</v>
      </c>
      <c r="BM22" s="125">
        <f t="shared" si="21"/>
        <v>6.7326732673267331E-2</v>
      </c>
      <c r="BN22" s="122">
        <f t="shared" si="21"/>
        <v>5.1799687010954616E-2</v>
      </c>
      <c r="BO22" s="123">
        <f t="shared" si="21"/>
        <v>0.10042844901456727</v>
      </c>
      <c r="BP22" s="124">
        <f t="shared" si="21"/>
        <v>6.2897405052414507E-2</v>
      </c>
      <c r="BQ22" s="125">
        <f t="shared" si="21"/>
        <v>7.9385840204719935E-2</v>
      </c>
      <c r="BR22" s="122">
        <f t="shared" si="21"/>
        <v>6.1671996345363182E-2</v>
      </c>
      <c r="BS22" s="123">
        <f t="shared" si="21"/>
        <v>3.8125861276986681E-2</v>
      </c>
      <c r="BT22" s="124">
        <f t="shared" si="21"/>
        <v>7.7267493923500061E-2</v>
      </c>
      <c r="BU22" s="122">
        <f t="shared" si="21"/>
        <v>4.1640457919235124E-2</v>
      </c>
      <c r="BV22" s="126">
        <f t="shared" si="21"/>
        <v>7.6214503637643746E-2</v>
      </c>
      <c r="BW22" s="127">
        <f t="shared" si="21"/>
        <v>5.2779075198505374E-2</v>
      </c>
      <c r="BX22" s="122">
        <f t="shared" si="21"/>
        <v>8.5683427337093485E-2</v>
      </c>
      <c r="BY22" s="123">
        <f t="shared" si="21"/>
        <v>6.1383250273489731E-2</v>
      </c>
      <c r="BZ22" s="124">
        <f t="shared" si="21"/>
        <v>7.5516423975618016E-2</v>
      </c>
      <c r="CA22" s="125">
        <f t="shared" si="21"/>
        <v>7.6445098520153701E-2</v>
      </c>
      <c r="CB22" s="122">
        <f t="shared" si="21"/>
        <v>0.1119648737650933</v>
      </c>
      <c r="CC22" s="123">
        <f t="shared" si="21"/>
        <v>3.2290615539858729E-2</v>
      </c>
      <c r="CD22" s="124">
        <f t="shared" si="21"/>
        <v>0.10118219749652295</v>
      </c>
      <c r="CE22" s="125">
        <f t="shared" si="21"/>
        <v>5.7576366559485531E-2</v>
      </c>
      <c r="CF22" s="122">
        <f t="shared" si="21"/>
        <v>8.5251362810417924E-2</v>
      </c>
      <c r="CG22" s="123">
        <f t="shared" si="21"/>
        <v>4.1997200186654225E-2</v>
      </c>
      <c r="CH22" s="124">
        <f t="shared" si="21"/>
        <v>6.9468169912310668E-2</v>
      </c>
      <c r="CI22" s="122">
        <f t="shared" si="21"/>
        <v>7.6361713379164461E-2</v>
      </c>
      <c r="CJ22" s="128">
        <f t="shared" si="21"/>
        <v>7.2314485561330161E-2</v>
      </c>
      <c r="CK22" s="129">
        <f t="shared" si="21"/>
        <v>6.8831646590117479E-2</v>
      </c>
      <c r="CN22" s="214"/>
      <c r="CO22" s="214"/>
    </row>
    <row r="23" spans="1:93" x14ac:dyDescent="0.2">
      <c r="A23" s="138" t="s">
        <v>30</v>
      </c>
      <c r="B23" s="193">
        <v>826</v>
      </c>
      <c r="C23" s="187">
        <v>995</v>
      </c>
      <c r="D23" s="188">
        <v>293</v>
      </c>
      <c r="E23" s="189">
        <v>306</v>
      </c>
      <c r="F23" s="186">
        <v>637</v>
      </c>
      <c r="G23" s="190">
        <v>1062</v>
      </c>
      <c r="H23" s="188">
        <v>1106</v>
      </c>
      <c r="I23" s="189">
        <v>1379</v>
      </c>
      <c r="J23" s="186">
        <v>221</v>
      </c>
      <c r="K23" s="187">
        <v>79</v>
      </c>
      <c r="L23" s="188">
        <v>648</v>
      </c>
      <c r="M23" s="186">
        <v>328</v>
      </c>
      <c r="N23" s="191">
        <v>1259</v>
      </c>
      <c r="O23" s="194">
        <v>1034</v>
      </c>
      <c r="P23" s="186">
        <v>556</v>
      </c>
      <c r="Q23" s="187">
        <v>550</v>
      </c>
      <c r="R23" s="188">
        <v>772</v>
      </c>
      <c r="S23" s="189">
        <v>953</v>
      </c>
      <c r="T23" s="186">
        <v>106</v>
      </c>
      <c r="U23" s="190">
        <v>84</v>
      </c>
      <c r="V23" s="188">
        <v>698</v>
      </c>
      <c r="W23" s="195">
        <v>566</v>
      </c>
      <c r="X23" s="186">
        <v>467</v>
      </c>
      <c r="Y23" s="190">
        <v>222</v>
      </c>
      <c r="Z23" s="188">
        <v>1176</v>
      </c>
      <c r="AA23" s="186">
        <v>1370</v>
      </c>
      <c r="AB23" s="163">
        <f t="shared" si="3"/>
        <v>8765</v>
      </c>
      <c r="AC23" s="164">
        <f t="shared" si="4"/>
        <v>8928</v>
      </c>
      <c r="BI23" s="138" t="s">
        <v>30</v>
      </c>
      <c r="BJ23" s="122">
        <f t="shared" ref="BJ23:CK23" si="22">B23/B33</f>
        <v>7.0931730356376121E-2</v>
      </c>
      <c r="BK23" s="123">
        <f t="shared" si="22"/>
        <v>8.9486464610126812E-2</v>
      </c>
      <c r="BL23" s="124">
        <f t="shared" si="22"/>
        <v>6.8747067104645704E-2</v>
      </c>
      <c r="BM23" s="125">
        <f t="shared" si="22"/>
        <v>6.7326732673267331E-2</v>
      </c>
      <c r="BN23" s="122">
        <f t="shared" si="22"/>
        <v>4.9843505477308293E-2</v>
      </c>
      <c r="BO23" s="123">
        <f t="shared" si="22"/>
        <v>9.1002570694087404E-2</v>
      </c>
      <c r="BP23" s="124">
        <f t="shared" si="22"/>
        <v>6.3355673941685287E-2</v>
      </c>
      <c r="BQ23" s="125">
        <f t="shared" si="22"/>
        <v>7.8419107193630933E-2</v>
      </c>
      <c r="BR23" s="122">
        <f t="shared" si="22"/>
        <v>0.10095934216537232</v>
      </c>
      <c r="BS23" s="123">
        <f t="shared" si="22"/>
        <v>3.6288470372071661E-2</v>
      </c>
      <c r="BT23" s="124">
        <f t="shared" si="22"/>
        <v>8.2896251758986822E-2</v>
      </c>
      <c r="BU23" s="122">
        <f t="shared" si="22"/>
        <v>4.126305195622091E-2</v>
      </c>
      <c r="BV23" s="126">
        <f t="shared" si="22"/>
        <v>7.3867636704998824E-2</v>
      </c>
      <c r="BW23" s="127">
        <f t="shared" si="22"/>
        <v>6.0368986454927602E-2</v>
      </c>
      <c r="BX23" s="122">
        <f t="shared" si="22"/>
        <v>6.6722668906756266E-2</v>
      </c>
      <c r="BY23" s="123">
        <f t="shared" si="22"/>
        <v>6.6853044852315552E-2</v>
      </c>
      <c r="BZ23" s="124">
        <f t="shared" si="22"/>
        <v>6.5357263799525903E-2</v>
      </c>
      <c r="CA23" s="125">
        <f t="shared" si="22"/>
        <v>7.7916768865996244E-2</v>
      </c>
      <c r="CB23" s="122">
        <f t="shared" si="22"/>
        <v>5.8177826564215149E-2</v>
      </c>
      <c r="CC23" s="123">
        <f t="shared" si="22"/>
        <v>4.238143289606458E-2</v>
      </c>
      <c r="CD23" s="124">
        <f t="shared" si="22"/>
        <v>8.0899397311080201E-2</v>
      </c>
      <c r="CE23" s="125">
        <f t="shared" si="22"/>
        <v>5.687299035369775E-2</v>
      </c>
      <c r="CF23" s="122">
        <f t="shared" si="22"/>
        <v>7.0714718352513625E-2</v>
      </c>
      <c r="CG23" s="123">
        <f t="shared" si="22"/>
        <v>5.179654689687354E-2</v>
      </c>
      <c r="CH23" s="124">
        <f t="shared" si="22"/>
        <v>6.6962760505637167E-2</v>
      </c>
      <c r="CI23" s="122">
        <f t="shared" si="22"/>
        <v>7.2448439978847173E-2</v>
      </c>
      <c r="CJ23" s="128">
        <f t="shared" si="22"/>
        <v>6.850064475792271E-2</v>
      </c>
      <c r="CK23" s="129">
        <f t="shared" si="22"/>
        <v>6.9880479958672831E-2</v>
      </c>
      <c r="CN23" s="214"/>
      <c r="CO23" s="214"/>
    </row>
    <row r="24" spans="1:93" x14ac:dyDescent="0.2">
      <c r="A24" s="130" t="s">
        <v>32</v>
      </c>
      <c r="B24" s="196">
        <v>747</v>
      </c>
      <c r="C24" s="180">
        <v>754</v>
      </c>
      <c r="D24" s="181">
        <v>242</v>
      </c>
      <c r="E24" s="182">
        <v>300</v>
      </c>
      <c r="F24" s="179">
        <v>545</v>
      </c>
      <c r="G24" s="183">
        <v>904</v>
      </c>
      <c r="H24" s="181">
        <v>1071</v>
      </c>
      <c r="I24" s="182">
        <v>1360</v>
      </c>
      <c r="J24" s="179">
        <v>180</v>
      </c>
      <c r="K24" s="180">
        <v>86</v>
      </c>
      <c r="L24" s="181">
        <v>799</v>
      </c>
      <c r="M24" s="179">
        <v>283</v>
      </c>
      <c r="N24" s="184">
        <v>1204</v>
      </c>
      <c r="O24" s="197">
        <v>885</v>
      </c>
      <c r="P24" s="179">
        <v>484</v>
      </c>
      <c r="Q24" s="180">
        <v>606</v>
      </c>
      <c r="R24" s="181">
        <v>674</v>
      </c>
      <c r="S24" s="182">
        <v>817</v>
      </c>
      <c r="T24" s="179">
        <v>149</v>
      </c>
      <c r="U24" s="183">
        <v>71</v>
      </c>
      <c r="V24" s="181">
        <v>786</v>
      </c>
      <c r="W24" s="198">
        <v>505</v>
      </c>
      <c r="X24" s="179">
        <v>413</v>
      </c>
      <c r="Y24" s="183">
        <v>260</v>
      </c>
      <c r="Z24" s="181">
        <v>1146</v>
      </c>
      <c r="AA24" s="179">
        <v>1247</v>
      </c>
      <c r="AB24" s="163">
        <f t="shared" si="3"/>
        <v>8440</v>
      </c>
      <c r="AC24" s="164">
        <f t="shared" si="4"/>
        <v>8078</v>
      </c>
      <c r="BI24" s="130" t="s">
        <v>32</v>
      </c>
      <c r="BJ24" s="122">
        <f t="shared" ref="BJ24:CK24" si="23">B24/B33</f>
        <v>6.4147702876771143E-2</v>
      </c>
      <c r="BK24" s="123">
        <f t="shared" si="23"/>
        <v>6.7811853583955389E-2</v>
      </c>
      <c r="BL24" s="124">
        <f t="shared" si="23"/>
        <v>5.6780854059127167E-2</v>
      </c>
      <c r="BM24" s="125">
        <f t="shared" si="23"/>
        <v>6.6006600660066E-2</v>
      </c>
      <c r="BN24" s="122">
        <f t="shared" si="23"/>
        <v>4.2644757433489826E-2</v>
      </c>
      <c r="BO24" s="123">
        <f t="shared" si="23"/>
        <v>7.7463581833761785E-2</v>
      </c>
      <c r="BP24" s="124">
        <f t="shared" si="23"/>
        <v>6.1350747551125621E-2</v>
      </c>
      <c r="BQ24" s="125">
        <f t="shared" si="23"/>
        <v>7.7338640887119711E-2</v>
      </c>
      <c r="BR24" s="122">
        <f t="shared" si="23"/>
        <v>8.2229328460484238E-2</v>
      </c>
      <c r="BS24" s="123">
        <f t="shared" si="23"/>
        <v>3.9503904455672943E-2</v>
      </c>
      <c r="BT24" s="124">
        <f t="shared" si="23"/>
        <v>0.10221312523986184</v>
      </c>
      <c r="BU24" s="122">
        <f t="shared" si="23"/>
        <v>3.5601962511007675E-2</v>
      </c>
      <c r="BV24" s="126">
        <f t="shared" si="23"/>
        <v>7.0640694672612067E-2</v>
      </c>
      <c r="BW24" s="127">
        <f t="shared" si="23"/>
        <v>5.1669780476412894E-2</v>
      </c>
      <c r="BX24" s="122">
        <f t="shared" si="23"/>
        <v>5.8082323292931719E-2</v>
      </c>
      <c r="BY24" s="123">
        <f t="shared" si="23"/>
        <v>7.3659900328187672E-2</v>
      </c>
      <c r="BZ24" s="124">
        <f t="shared" si="23"/>
        <v>5.7060616322384017E-2</v>
      </c>
      <c r="CA24" s="125">
        <f t="shared" si="23"/>
        <v>6.6797481808519341E-2</v>
      </c>
      <c r="CB24" s="122">
        <f t="shared" si="23"/>
        <v>8.1778265642151488E-2</v>
      </c>
      <c r="CC24" s="123">
        <f t="shared" si="23"/>
        <v>3.5822401614530777E-2</v>
      </c>
      <c r="CD24" s="124">
        <f t="shared" si="23"/>
        <v>9.1098748261474266E-2</v>
      </c>
      <c r="CE24" s="125">
        <f t="shared" si="23"/>
        <v>5.0743569131832797E-2</v>
      </c>
      <c r="CF24" s="122">
        <f t="shared" si="23"/>
        <v>6.2537855844942453E-2</v>
      </c>
      <c r="CG24" s="123">
        <f t="shared" si="23"/>
        <v>6.0662622491833879E-2</v>
      </c>
      <c r="CH24" s="124">
        <f t="shared" si="23"/>
        <v>6.5254526819268882E-2</v>
      </c>
      <c r="CI24" s="122">
        <f t="shared" si="23"/>
        <v>6.5943945002644097E-2</v>
      </c>
      <c r="CJ24" s="128">
        <f t="shared" si="23"/>
        <v>6.5960689304833731E-2</v>
      </c>
      <c r="CK24" s="129">
        <f t="shared" si="23"/>
        <v>6.3227432471568007E-2</v>
      </c>
      <c r="CN24" s="214"/>
      <c r="CO24" s="214"/>
    </row>
    <row r="25" spans="1:93" x14ac:dyDescent="0.2">
      <c r="A25" s="138" t="s">
        <v>37</v>
      </c>
      <c r="B25" s="193">
        <v>992</v>
      </c>
      <c r="C25" s="187">
        <v>861</v>
      </c>
      <c r="D25" s="188">
        <v>227</v>
      </c>
      <c r="E25" s="189">
        <v>369</v>
      </c>
      <c r="F25" s="186">
        <v>626</v>
      </c>
      <c r="G25" s="190">
        <v>1084</v>
      </c>
      <c r="H25" s="188">
        <v>1070</v>
      </c>
      <c r="I25" s="189">
        <v>1392</v>
      </c>
      <c r="J25" s="186">
        <v>228</v>
      </c>
      <c r="K25" s="187">
        <v>83</v>
      </c>
      <c r="L25" s="188">
        <v>722</v>
      </c>
      <c r="M25" s="186">
        <v>347</v>
      </c>
      <c r="N25" s="191">
        <v>1283</v>
      </c>
      <c r="O25" s="194">
        <v>963</v>
      </c>
      <c r="P25" s="186">
        <v>353</v>
      </c>
      <c r="Q25" s="187">
        <v>599</v>
      </c>
      <c r="R25" s="188">
        <v>646</v>
      </c>
      <c r="S25" s="189">
        <v>957</v>
      </c>
      <c r="T25" s="186">
        <v>123</v>
      </c>
      <c r="U25" s="190">
        <v>75</v>
      </c>
      <c r="V25" s="188">
        <v>871</v>
      </c>
      <c r="W25" s="195">
        <v>509</v>
      </c>
      <c r="X25" s="186">
        <v>362</v>
      </c>
      <c r="Y25" s="190">
        <v>305</v>
      </c>
      <c r="Z25" s="188">
        <v>1085</v>
      </c>
      <c r="AA25" s="186">
        <v>1287</v>
      </c>
      <c r="AB25" s="163">
        <f t="shared" si="3"/>
        <v>8588</v>
      </c>
      <c r="AC25" s="164">
        <f t="shared" si="4"/>
        <v>8831</v>
      </c>
      <c r="BI25" s="138" t="s">
        <v>37</v>
      </c>
      <c r="BJ25" s="122">
        <f t="shared" ref="BJ25:CK25" si="24">B25/B33</f>
        <v>8.5186775440103044E-2</v>
      </c>
      <c r="BK25" s="123">
        <f t="shared" si="24"/>
        <v>7.7435021134994148E-2</v>
      </c>
      <c r="BL25" s="124">
        <f t="shared" si="24"/>
        <v>5.3261379633974662E-2</v>
      </c>
      <c r="BM25" s="125">
        <f t="shared" si="24"/>
        <v>8.1188118811881191E-2</v>
      </c>
      <c r="BN25" s="122">
        <f t="shared" si="24"/>
        <v>4.8982785602503916E-2</v>
      </c>
      <c r="BO25" s="123">
        <f t="shared" si="24"/>
        <v>9.2887746358183379E-2</v>
      </c>
      <c r="BP25" s="124">
        <f t="shared" si="24"/>
        <v>6.1293463939966777E-2</v>
      </c>
      <c r="BQ25" s="125">
        <f t="shared" si="24"/>
        <v>7.9158373613875468E-2</v>
      </c>
      <c r="BR25" s="122">
        <f t="shared" si="24"/>
        <v>0.10415714938328004</v>
      </c>
      <c r="BS25" s="123">
        <f t="shared" si="24"/>
        <v>3.8125861276986681E-2</v>
      </c>
      <c r="BT25" s="124">
        <f t="shared" si="24"/>
        <v>9.2362799027760012E-2</v>
      </c>
      <c r="BU25" s="122">
        <f t="shared" si="24"/>
        <v>4.3653289721977608E-2</v>
      </c>
      <c r="BV25" s="126">
        <f t="shared" si="24"/>
        <v>7.5275756864585777E-2</v>
      </c>
      <c r="BW25" s="127">
        <f t="shared" si="24"/>
        <v>5.6223727230266231E-2</v>
      </c>
      <c r="BX25" s="122">
        <f t="shared" si="24"/>
        <v>4.236169446777871E-2</v>
      </c>
      <c r="BY25" s="123">
        <f t="shared" si="24"/>
        <v>7.2809043393703657E-2</v>
      </c>
      <c r="BZ25" s="124">
        <f t="shared" si="24"/>
        <v>5.469014561462919E-2</v>
      </c>
      <c r="CA25" s="125">
        <f t="shared" si="24"/>
        <v>7.8243806720627918E-2</v>
      </c>
      <c r="CB25" s="122">
        <f t="shared" si="24"/>
        <v>6.7508232711306251E-2</v>
      </c>
      <c r="CC25" s="123">
        <f t="shared" si="24"/>
        <v>3.7840565085771945E-2</v>
      </c>
      <c r="CD25" s="124">
        <f t="shared" si="24"/>
        <v>0.10095039406583217</v>
      </c>
      <c r="CE25" s="125">
        <f t="shared" si="24"/>
        <v>5.1145498392282961E-2</v>
      </c>
      <c r="CF25" s="122">
        <f t="shared" si="24"/>
        <v>5.4815263476680802E-2</v>
      </c>
      <c r="CG25" s="123">
        <f t="shared" si="24"/>
        <v>7.116192253849743E-2</v>
      </c>
      <c r="CH25" s="124">
        <f t="shared" si="24"/>
        <v>6.1781118323653343E-2</v>
      </c>
      <c r="CI25" s="122">
        <f t="shared" si="24"/>
        <v>6.8059227921734536E-2</v>
      </c>
      <c r="CJ25" s="128">
        <f t="shared" si="24"/>
        <v>6.7117345941932707E-2</v>
      </c>
      <c r="CK25" s="129">
        <f t="shared" si="24"/>
        <v>6.9121249833673806E-2</v>
      </c>
      <c r="CN25" s="214"/>
      <c r="CO25" s="214"/>
    </row>
    <row r="26" spans="1:93" x14ac:dyDescent="0.2">
      <c r="A26" s="130" t="s">
        <v>38</v>
      </c>
      <c r="B26" s="196">
        <v>840</v>
      </c>
      <c r="C26" s="180">
        <v>632</v>
      </c>
      <c r="D26" s="181">
        <v>193</v>
      </c>
      <c r="E26" s="182">
        <v>363</v>
      </c>
      <c r="F26" s="179">
        <v>583</v>
      </c>
      <c r="G26" s="183">
        <v>863</v>
      </c>
      <c r="H26" s="181">
        <v>1018</v>
      </c>
      <c r="I26" s="182">
        <v>1234</v>
      </c>
      <c r="J26" s="179">
        <v>230</v>
      </c>
      <c r="K26" s="180">
        <v>70</v>
      </c>
      <c r="L26" s="181">
        <v>591</v>
      </c>
      <c r="M26" s="179">
        <v>443</v>
      </c>
      <c r="N26" s="184">
        <v>1211</v>
      </c>
      <c r="O26" s="197">
        <v>1181</v>
      </c>
      <c r="P26" s="179">
        <v>308</v>
      </c>
      <c r="Q26" s="180">
        <v>790</v>
      </c>
      <c r="R26" s="181">
        <v>616</v>
      </c>
      <c r="S26" s="182">
        <v>911</v>
      </c>
      <c r="T26" s="179">
        <v>109</v>
      </c>
      <c r="U26" s="183">
        <v>112</v>
      </c>
      <c r="V26" s="181">
        <v>931</v>
      </c>
      <c r="W26" s="198">
        <v>517</v>
      </c>
      <c r="X26" s="179">
        <v>263</v>
      </c>
      <c r="Y26" s="183">
        <v>342</v>
      </c>
      <c r="Z26" s="181">
        <v>1028</v>
      </c>
      <c r="AA26" s="179">
        <v>1117</v>
      </c>
      <c r="AB26" s="163">
        <f t="shared" si="3"/>
        <v>7921</v>
      </c>
      <c r="AC26" s="164">
        <f t="shared" si="4"/>
        <v>8575</v>
      </c>
      <c r="BI26" s="130" t="s">
        <v>38</v>
      </c>
      <c r="BJ26" s="122">
        <f t="shared" ref="BJ26:CK26" si="25">B26/B33</f>
        <v>7.2133963074280813E-2</v>
      </c>
      <c r="BK26" s="123">
        <f t="shared" si="25"/>
        <v>5.6839643852864469E-2</v>
      </c>
      <c r="BL26" s="124">
        <f t="shared" si="25"/>
        <v>4.5283904270295633E-2</v>
      </c>
      <c r="BM26" s="125">
        <f t="shared" si="25"/>
        <v>7.9867986798679874E-2</v>
      </c>
      <c r="BN26" s="122">
        <f t="shared" si="25"/>
        <v>4.5618153364632236E-2</v>
      </c>
      <c r="BO26" s="123">
        <f t="shared" si="25"/>
        <v>7.3950299914310194E-2</v>
      </c>
      <c r="BP26" s="124">
        <f t="shared" si="25"/>
        <v>5.8314716159706709E-2</v>
      </c>
      <c r="BQ26" s="125">
        <f t="shared" si="25"/>
        <v>7.0173443275518901E-2</v>
      </c>
      <c r="BR26" s="122">
        <f t="shared" si="25"/>
        <v>0.10507080858839653</v>
      </c>
      <c r="BS26" s="123">
        <f t="shared" si="25"/>
        <v>3.215434083601286E-2</v>
      </c>
      <c r="BT26" s="124">
        <f t="shared" si="25"/>
        <v>7.5604451835742617E-2</v>
      </c>
      <c r="BU26" s="122">
        <f t="shared" si="25"/>
        <v>5.5730280538432507E-2</v>
      </c>
      <c r="BV26" s="126">
        <f t="shared" si="25"/>
        <v>7.105139638582493E-2</v>
      </c>
      <c r="BW26" s="127">
        <f t="shared" si="25"/>
        <v>6.8951424567958899E-2</v>
      </c>
      <c r="BX26" s="122">
        <f t="shared" si="25"/>
        <v>3.6961478459138365E-2</v>
      </c>
      <c r="BY26" s="123">
        <f t="shared" si="25"/>
        <v>9.6025282606053239E-2</v>
      </c>
      <c r="BZ26" s="124">
        <f t="shared" si="25"/>
        <v>5.2150355570606162E-2</v>
      </c>
      <c r="CA26" s="125">
        <f t="shared" si="25"/>
        <v>7.4482871392363662E-2</v>
      </c>
      <c r="CB26" s="122">
        <f t="shared" si="25"/>
        <v>5.9824368825466517E-2</v>
      </c>
      <c r="CC26" s="123">
        <f t="shared" si="25"/>
        <v>5.6508577194752774E-2</v>
      </c>
      <c r="CD26" s="124">
        <f t="shared" si="25"/>
        <v>0.1079044969865554</v>
      </c>
      <c r="CE26" s="125">
        <f t="shared" si="25"/>
        <v>5.1949356913183281E-2</v>
      </c>
      <c r="CF26" s="122">
        <f t="shared" si="25"/>
        <v>3.9824348879466988E-2</v>
      </c>
      <c r="CG26" s="123">
        <f t="shared" si="25"/>
        <v>7.979468035464303E-2</v>
      </c>
      <c r="CH26" s="124">
        <f t="shared" si="25"/>
        <v>5.8535474319553582E-2</v>
      </c>
      <c r="CI26" s="122">
        <f t="shared" si="25"/>
        <v>5.9069275515600213E-2</v>
      </c>
      <c r="CJ26" s="128">
        <f t="shared" si="25"/>
        <v>6.1904575827439336E-2</v>
      </c>
      <c r="CK26" s="129">
        <f t="shared" si="25"/>
        <v>6.7117508472851653E-2</v>
      </c>
      <c r="CN26" s="214"/>
      <c r="CO26" s="214"/>
    </row>
    <row r="27" spans="1:93" x14ac:dyDescent="0.2">
      <c r="A27" s="138" t="s">
        <v>39</v>
      </c>
      <c r="B27" s="193">
        <v>253</v>
      </c>
      <c r="C27" s="187">
        <v>497</v>
      </c>
      <c r="D27" s="188">
        <v>77</v>
      </c>
      <c r="E27" s="189">
        <v>255</v>
      </c>
      <c r="F27" s="186">
        <v>342</v>
      </c>
      <c r="G27" s="190">
        <v>721</v>
      </c>
      <c r="H27" s="188">
        <v>482</v>
      </c>
      <c r="I27" s="189">
        <v>920</v>
      </c>
      <c r="J27" s="186">
        <v>51</v>
      </c>
      <c r="K27" s="187">
        <v>40</v>
      </c>
      <c r="L27" s="188">
        <v>735</v>
      </c>
      <c r="M27" s="186">
        <v>340</v>
      </c>
      <c r="N27" s="191">
        <v>781</v>
      </c>
      <c r="O27" s="194">
        <v>897</v>
      </c>
      <c r="P27" s="186">
        <v>284</v>
      </c>
      <c r="Q27" s="187">
        <v>465</v>
      </c>
      <c r="R27" s="188">
        <v>468</v>
      </c>
      <c r="S27" s="189">
        <v>668</v>
      </c>
      <c r="T27" s="186">
        <v>88</v>
      </c>
      <c r="U27" s="190">
        <v>129</v>
      </c>
      <c r="V27" s="188">
        <v>443</v>
      </c>
      <c r="W27" s="195">
        <v>376</v>
      </c>
      <c r="X27" s="186">
        <v>197</v>
      </c>
      <c r="Y27" s="190">
        <v>350</v>
      </c>
      <c r="Z27" s="188">
        <v>812</v>
      </c>
      <c r="AA27" s="186">
        <v>806</v>
      </c>
      <c r="AB27" s="163">
        <f t="shared" si="3"/>
        <v>5013</v>
      </c>
      <c r="AC27" s="164">
        <f t="shared" si="4"/>
        <v>6464</v>
      </c>
      <c r="BI27" s="138" t="s">
        <v>39</v>
      </c>
      <c r="BJ27" s="122">
        <f t="shared" ref="BJ27:CK27" si="26">B27/B33</f>
        <v>2.1726062687848862E-2</v>
      </c>
      <c r="BK27" s="123">
        <f t="shared" si="26"/>
        <v>4.4698264232395001E-2</v>
      </c>
      <c r="BL27" s="124">
        <f t="shared" si="26"/>
        <v>1.8066635382449556E-2</v>
      </c>
      <c r="BM27" s="125">
        <f t="shared" si="26"/>
        <v>5.6105610561056105E-2</v>
      </c>
      <c r="BN27" s="122">
        <f t="shared" si="26"/>
        <v>2.6760563380281689E-2</v>
      </c>
      <c r="BO27" s="123">
        <f t="shared" si="26"/>
        <v>6.1782347900599825E-2</v>
      </c>
      <c r="BP27" s="124">
        <f t="shared" si="26"/>
        <v>2.7610700578564473E-2</v>
      </c>
      <c r="BQ27" s="125">
        <f t="shared" si="26"/>
        <v>5.2317315894228035E-2</v>
      </c>
      <c r="BR27" s="122">
        <f t="shared" si="26"/>
        <v>2.3298309730470534E-2</v>
      </c>
      <c r="BS27" s="123">
        <f t="shared" si="26"/>
        <v>1.8373909049150206E-2</v>
      </c>
      <c r="BT27" s="124">
        <f t="shared" si="26"/>
        <v>9.4025841115517456E-2</v>
      </c>
      <c r="BU27" s="122">
        <f t="shared" si="26"/>
        <v>4.2772675808277774E-2</v>
      </c>
      <c r="BV27" s="126">
        <f t="shared" si="26"/>
        <v>4.5822576859892043E-2</v>
      </c>
      <c r="BW27" s="127">
        <f t="shared" si="26"/>
        <v>5.2370387669313408E-2</v>
      </c>
      <c r="BX27" s="122">
        <f t="shared" si="26"/>
        <v>3.4081363254530178E-2</v>
      </c>
      <c r="BY27" s="123">
        <f t="shared" si="26"/>
        <v>5.6521210647866783E-2</v>
      </c>
      <c r="BZ27" s="124">
        <f t="shared" si="26"/>
        <v>3.9620724686759229E-2</v>
      </c>
      <c r="CA27" s="125">
        <f t="shared" si="26"/>
        <v>5.4615321723489492E-2</v>
      </c>
      <c r="CB27" s="122">
        <f t="shared" si="26"/>
        <v>4.8298572996706916E-2</v>
      </c>
      <c r="CC27" s="123">
        <f t="shared" si="26"/>
        <v>6.5085771947527751E-2</v>
      </c>
      <c r="CD27" s="124">
        <f t="shared" si="26"/>
        <v>5.1344459898006491E-2</v>
      </c>
      <c r="CE27" s="125">
        <f t="shared" si="26"/>
        <v>3.778135048231511E-2</v>
      </c>
      <c r="CF27" s="122">
        <f t="shared" si="26"/>
        <v>2.9830405814657783E-2</v>
      </c>
      <c r="CG27" s="123">
        <f t="shared" si="26"/>
        <v>8.1661222585160995E-2</v>
      </c>
      <c r="CH27" s="124">
        <f t="shared" si="26"/>
        <v>4.6236191777701857E-2</v>
      </c>
      <c r="CI27" s="122">
        <f t="shared" si="26"/>
        <v>4.2622950819672129E-2</v>
      </c>
      <c r="CJ27" s="128">
        <f t="shared" si="26"/>
        <v>3.9177835957953967E-2</v>
      </c>
      <c r="CK27" s="129">
        <f t="shared" si="26"/>
        <v>5.0594469360759543E-2</v>
      </c>
      <c r="CN27" s="214"/>
      <c r="CO27" s="214"/>
    </row>
    <row r="28" spans="1:93" x14ac:dyDescent="0.2">
      <c r="A28" s="130" t="s">
        <v>40</v>
      </c>
      <c r="B28" s="196">
        <v>0</v>
      </c>
      <c r="C28" s="180">
        <v>136</v>
      </c>
      <c r="D28" s="181">
        <v>3</v>
      </c>
      <c r="E28" s="182">
        <v>124</v>
      </c>
      <c r="F28" s="179">
        <v>7</v>
      </c>
      <c r="G28" s="183">
        <v>260</v>
      </c>
      <c r="H28" s="181">
        <v>55</v>
      </c>
      <c r="I28" s="182">
        <v>242</v>
      </c>
      <c r="J28" s="179">
        <v>14</v>
      </c>
      <c r="K28" s="180">
        <v>7</v>
      </c>
      <c r="L28" s="181">
        <v>102</v>
      </c>
      <c r="M28" s="179">
        <v>46</v>
      </c>
      <c r="N28" s="184">
        <v>78</v>
      </c>
      <c r="O28" s="197">
        <v>139</v>
      </c>
      <c r="P28" s="179">
        <v>48</v>
      </c>
      <c r="Q28" s="180">
        <v>81</v>
      </c>
      <c r="R28" s="181">
        <v>99</v>
      </c>
      <c r="S28" s="182">
        <v>38</v>
      </c>
      <c r="T28" s="179">
        <v>8</v>
      </c>
      <c r="U28" s="183">
        <v>6</v>
      </c>
      <c r="V28" s="181">
        <v>55</v>
      </c>
      <c r="W28" s="198">
        <v>10</v>
      </c>
      <c r="X28" s="179">
        <v>39</v>
      </c>
      <c r="Y28" s="183">
        <v>34</v>
      </c>
      <c r="Z28" s="181">
        <v>64</v>
      </c>
      <c r="AA28" s="179">
        <v>74</v>
      </c>
      <c r="AB28" s="163">
        <f t="shared" si="3"/>
        <v>572</v>
      </c>
      <c r="AC28" s="164">
        <f t="shared" si="4"/>
        <v>1197</v>
      </c>
      <c r="BI28" s="130" t="s">
        <v>40</v>
      </c>
      <c r="BJ28" s="122">
        <f t="shared" ref="BJ28:CK28" si="27">B28/B33</f>
        <v>0</v>
      </c>
      <c r="BK28" s="123">
        <f t="shared" si="27"/>
        <v>1.2231315765806277E-2</v>
      </c>
      <c r="BL28" s="124">
        <f t="shared" si="27"/>
        <v>7.0389488503050217E-4</v>
      </c>
      <c r="BM28" s="125">
        <f t="shared" si="27"/>
        <v>2.7282728272827284E-2</v>
      </c>
      <c r="BN28" s="122">
        <f t="shared" si="27"/>
        <v>5.4773082942097024E-4</v>
      </c>
      <c r="BO28" s="123">
        <f t="shared" si="27"/>
        <v>2.2279348757497857E-2</v>
      </c>
      <c r="BP28" s="124">
        <f t="shared" si="27"/>
        <v>3.1505986137366098E-3</v>
      </c>
      <c r="BQ28" s="125">
        <f t="shared" si="27"/>
        <v>1.3761728746090418E-2</v>
      </c>
      <c r="BR28" s="122">
        <f t="shared" si="27"/>
        <v>6.395614435815441E-3</v>
      </c>
      <c r="BS28" s="123">
        <f t="shared" si="27"/>
        <v>3.2154340836012861E-3</v>
      </c>
      <c r="BT28" s="124">
        <f t="shared" si="27"/>
        <v>1.3048484073173851E-2</v>
      </c>
      <c r="BU28" s="122">
        <f t="shared" si="27"/>
        <v>5.7868914328846393E-3</v>
      </c>
      <c r="BV28" s="126">
        <f t="shared" si="27"/>
        <v>4.5763905186575922E-3</v>
      </c>
      <c r="BW28" s="127">
        <f t="shared" si="27"/>
        <v>8.1153666510976174E-3</v>
      </c>
      <c r="BX28" s="122">
        <f t="shared" si="27"/>
        <v>5.760230409216369E-3</v>
      </c>
      <c r="BY28" s="123">
        <f t="shared" si="27"/>
        <v>9.845630241886472E-3</v>
      </c>
      <c r="BZ28" s="124">
        <f t="shared" si="27"/>
        <v>8.3813071452759902E-3</v>
      </c>
      <c r="CA28" s="125">
        <f t="shared" si="27"/>
        <v>3.1068596190008992E-3</v>
      </c>
      <c r="CB28" s="122">
        <f t="shared" si="27"/>
        <v>4.3907793633369925E-3</v>
      </c>
      <c r="CC28" s="123">
        <f t="shared" si="27"/>
        <v>3.0272452068617556E-3</v>
      </c>
      <c r="CD28" s="124">
        <f t="shared" si="27"/>
        <v>6.3745943439962914E-3</v>
      </c>
      <c r="CE28" s="125">
        <f t="shared" si="27"/>
        <v>1.0048231511254019E-3</v>
      </c>
      <c r="CF28" s="122">
        <f t="shared" si="27"/>
        <v>5.905511811023622E-3</v>
      </c>
      <c r="CG28" s="123">
        <f t="shared" si="27"/>
        <v>7.9328044797013532E-3</v>
      </c>
      <c r="CH28" s="124">
        <f t="shared" si="27"/>
        <v>3.6442318642523632E-3</v>
      </c>
      <c r="CI28" s="122">
        <f t="shared" si="27"/>
        <v>3.9132734003172924E-3</v>
      </c>
      <c r="CJ28" s="128">
        <f t="shared" si="27"/>
        <v>4.4703215974365986E-3</v>
      </c>
      <c r="CK28" s="129">
        <f t="shared" si="27"/>
        <v>9.3690562847817405E-3</v>
      </c>
      <c r="CN28" s="214"/>
      <c r="CO28" s="214"/>
    </row>
    <row r="29" spans="1:93" x14ac:dyDescent="0.2">
      <c r="A29" s="138" t="s">
        <v>41</v>
      </c>
      <c r="B29" s="193"/>
      <c r="C29" s="187"/>
      <c r="D29" s="188"/>
      <c r="E29" s="189"/>
      <c r="F29" s="186"/>
      <c r="G29" s="190"/>
      <c r="H29" s="188"/>
      <c r="I29" s="189"/>
      <c r="J29" s="186"/>
      <c r="K29" s="190"/>
      <c r="L29" s="188"/>
      <c r="M29" s="186"/>
      <c r="N29" s="191"/>
      <c r="O29" s="194"/>
      <c r="P29" s="186"/>
      <c r="Q29" s="190"/>
      <c r="R29" s="188"/>
      <c r="S29" s="189"/>
      <c r="T29" s="186"/>
      <c r="U29" s="190"/>
      <c r="V29" s="188"/>
      <c r="W29" s="189"/>
      <c r="X29" s="186"/>
      <c r="Y29" s="190"/>
      <c r="Z29" s="188"/>
      <c r="AA29" s="186"/>
      <c r="AB29" s="163">
        <f t="shared" si="3"/>
        <v>0</v>
      </c>
      <c r="AC29" s="164">
        <f t="shared" si="4"/>
        <v>0</v>
      </c>
      <c r="BI29" s="138" t="s">
        <v>41</v>
      </c>
      <c r="BJ29" s="122">
        <f t="shared" ref="BJ29:CK29" si="28">B29/B33</f>
        <v>0</v>
      </c>
      <c r="BK29" s="123">
        <f t="shared" si="28"/>
        <v>0</v>
      </c>
      <c r="BL29" s="124">
        <f t="shared" si="28"/>
        <v>0</v>
      </c>
      <c r="BM29" s="125">
        <f t="shared" si="28"/>
        <v>0</v>
      </c>
      <c r="BN29" s="122">
        <f t="shared" si="28"/>
        <v>0</v>
      </c>
      <c r="BO29" s="123">
        <f t="shared" si="28"/>
        <v>0</v>
      </c>
      <c r="BP29" s="124">
        <f t="shared" si="28"/>
        <v>0</v>
      </c>
      <c r="BQ29" s="125">
        <f t="shared" si="28"/>
        <v>0</v>
      </c>
      <c r="BR29" s="122">
        <f t="shared" si="28"/>
        <v>0</v>
      </c>
      <c r="BS29" s="123">
        <f t="shared" si="28"/>
        <v>0</v>
      </c>
      <c r="BT29" s="124">
        <f t="shared" si="28"/>
        <v>0</v>
      </c>
      <c r="BU29" s="122">
        <f t="shared" si="28"/>
        <v>0</v>
      </c>
      <c r="BV29" s="126">
        <f t="shared" si="28"/>
        <v>0</v>
      </c>
      <c r="BW29" s="127">
        <f t="shared" si="28"/>
        <v>0</v>
      </c>
      <c r="BX29" s="122">
        <f t="shared" si="28"/>
        <v>0</v>
      </c>
      <c r="BY29" s="123">
        <f t="shared" si="28"/>
        <v>0</v>
      </c>
      <c r="BZ29" s="124">
        <f t="shared" si="28"/>
        <v>0</v>
      </c>
      <c r="CA29" s="125">
        <f t="shared" si="28"/>
        <v>0</v>
      </c>
      <c r="CB29" s="122">
        <f t="shared" si="28"/>
        <v>0</v>
      </c>
      <c r="CC29" s="123">
        <f t="shared" si="28"/>
        <v>0</v>
      </c>
      <c r="CD29" s="124">
        <f t="shared" si="28"/>
        <v>0</v>
      </c>
      <c r="CE29" s="125">
        <f t="shared" si="28"/>
        <v>0</v>
      </c>
      <c r="CF29" s="122">
        <f t="shared" si="28"/>
        <v>0</v>
      </c>
      <c r="CG29" s="123">
        <f t="shared" si="28"/>
        <v>0</v>
      </c>
      <c r="CH29" s="124">
        <f t="shared" si="28"/>
        <v>0</v>
      </c>
      <c r="CI29" s="122">
        <f t="shared" si="28"/>
        <v>0</v>
      </c>
      <c r="CJ29" s="128">
        <f t="shared" si="28"/>
        <v>0</v>
      </c>
      <c r="CK29" s="129">
        <f t="shared" si="28"/>
        <v>0</v>
      </c>
      <c r="CN29" s="214"/>
      <c r="CO29" s="214"/>
    </row>
    <row r="30" spans="1:93" x14ac:dyDescent="0.2">
      <c r="A30" s="130" t="s">
        <v>42</v>
      </c>
      <c r="B30" s="55"/>
      <c r="C30" s="56"/>
      <c r="D30" s="132"/>
      <c r="E30" s="133"/>
      <c r="F30" s="131"/>
      <c r="G30" s="134"/>
      <c r="H30" s="132"/>
      <c r="I30" s="133"/>
      <c r="J30" s="131"/>
      <c r="K30" s="134"/>
      <c r="L30" s="132"/>
      <c r="M30" s="131"/>
      <c r="N30" s="135"/>
      <c r="O30" s="136"/>
      <c r="P30" s="131"/>
      <c r="Q30" s="134"/>
      <c r="R30" s="132"/>
      <c r="S30" s="133"/>
      <c r="T30" s="131"/>
      <c r="U30" s="134"/>
      <c r="V30" s="132"/>
      <c r="W30" s="133"/>
      <c r="X30" s="131"/>
      <c r="Y30" s="134"/>
      <c r="Z30" s="137"/>
      <c r="AA30" s="2"/>
      <c r="AB30" s="163">
        <f t="shared" si="3"/>
        <v>0</v>
      </c>
      <c r="AC30" s="164">
        <f t="shared" si="4"/>
        <v>0</v>
      </c>
      <c r="BI30" s="130" t="s">
        <v>42</v>
      </c>
      <c r="BJ30" s="122">
        <f t="shared" ref="BJ30:CK30" si="29">B30/B33</f>
        <v>0</v>
      </c>
      <c r="BK30" s="123">
        <f t="shared" si="29"/>
        <v>0</v>
      </c>
      <c r="BL30" s="124">
        <f t="shared" si="29"/>
        <v>0</v>
      </c>
      <c r="BM30" s="125">
        <f t="shared" si="29"/>
        <v>0</v>
      </c>
      <c r="BN30" s="122">
        <f t="shared" si="29"/>
        <v>0</v>
      </c>
      <c r="BO30" s="123">
        <f t="shared" si="29"/>
        <v>0</v>
      </c>
      <c r="BP30" s="124">
        <f t="shared" si="29"/>
        <v>0</v>
      </c>
      <c r="BQ30" s="125">
        <f t="shared" si="29"/>
        <v>0</v>
      </c>
      <c r="BR30" s="122">
        <f t="shared" si="29"/>
        <v>0</v>
      </c>
      <c r="BS30" s="123">
        <f t="shared" si="29"/>
        <v>0</v>
      </c>
      <c r="BT30" s="124">
        <f t="shared" si="29"/>
        <v>0</v>
      </c>
      <c r="BU30" s="122">
        <f t="shared" si="29"/>
        <v>0</v>
      </c>
      <c r="BV30" s="126">
        <f t="shared" si="29"/>
        <v>0</v>
      </c>
      <c r="BW30" s="127">
        <f t="shared" si="29"/>
        <v>0</v>
      </c>
      <c r="BX30" s="122">
        <f t="shared" si="29"/>
        <v>0</v>
      </c>
      <c r="BY30" s="123">
        <f t="shared" si="29"/>
        <v>0</v>
      </c>
      <c r="BZ30" s="124">
        <f t="shared" si="29"/>
        <v>0</v>
      </c>
      <c r="CA30" s="125">
        <f t="shared" si="29"/>
        <v>0</v>
      </c>
      <c r="CB30" s="122">
        <f t="shared" si="29"/>
        <v>0</v>
      </c>
      <c r="CC30" s="123">
        <f t="shared" si="29"/>
        <v>0</v>
      </c>
      <c r="CD30" s="124">
        <f t="shared" si="29"/>
        <v>0</v>
      </c>
      <c r="CE30" s="125">
        <f t="shared" si="29"/>
        <v>0</v>
      </c>
      <c r="CF30" s="122">
        <f t="shared" si="29"/>
        <v>0</v>
      </c>
      <c r="CG30" s="123">
        <f t="shared" si="29"/>
        <v>0</v>
      </c>
      <c r="CH30" s="124">
        <f t="shared" si="29"/>
        <v>0</v>
      </c>
      <c r="CI30" s="122">
        <f t="shared" si="29"/>
        <v>0</v>
      </c>
      <c r="CJ30" s="128">
        <f t="shared" si="29"/>
        <v>0</v>
      </c>
      <c r="CK30" s="129">
        <f t="shared" si="29"/>
        <v>0</v>
      </c>
      <c r="CN30" s="214"/>
      <c r="CO30" s="214"/>
    </row>
    <row r="31" spans="1:93" x14ac:dyDescent="0.2">
      <c r="A31" s="138" t="s">
        <v>43</v>
      </c>
      <c r="B31" s="53"/>
      <c r="C31" s="54"/>
      <c r="D31" s="143"/>
      <c r="E31" s="140"/>
      <c r="F31" s="141"/>
      <c r="G31" s="142"/>
      <c r="H31" s="143"/>
      <c r="I31" s="140"/>
      <c r="J31" s="141"/>
      <c r="K31" s="142"/>
      <c r="L31" s="143"/>
      <c r="M31" s="141"/>
      <c r="N31" s="145"/>
      <c r="O31" s="144"/>
      <c r="P31" s="141"/>
      <c r="Q31" s="142"/>
      <c r="R31" s="143"/>
      <c r="S31" s="140"/>
      <c r="T31" s="141"/>
      <c r="U31" s="142"/>
      <c r="V31" s="143"/>
      <c r="W31" s="140"/>
      <c r="X31" s="141"/>
      <c r="Y31" s="142"/>
      <c r="Z31" s="3"/>
      <c r="AA31" s="139"/>
      <c r="AB31" s="163">
        <f t="shared" si="3"/>
        <v>0</v>
      </c>
      <c r="AC31" s="164">
        <f t="shared" si="4"/>
        <v>0</v>
      </c>
      <c r="BI31" s="138" t="s">
        <v>43</v>
      </c>
      <c r="BJ31" s="122">
        <f t="shared" ref="BJ31:CK31" si="30">B31/B33</f>
        <v>0</v>
      </c>
      <c r="BK31" s="123">
        <f t="shared" si="30"/>
        <v>0</v>
      </c>
      <c r="BL31" s="124">
        <f t="shared" si="30"/>
        <v>0</v>
      </c>
      <c r="BM31" s="125">
        <f t="shared" si="30"/>
        <v>0</v>
      </c>
      <c r="BN31" s="122">
        <f t="shared" si="30"/>
        <v>0</v>
      </c>
      <c r="BO31" s="123">
        <f t="shared" si="30"/>
        <v>0</v>
      </c>
      <c r="BP31" s="124">
        <f t="shared" si="30"/>
        <v>0</v>
      </c>
      <c r="BQ31" s="125">
        <f t="shared" si="30"/>
        <v>0</v>
      </c>
      <c r="BR31" s="122">
        <f t="shared" si="30"/>
        <v>0</v>
      </c>
      <c r="BS31" s="123">
        <f t="shared" si="30"/>
        <v>0</v>
      </c>
      <c r="BT31" s="124">
        <f t="shared" si="30"/>
        <v>0</v>
      </c>
      <c r="BU31" s="122">
        <f t="shared" si="30"/>
        <v>0</v>
      </c>
      <c r="BV31" s="126">
        <f t="shared" si="30"/>
        <v>0</v>
      </c>
      <c r="BW31" s="127">
        <f t="shared" si="30"/>
        <v>0</v>
      </c>
      <c r="BX31" s="122">
        <f t="shared" si="30"/>
        <v>0</v>
      </c>
      <c r="BY31" s="123">
        <f t="shared" si="30"/>
        <v>0</v>
      </c>
      <c r="BZ31" s="124">
        <f t="shared" si="30"/>
        <v>0</v>
      </c>
      <c r="CA31" s="125">
        <f t="shared" si="30"/>
        <v>0</v>
      </c>
      <c r="CB31" s="122">
        <f t="shared" si="30"/>
        <v>0</v>
      </c>
      <c r="CC31" s="123">
        <f t="shared" si="30"/>
        <v>0</v>
      </c>
      <c r="CD31" s="124">
        <f t="shared" si="30"/>
        <v>0</v>
      </c>
      <c r="CE31" s="125">
        <f t="shared" si="30"/>
        <v>0</v>
      </c>
      <c r="CF31" s="122">
        <f t="shared" si="30"/>
        <v>0</v>
      </c>
      <c r="CG31" s="123">
        <f t="shared" si="30"/>
        <v>0</v>
      </c>
      <c r="CH31" s="124">
        <f t="shared" si="30"/>
        <v>0</v>
      </c>
      <c r="CI31" s="122">
        <f t="shared" si="30"/>
        <v>0</v>
      </c>
      <c r="CJ31" s="128">
        <f t="shared" si="30"/>
        <v>0</v>
      </c>
      <c r="CK31" s="129">
        <f t="shared" si="30"/>
        <v>0</v>
      </c>
      <c r="CN31" s="214"/>
      <c r="CO31" s="214"/>
    </row>
    <row r="32" spans="1:93" ht="13.5" thickBot="1" x14ac:dyDescent="0.25">
      <c r="A32" s="130" t="s">
        <v>44</v>
      </c>
      <c r="B32" s="55"/>
      <c r="C32" s="56"/>
      <c r="D32" s="132"/>
      <c r="E32" s="133"/>
      <c r="F32" s="131"/>
      <c r="G32" s="134"/>
      <c r="H32" s="132"/>
      <c r="I32" s="133"/>
      <c r="J32" s="131"/>
      <c r="K32" s="134"/>
      <c r="L32" s="132"/>
      <c r="M32" s="131"/>
      <c r="N32" s="135"/>
      <c r="O32" s="136"/>
      <c r="P32" s="131"/>
      <c r="Q32" s="134"/>
      <c r="R32" s="132"/>
      <c r="S32" s="133"/>
      <c r="T32" s="131"/>
      <c r="U32" s="134"/>
      <c r="V32" s="132"/>
      <c r="W32" s="133"/>
      <c r="X32" s="131"/>
      <c r="Y32" s="134"/>
      <c r="Z32" s="137"/>
      <c r="AA32" s="2"/>
      <c r="AB32" s="163">
        <f t="shared" si="3"/>
        <v>0</v>
      </c>
      <c r="AC32" s="164">
        <f t="shared" si="4"/>
        <v>0</v>
      </c>
      <c r="BI32" s="130" t="s">
        <v>44</v>
      </c>
      <c r="BJ32" s="122">
        <f t="shared" ref="BJ32:CK32" si="31">B32/B33</f>
        <v>0</v>
      </c>
      <c r="BK32" s="123">
        <f t="shared" si="31"/>
        <v>0</v>
      </c>
      <c r="BL32" s="124">
        <f t="shared" si="31"/>
        <v>0</v>
      </c>
      <c r="BM32" s="125">
        <f t="shared" si="31"/>
        <v>0</v>
      </c>
      <c r="BN32" s="122">
        <f t="shared" si="31"/>
        <v>0</v>
      </c>
      <c r="BO32" s="123">
        <f t="shared" si="31"/>
        <v>0</v>
      </c>
      <c r="BP32" s="124">
        <f t="shared" si="31"/>
        <v>0</v>
      </c>
      <c r="BQ32" s="125">
        <f t="shared" si="31"/>
        <v>0</v>
      </c>
      <c r="BR32" s="122">
        <f t="shared" si="31"/>
        <v>0</v>
      </c>
      <c r="BS32" s="123">
        <f t="shared" si="31"/>
        <v>0</v>
      </c>
      <c r="BT32" s="124">
        <f t="shared" si="31"/>
        <v>0</v>
      </c>
      <c r="BU32" s="122">
        <f t="shared" si="31"/>
        <v>0</v>
      </c>
      <c r="BV32" s="126">
        <f t="shared" si="31"/>
        <v>0</v>
      </c>
      <c r="BW32" s="127">
        <f t="shared" si="31"/>
        <v>0</v>
      </c>
      <c r="BX32" s="122">
        <f t="shared" si="31"/>
        <v>0</v>
      </c>
      <c r="BY32" s="123">
        <f t="shared" si="31"/>
        <v>0</v>
      </c>
      <c r="BZ32" s="124">
        <f t="shared" si="31"/>
        <v>0</v>
      </c>
      <c r="CA32" s="125">
        <f t="shared" si="31"/>
        <v>0</v>
      </c>
      <c r="CB32" s="122">
        <f t="shared" si="31"/>
        <v>0</v>
      </c>
      <c r="CC32" s="123">
        <f t="shared" si="31"/>
        <v>0</v>
      </c>
      <c r="CD32" s="124">
        <f t="shared" si="31"/>
        <v>0</v>
      </c>
      <c r="CE32" s="125">
        <f t="shared" si="31"/>
        <v>0</v>
      </c>
      <c r="CF32" s="122">
        <f t="shared" si="31"/>
        <v>0</v>
      </c>
      <c r="CG32" s="123">
        <f t="shared" si="31"/>
        <v>0</v>
      </c>
      <c r="CH32" s="124">
        <f t="shared" si="31"/>
        <v>0</v>
      </c>
      <c r="CI32" s="122">
        <f t="shared" si="31"/>
        <v>0</v>
      </c>
      <c r="CJ32" s="128">
        <f t="shared" si="31"/>
        <v>0</v>
      </c>
      <c r="CK32" s="129">
        <f t="shared" si="31"/>
        <v>0</v>
      </c>
      <c r="CN32" s="214"/>
      <c r="CO32" s="214"/>
    </row>
    <row r="33" spans="1:93" ht="14.25" thickTop="1" thickBot="1" x14ac:dyDescent="0.25">
      <c r="A33" s="250" t="s">
        <v>25</v>
      </c>
      <c r="B33" s="14">
        <f>SUM(B10:B32)</f>
        <v>11645</v>
      </c>
      <c r="C33" s="1">
        <f t="shared" ref="C33:AA33" si="32">SUM(C10:C32)</f>
        <v>11119</v>
      </c>
      <c r="D33" s="14">
        <f t="shared" si="32"/>
        <v>4262</v>
      </c>
      <c r="E33" s="1">
        <f t="shared" si="32"/>
        <v>4545</v>
      </c>
      <c r="F33" s="14">
        <f t="shared" si="32"/>
        <v>12780</v>
      </c>
      <c r="G33" s="1">
        <f t="shared" si="32"/>
        <v>11670</v>
      </c>
      <c r="H33" s="14">
        <f t="shared" si="32"/>
        <v>17457</v>
      </c>
      <c r="I33" s="1">
        <f t="shared" si="32"/>
        <v>17585</v>
      </c>
      <c r="J33" s="14">
        <f t="shared" si="32"/>
        <v>2189</v>
      </c>
      <c r="K33" s="1">
        <f t="shared" si="32"/>
        <v>2177</v>
      </c>
      <c r="L33" s="14">
        <f t="shared" si="32"/>
        <v>7817</v>
      </c>
      <c r="M33" s="1">
        <f t="shared" si="32"/>
        <v>7949</v>
      </c>
      <c r="N33" s="14">
        <f t="shared" si="32"/>
        <v>17044</v>
      </c>
      <c r="O33" s="1">
        <f t="shared" si="32"/>
        <v>17128</v>
      </c>
      <c r="P33" s="14">
        <f t="shared" si="32"/>
        <v>8333</v>
      </c>
      <c r="Q33" s="1">
        <f t="shared" si="32"/>
        <v>8227</v>
      </c>
      <c r="R33" s="14">
        <f t="shared" si="32"/>
        <v>11812</v>
      </c>
      <c r="S33" s="1">
        <f t="shared" si="32"/>
        <v>12231</v>
      </c>
      <c r="T33" s="14">
        <f t="shared" si="32"/>
        <v>1822</v>
      </c>
      <c r="U33" s="1">
        <f t="shared" si="32"/>
        <v>1982</v>
      </c>
      <c r="V33" s="14">
        <f t="shared" si="32"/>
        <v>8628</v>
      </c>
      <c r="W33" s="1">
        <f t="shared" si="32"/>
        <v>9952</v>
      </c>
      <c r="X33" s="14">
        <f t="shared" si="32"/>
        <v>6604</v>
      </c>
      <c r="Y33" s="1">
        <f t="shared" si="32"/>
        <v>4286</v>
      </c>
      <c r="Z33" s="14">
        <f t="shared" si="32"/>
        <v>17562</v>
      </c>
      <c r="AA33" s="1">
        <f t="shared" si="32"/>
        <v>18910</v>
      </c>
      <c r="AB33" s="165">
        <f t="shared" ref="AB33:AC33" si="33">SUM(AB9:AB32)</f>
        <v>127955</v>
      </c>
      <c r="AC33" s="166">
        <f t="shared" si="33"/>
        <v>127761</v>
      </c>
      <c r="BI33" s="250" t="s">
        <v>25</v>
      </c>
      <c r="BJ33" s="146">
        <f>SUM(BJ9:BJ32)</f>
        <v>0.99999999999999989</v>
      </c>
      <c r="BK33" s="147">
        <f t="shared" ref="BK33:CK33" si="34">SUM(BK9:BK32)</f>
        <v>0.99999999999999967</v>
      </c>
      <c r="BL33" s="146">
        <f t="shared" si="34"/>
        <v>1</v>
      </c>
      <c r="BM33" s="147">
        <f t="shared" si="34"/>
        <v>1</v>
      </c>
      <c r="BN33" s="146">
        <f t="shared" si="34"/>
        <v>1</v>
      </c>
      <c r="BO33" s="147">
        <f t="shared" si="34"/>
        <v>0.99999999999999989</v>
      </c>
      <c r="BP33" s="146">
        <f t="shared" si="34"/>
        <v>0.99999999999999989</v>
      </c>
      <c r="BQ33" s="147">
        <f t="shared" si="34"/>
        <v>1</v>
      </c>
      <c r="BR33" s="146">
        <f t="shared" si="34"/>
        <v>1</v>
      </c>
      <c r="BS33" s="147">
        <f t="shared" si="34"/>
        <v>1</v>
      </c>
      <c r="BT33" s="146">
        <f t="shared" si="34"/>
        <v>1</v>
      </c>
      <c r="BU33" s="147">
        <f t="shared" si="34"/>
        <v>1</v>
      </c>
      <c r="BV33" s="146">
        <f t="shared" si="34"/>
        <v>0.99999999999999978</v>
      </c>
      <c r="BW33" s="147">
        <f t="shared" si="34"/>
        <v>1</v>
      </c>
      <c r="BX33" s="146">
        <f t="shared" si="34"/>
        <v>0.99999999999999989</v>
      </c>
      <c r="BY33" s="147">
        <f t="shared" si="34"/>
        <v>1</v>
      </c>
      <c r="BZ33" s="146">
        <f t="shared" si="34"/>
        <v>0.99999999999999989</v>
      </c>
      <c r="CA33" s="147">
        <f t="shared" si="34"/>
        <v>0.99999999999999989</v>
      </c>
      <c r="CB33" s="146">
        <f t="shared" si="34"/>
        <v>1</v>
      </c>
      <c r="CC33" s="147">
        <f t="shared" si="34"/>
        <v>0.99999999999999989</v>
      </c>
      <c r="CD33" s="146">
        <f t="shared" si="34"/>
        <v>1</v>
      </c>
      <c r="CE33" s="147">
        <f t="shared" si="34"/>
        <v>1.0000000000000002</v>
      </c>
      <c r="CF33" s="146">
        <f t="shared" si="34"/>
        <v>0.99999999999999989</v>
      </c>
      <c r="CG33" s="147">
        <f t="shared" si="34"/>
        <v>0.99999999999999978</v>
      </c>
      <c r="CH33" s="146">
        <f t="shared" si="34"/>
        <v>1.0000000000000002</v>
      </c>
      <c r="CI33" s="147">
        <f t="shared" si="34"/>
        <v>1.0000000000000002</v>
      </c>
      <c r="CJ33" s="146">
        <f t="shared" si="34"/>
        <v>1</v>
      </c>
      <c r="CK33" s="147">
        <f t="shared" si="34"/>
        <v>1.0000000000000002</v>
      </c>
      <c r="CM33" s="117"/>
      <c r="CN33" s="117"/>
      <c r="CO33" s="214"/>
    </row>
    <row r="34" spans="1:93" ht="13.5" thickTop="1" x14ac:dyDescent="0.2">
      <c r="A34" s="177"/>
    </row>
    <row r="35" spans="1:93" x14ac:dyDescent="0.2">
      <c r="A35" s="178"/>
    </row>
    <row r="36" spans="1:93" x14ac:dyDescent="0.2">
      <c r="A36" s="269">
        <f>+A5+1</f>
        <v>44594</v>
      </c>
      <c r="B36" s="269"/>
      <c r="C36" s="269"/>
      <c r="D36" s="269"/>
      <c r="BI36" s="274">
        <f>+BI5+1</f>
        <v>44594</v>
      </c>
      <c r="BJ36" s="274"/>
      <c r="BK36" s="274"/>
      <c r="BL36" s="274"/>
    </row>
    <row r="37" spans="1:93" ht="13.5" thickBot="1" x14ac:dyDescent="0.25">
      <c r="AE37" t="s">
        <v>1</v>
      </c>
    </row>
    <row r="38" spans="1:93" ht="14.25" thickTop="1" thickBot="1" x14ac:dyDescent="0.25">
      <c r="A38" s="265" t="s">
        <v>2</v>
      </c>
      <c r="B38" s="267" t="s">
        <v>3</v>
      </c>
      <c r="C38" s="268"/>
      <c r="D38" s="267" t="s">
        <v>4</v>
      </c>
      <c r="E38" s="268"/>
      <c r="F38" s="267" t="s">
        <v>5</v>
      </c>
      <c r="G38" s="268"/>
      <c r="H38" s="267" t="s">
        <v>6</v>
      </c>
      <c r="I38" s="268"/>
      <c r="J38" s="267" t="s">
        <v>7</v>
      </c>
      <c r="K38" s="268"/>
      <c r="L38" s="267" t="s">
        <v>8</v>
      </c>
      <c r="M38" s="268"/>
      <c r="N38" s="267" t="s">
        <v>9</v>
      </c>
      <c r="O38" s="268"/>
      <c r="P38" s="267" t="s">
        <v>10</v>
      </c>
      <c r="Q38" s="268"/>
      <c r="R38" s="267" t="s">
        <v>11</v>
      </c>
      <c r="S38" s="268"/>
      <c r="T38" s="267" t="s">
        <v>12</v>
      </c>
      <c r="U38" s="268"/>
      <c r="V38" s="267" t="s">
        <v>13</v>
      </c>
      <c r="W38" s="268"/>
      <c r="X38" s="267" t="s">
        <v>14</v>
      </c>
      <c r="Y38" s="268"/>
      <c r="Z38" s="270" t="s">
        <v>15</v>
      </c>
      <c r="AA38" s="271"/>
      <c r="AB38" s="272" t="s">
        <v>16</v>
      </c>
      <c r="AC38" s="273"/>
      <c r="AE38" s="265" t="s">
        <v>2</v>
      </c>
      <c r="AF38" s="267" t="s">
        <v>3</v>
      </c>
      <c r="AG38" s="268"/>
      <c r="AH38" s="267" t="s">
        <v>4</v>
      </c>
      <c r="AI38" s="268"/>
      <c r="AJ38" s="267" t="s">
        <v>5</v>
      </c>
      <c r="AK38" s="268"/>
      <c r="AL38" s="267" t="s">
        <v>6</v>
      </c>
      <c r="AM38" s="268"/>
      <c r="AN38" s="267" t="s">
        <v>7</v>
      </c>
      <c r="AO38" s="268"/>
      <c r="AP38" s="267" t="s">
        <v>8</v>
      </c>
      <c r="AQ38" s="268"/>
      <c r="AR38" s="267" t="s">
        <v>9</v>
      </c>
      <c r="AS38" s="268"/>
      <c r="AT38" s="267" t="s">
        <v>10</v>
      </c>
      <c r="AU38" s="268"/>
      <c r="AV38" s="267" t="s">
        <v>11</v>
      </c>
      <c r="AW38" s="268"/>
      <c r="AX38" s="267" t="s">
        <v>12</v>
      </c>
      <c r="AY38" s="268"/>
      <c r="AZ38" s="267" t="s">
        <v>13</v>
      </c>
      <c r="BA38" s="268"/>
      <c r="BB38" s="267" t="s">
        <v>14</v>
      </c>
      <c r="BC38" s="268"/>
      <c r="BD38" s="270" t="s">
        <v>15</v>
      </c>
      <c r="BE38" s="271"/>
      <c r="BF38" s="272" t="s">
        <v>16</v>
      </c>
      <c r="BG38" s="273"/>
      <c r="BI38" s="265" t="s">
        <v>2</v>
      </c>
      <c r="BJ38" s="267" t="s">
        <v>3</v>
      </c>
      <c r="BK38" s="268"/>
      <c r="BL38" s="267" t="s">
        <v>4</v>
      </c>
      <c r="BM38" s="268"/>
      <c r="BN38" s="267" t="s">
        <v>5</v>
      </c>
      <c r="BO38" s="268"/>
      <c r="BP38" s="267" t="s">
        <v>6</v>
      </c>
      <c r="BQ38" s="268"/>
      <c r="BR38" s="267" t="s">
        <v>7</v>
      </c>
      <c r="BS38" s="268"/>
      <c r="BT38" s="267" t="s">
        <v>8</v>
      </c>
      <c r="BU38" s="268"/>
      <c r="BV38" s="267" t="s">
        <v>9</v>
      </c>
      <c r="BW38" s="268"/>
      <c r="BX38" s="267" t="s">
        <v>10</v>
      </c>
      <c r="BY38" s="268"/>
      <c r="BZ38" s="267" t="s">
        <v>11</v>
      </c>
      <c r="CA38" s="268"/>
      <c r="CB38" s="267" t="s">
        <v>12</v>
      </c>
      <c r="CC38" s="268"/>
      <c r="CD38" s="267" t="s">
        <v>13</v>
      </c>
      <c r="CE38" s="268"/>
      <c r="CF38" s="267" t="s">
        <v>14</v>
      </c>
      <c r="CG38" s="268"/>
      <c r="CH38" s="270" t="s">
        <v>15</v>
      </c>
      <c r="CI38" s="271"/>
      <c r="CJ38" s="267" t="s">
        <v>16</v>
      </c>
      <c r="CK38" s="268"/>
    </row>
    <row r="39" spans="1:93" ht="15" thickTop="1" thickBot="1" x14ac:dyDescent="0.3">
      <c r="A39" s="266"/>
      <c r="B39" s="110" t="s">
        <v>17</v>
      </c>
      <c r="C39" s="111" t="s">
        <v>18</v>
      </c>
      <c r="D39" s="112" t="s">
        <v>17</v>
      </c>
      <c r="E39" s="113" t="s">
        <v>18</v>
      </c>
      <c r="F39" s="110" t="s">
        <v>17</v>
      </c>
      <c r="G39" s="111" t="s">
        <v>18</v>
      </c>
      <c r="H39" s="112" t="s">
        <v>17</v>
      </c>
      <c r="I39" s="113" t="s">
        <v>18</v>
      </c>
      <c r="J39" s="110" t="s">
        <v>17</v>
      </c>
      <c r="K39" s="111" t="s">
        <v>18</v>
      </c>
      <c r="L39" s="112" t="s">
        <v>17</v>
      </c>
      <c r="M39" s="110" t="s">
        <v>18</v>
      </c>
      <c r="N39" s="114" t="s">
        <v>17</v>
      </c>
      <c r="O39" s="115" t="s">
        <v>18</v>
      </c>
      <c r="P39" s="110" t="s">
        <v>17</v>
      </c>
      <c r="Q39" s="111" t="s">
        <v>18</v>
      </c>
      <c r="R39" s="112" t="s">
        <v>17</v>
      </c>
      <c r="S39" s="113" t="s">
        <v>18</v>
      </c>
      <c r="T39" s="110" t="s">
        <v>17</v>
      </c>
      <c r="U39" s="111" t="s">
        <v>18</v>
      </c>
      <c r="V39" s="112" t="s">
        <v>17</v>
      </c>
      <c r="W39" s="113" t="s">
        <v>18</v>
      </c>
      <c r="X39" s="110" t="s">
        <v>17</v>
      </c>
      <c r="Y39" s="111" t="s">
        <v>18</v>
      </c>
      <c r="Z39" s="25" t="s">
        <v>17</v>
      </c>
      <c r="AA39" s="116" t="s">
        <v>18</v>
      </c>
      <c r="AB39" s="167" t="s">
        <v>17</v>
      </c>
      <c r="AC39" s="168" t="s">
        <v>18</v>
      </c>
      <c r="AE39" s="266"/>
      <c r="AF39" s="110" t="s">
        <v>17</v>
      </c>
      <c r="AG39" s="111" t="s">
        <v>18</v>
      </c>
      <c r="AH39" s="112" t="s">
        <v>17</v>
      </c>
      <c r="AI39" s="113" t="s">
        <v>18</v>
      </c>
      <c r="AJ39" s="110" t="s">
        <v>17</v>
      </c>
      <c r="AK39" s="111" t="s">
        <v>18</v>
      </c>
      <c r="AL39" s="112" t="s">
        <v>17</v>
      </c>
      <c r="AM39" s="113" t="s">
        <v>18</v>
      </c>
      <c r="AN39" s="110" t="s">
        <v>17</v>
      </c>
      <c r="AO39" s="111" t="s">
        <v>18</v>
      </c>
      <c r="AP39" s="112" t="s">
        <v>17</v>
      </c>
      <c r="AQ39" s="110" t="s">
        <v>18</v>
      </c>
      <c r="AR39" s="114" t="s">
        <v>17</v>
      </c>
      <c r="AS39" s="115" t="s">
        <v>18</v>
      </c>
      <c r="AT39" s="110" t="s">
        <v>17</v>
      </c>
      <c r="AU39" s="111" t="s">
        <v>18</v>
      </c>
      <c r="AV39" s="112" t="s">
        <v>17</v>
      </c>
      <c r="AW39" s="113" t="s">
        <v>18</v>
      </c>
      <c r="AX39" s="110" t="s">
        <v>17</v>
      </c>
      <c r="AY39" s="111" t="s">
        <v>18</v>
      </c>
      <c r="AZ39" s="112" t="s">
        <v>17</v>
      </c>
      <c r="BA39" s="113" t="s">
        <v>18</v>
      </c>
      <c r="BB39" s="110" t="s">
        <v>17</v>
      </c>
      <c r="BC39" s="111" t="s">
        <v>18</v>
      </c>
      <c r="BD39" s="25" t="s">
        <v>17</v>
      </c>
      <c r="BE39" s="116" t="s">
        <v>18</v>
      </c>
      <c r="BF39" s="167" t="s">
        <v>17</v>
      </c>
      <c r="BG39" s="168" t="s">
        <v>18</v>
      </c>
      <c r="BI39" s="266"/>
      <c r="BJ39" s="110" t="s">
        <v>17</v>
      </c>
      <c r="BK39" s="111" t="s">
        <v>18</v>
      </c>
      <c r="BL39" s="112" t="s">
        <v>17</v>
      </c>
      <c r="BM39" s="113" t="s">
        <v>18</v>
      </c>
      <c r="BN39" s="110" t="s">
        <v>17</v>
      </c>
      <c r="BO39" s="111" t="s">
        <v>18</v>
      </c>
      <c r="BP39" s="112" t="s">
        <v>17</v>
      </c>
      <c r="BQ39" s="113" t="s">
        <v>18</v>
      </c>
      <c r="BR39" s="110" t="s">
        <v>17</v>
      </c>
      <c r="BS39" s="111" t="s">
        <v>18</v>
      </c>
      <c r="BT39" s="112" t="s">
        <v>17</v>
      </c>
      <c r="BU39" s="110" t="s">
        <v>18</v>
      </c>
      <c r="BV39" s="114" t="s">
        <v>17</v>
      </c>
      <c r="BW39" s="115" t="s">
        <v>18</v>
      </c>
      <c r="BX39" s="110" t="s">
        <v>17</v>
      </c>
      <c r="BY39" s="111" t="s">
        <v>18</v>
      </c>
      <c r="BZ39" s="112" t="s">
        <v>17</v>
      </c>
      <c r="CA39" s="113" t="s">
        <v>18</v>
      </c>
      <c r="CB39" s="110" t="s">
        <v>17</v>
      </c>
      <c r="CC39" s="111" t="s">
        <v>18</v>
      </c>
      <c r="CD39" s="112" t="s">
        <v>17</v>
      </c>
      <c r="CE39" s="113" t="s">
        <v>18</v>
      </c>
      <c r="CF39" s="110" t="s">
        <v>17</v>
      </c>
      <c r="CG39" s="111" t="s">
        <v>18</v>
      </c>
      <c r="CH39" s="25" t="s">
        <v>17</v>
      </c>
      <c r="CI39" s="116" t="s">
        <v>18</v>
      </c>
      <c r="CJ39" s="114" t="s">
        <v>17</v>
      </c>
      <c r="CK39" s="115" t="s">
        <v>18</v>
      </c>
    </row>
    <row r="40" spans="1:93" ht="13.5" thickTop="1" x14ac:dyDescent="0.2">
      <c r="A40" s="118" t="s">
        <v>19</v>
      </c>
      <c r="B40" s="119"/>
      <c r="C40" s="176"/>
      <c r="D40" s="120"/>
      <c r="E40" s="171"/>
      <c r="F40" s="119"/>
      <c r="G40" s="121"/>
      <c r="H40" s="120"/>
      <c r="I40" s="171"/>
      <c r="J40" s="119"/>
      <c r="K40" s="121"/>
      <c r="L40" s="120"/>
      <c r="M40" s="119"/>
      <c r="N40" s="170"/>
      <c r="O40" s="172"/>
      <c r="P40" s="119"/>
      <c r="Q40" s="121"/>
      <c r="R40" s="120"/>
      <c r="S40" s="171"/>
      <c r="T40" s="119"/>
      <c r="U40" s="121"/>
      <c r="V40" s="120"/>
      <c r="W40" s="171"/>
      <c r="X40" s="119"/>
      <c r="Y40" s="121"/>
      <c r="Z40" s="20"/>
      <c r="AA40" s="175"/>
      <c r="AB40" s="161">
        <f>B40+D40+F40+H40+J40+L40+N40+P40+R40+T40+V40+X40+Z40</f>
        <v>0</v>
      </c>
      <c r="AC40" s="162">
        <f>C40+E40+G40+I40+K40+M40+O40+Q40+S40+U40+W40+Y40+AA40</f>
        <v>0</v>
      </c>
      <c r="AE40" s="253" t="str">
        <f>$AE$9</f>
        <v>07:00 - 07:59</v>
      </c>
      <c r="AF40" s="119">
        <f>SUMIF($A$9:$A$32,$AE40,B$40:B$63)</f>
        <v>2002</v>
      </c>
      <c r="AG40" s="176">
        <f t="shared" ref="AG40:AV41" si="35">SUMIF($A$9:$A$32,$AE40,C$40:C$63)</f>
        <v>872</v>
      </c>
      <c r="AH40" s="120">
        <f t="shared" si="35"/>
        <v>716</v>
      </c>
      <c r="AI40" s="171">
        <f t="shared" si="35"/>
        <v>752</v>
      </c>
      <c r="AJ40" s="119">
        <f t="shared" si="35"/>
        <v>1822</v>
      </c>
      <c r="AK40" s="121">
        <f t="shared" si="35"/>
        <v>1186</v>
      </c>
      <c r="AL40" s="120">
        <f t="shared" si="35"/>
        <v>2306</v>
      </c>
      <c r="AM40" s="171">
        <f t="shared" si="35"/>
        <v>1551</v>
      </c>
      <c r="AN40" s="119">
        <f t="shared" si="35"/>
        <v>189</v>
      </c>
      <c r="AO40" s="121">
        <f t="shared" si="35"/>
        <v>676</v>
      </c>
      <c r="AP40" s="120">
        <f t="shared" si="35"/>
        <v>684</v>
      </c>
      <c r="AQ40" s="119">
        <f t="shared" si="35"/>
        <v>1826</v>
      </c>
      <c r="AR40" s="170">
        <f t="shared" si="35"/>
        <v>1813</v>
      </c>
      <c r="AS40" s="172">
        <f t="shared" si="35"/>
        <v>2586</v>
      </c>
      <c r="AT40" s="119">
        <f t="shared" si="35"/>
        <v>1324</v>
      </c>
      <c r="AU40" s="121">
        <f t="shared" si="35"/>
        <v>1194</v>
      </c>
      <c r="AV40" s="120">
        <f t="shared" si="35"/>
        <v>1437</v>
      </c>
      <c r="AW40" s="171">
        <f t="shared" ref="AW40:BE41" si="36">SUMIF($A$9:$A$32,$AE40,S$40:S$63)</f>
        <v>1204</v>
      </c>
      <c r="AX40" s="119">
        <f t="shared" si="36"/>
        <v>227</v>
      </c>
      <c r="AY40" s="121">
        <f t="shared" si="36"/>
        <v>779</v>
      </c>
      <c r="AZ40" s="120">
        <f t="shared" si="36"/>
        <v>593</v>
      </c>
      <c r="BA40" s="171">
        <f t="shared" si="36"/>
        <v>1525</v>
      </c>
      <c r="BB40" s="119">
        <f t="shared" si="36"/>
        <v>1061</v>
      </c>
      <c r="BC40" s="121">
        <f t="shared" si="36"/>
        <v>1005</v>
      </c>
      <c r="BD40" s="20">
        <f t="shared" si="36"/>
        <v>2041</v>
      </c>
      <c r="BE40" s="175">
        <f t="shared" si="36"/>
        <v>1688</v>
      </c>
      <c r="BF40" s="161">
        <f>AF40+AH40+AJ40+AL40+AN40+AP40+AR40+AT40+AV40+AX40+AZ40+BB40+BD40</f>
        <v>16215</v>
      </c>
      <c r="BG40" s="162">
        <f>AG40+AI40+AK40+AM40+AO40+AQ40+AS40+AU40+AW40+AY40+BA40+BC40+BE40</f>
        <v>16844</v>
      </c>
      <c r="BI40" s="118" t="s">
        <v>19</v>
      </c>
      <c r="BJ40" s="122">
        <f>B40/B64</f>
        <v>0</v>
      </c>
      <c r="BK40" s="123">
        <f t="shared" ref="BK40" si="37">C40/C64</f>
        <v>0</v>
      </c>
      <c r="BL40" s="124">
        <f t="shared" ref="BL40" si="38">D40/D64</f>
        <v>0</v>
      </c>
      <c r="BM40" s="125">
        <f t="shared" ref="BM40" si="39">E40/E64</f>
        <v>0</v>
      </c>
      <c r="BN40" s="122">
        <f t="shared" ref="BN40" si="40">F40/F64</f>
        <v>0</v>
      </c>
      <c r="BO40" s="123">
        <f t="shared" ref="BO40" si="41">G40/G64</f>
        <v>0</v>
      </c>
      <c r="BP40" s="124">
        <f t="shared" ref="BP40" si="42">H40/H64</f>
        <v>0</v>
      </c>
      <c r="BQ40" s="125">
        <f t="shared" ref="BQ40" si="43">I40/I64</f>
        <v>0</v>
      </c>
      <c r="BR40" s="122">
        <f t="shared" ref="BR40" si="44">J40/J64</f>
        <v>0</v>
      </c>
      <c r="BS40" s="123">
        <f t="shared" ref="BS40" si="45">K40/K64</f>
        <v>0</v>
      </c>
      <c r="BT40" s="124">
        <f t="shared" ref="BT40" si="46">L40/L64</f>
        <v>0</v>
      </c>
      <c r="BU40" s="122">
        <f t="shared" ref="BU40" si="47">M40/M64</f>
        <v>0</v>
      </c>
      <c r="BV40" s="126">
        <f t="shared" ref="BV40" si="48">N40/N64</f>
        <v>0</v>
      </c>
      <c r="BW40" s="127">
        <f t="shared" ref="BW40" si="49">O40/O64</f>
        <v>0</v>
      </c>
      <c r="BX40" s="122">
        <f t="shared" ref="BX40" si="50">P40/P64</f>
        <v>0</v>
      </c>
      <c r="BY40" s="123">
        <f t="shared" ref="BY40" si="51">Q40/Q64</f>
        <v>0</v>
      </c>
      <c r="BZ40" s="124">
        <f t="shared" ref="BZ40" si="52">R40/R64</f>
        <v>0</v>
      </c>
      <c r="CA40" s="125">
        <f t="shared" ref="CA40" si="53">S40/S64</f>
        <v>0</v>
      </c>
      <c r="CB40" s="122">
        <f t="shared" ref="CB40" si="54">T40/T64</f>
        <v>0</v>
      </c>
      <c r="CC40" s="123">
        <f t="shared" ref="CC40" si="55">U40/U64</f>
        <v>0</v>
      </c>
      <c r="CD40" s="124">
        <f t="shared" ref="CD40" si="56">V40/V64</f>
        <v>0</v>
      </c>
      <c r="CE40" s="125">
        <f t="shared" ref="CE40" si="57">W40/W64</f>
        <v>0</v>
      </c>
      <c r="CF40" s="122">
        <f t="shared" ref="CF40" si="58">X40/X64</f>
        <v>0</v>
      </c>
      <c r="CG40" s="123">
        <f t="shared" ref="CG40" si="59">Y40/Y64</f>
        <v>0</v>
      </c>
      <c r="CH40" s="124">
        <f t="shared" ref="CH40" si="60">Z40/Z64</f>
        <v>0</v>
      </c>
      <c r="CI40" s="122">
        <f t="shared" ref="CI40" si="61">AA40/AA64</f>
        <v>0</v>
      </c>
      <c r="CJ40" s="128">
        <f t="shared" ref="CJ40" si="62">AB40/AB64</f>
        <v>0</v>
      </c>
      <c r="CK40" s="129">
        <f t="shared" ref="CK40" si="63">AC40/AC64</f>
        <v>0</v>
      </c>
    </row>
    <row r="41" spans="1:93" x14ac:dyDescent="0.2">
      <c r="A41" s="130" t="s">
        <v>21</v>
      </c>
      <c r="B41" s="179">
        <v>290</v>
      </c>
      <c r="C41" s="180">
        <v>0</v>
      </c>
      <c r="D41" s="181">
        <v>132</v>
      </c>
      <c r="E41" s="182">
        <v>1</v>
      </c>
      <c r="F41" s="179">
        <v>656</v>
      </c>
      <c r="G41" s="183">
        <v>5</v>
      </c>
      <c r="H41" s="181">
        <v>348</v>
      </c>
      <c r="I41" s="182">
        <v>20</v>
      </c>
      <c r="J41" s="179">
        <v>11</v>
      </c>
      <c r="K41" s="183">
        <v>11</v>
      </c>
      <c r="L41" s="181">
        <v>17</v>
      </c>
      <c r="M41" s="179">
        <v>50</v>
      </c>
      <c r="N41" s="184">
        <v>135</v>
      </c>
      <c r="O41" s="185">
        <v>104</v>
      </c>
      <c r="P41" s="179">
        <v>44</v>
      </c>
      <c r="Q41" s="183">
        <v>58</v>
      </c>
      <c r="R41" s="181">
        <v>22</v>
      </c>
      <c r="S41" s="182">
        <v>26</v>
      </c>
      <c r="T41" s="179">
        <v>0</v>
      </c>
      <c r="U41" s="183">
        <v>0</v>
      </c>
      <c r="V41" s="181">
        <v>6</v>
      </c>
      <c r="W41" s="182">
        <v>0</v>
      </c>
      <c r="X41" s="179">
        <v>0</v>
      </c>
      <c r="Y41" s="183">
        <v>0</v>
      </c>
      <c r="Z41" s="181">
        <v>0</v>
      </c>
      <c r="AA41" s="179">
        <v>0</v>
      </c>
      <c r="AB41" s="163">
        <f t="shared" ref="AB41:AB63" si="64">SUM(B41,D41,F41,H41,J41,L41,N41,P41,R41,T41,V41,X41,Z41)</f>
        <v>1661</v>
      </c>
      <c r="AC41" s="164">
        <f t="shared" ref="AC41:AC63" si="65">SUM(C41,E41,G41,I41,K41,M41,O41,Q41,S41,U41,W41,Y41,AA41)</f>
        <v>275</v>
      </c>
      <c r="AE41" s="255" t="str">
        <f>$AE$10</f>
        <v>08:00 - 08:59</v>
      </c>
      <c r="AF41" s="119">
        <f>SUMIF($A$9:$A$32,$AE41,B$40:B$63)</f>
        <v>1325</v>
      </c>
      <c r="AG41" s="180">
        <f t="shared" si="35"/>
        <v>736</v>
      </c>
      <c r="AH41" s="181">
        <f t="shared" si="35"/>
        <v>550</v>
      </c>
      <c r="AI41" s="182">
        <f t="shared" si="35"/>
        <v>492</v>
      </c>
      <c r="AJ41" s="179">
        <f t="shared" si="35"/>
        <v>1540</v>
      </c>
      <c r="AK41" s="183">
        <f t="shared" si="35"/>
        <v>758</v>
      </c>
      <c r="AL41" s="181">
        <f t="shared" si="35"/>
        <v>1907</v>
      </c>
      <c r="AM41" s="182">
        <f t="shared" si="35"/>
        <v>1124</v>
      </c>
      <c r="AN41" s="179">
        <f t="shared" si="35"/>
        <v>152</v>
      </c>
      <c r="AO41" s="183">
        <f t="shared" si="35"/>
        <v>550</v>
      </c>
      <c r="AP41" s="181">
        <f t="shared" si="35"/>
        <v>578</v>
      </c>
      <c r="AQ41" s="179">
        <f t="shared" si="35"/>
        <v>1524</v>
      </c>
      <c r="AR41" s="184">
        <f t="shared" si="35"/>
        <v>1597</v>
      </c>
      <c r="AS41" s="185">
        <f t="shared" si="35"/>
        <v>2268</v>
      </c>
      <c r="AT41" s="179">
        <f t="shared" si="35"/>
        <v>945</v>
      </c>
      <c r="AU41" s="183">
        <f t="shared" si="35"/>
        <v>1036</v>
      </c>
      <c r="AV41" s="181">
        <f t="shared" si="35"/>
        <v>1470</v>
      </c>
      <c r="AW41" s="182">
        <f t="shared" si="36"/>
        <v>949</v>
      </c>
      <c r="AX41" s="179">
        <f t="shared" si="36"/>
        <v>177</v>
      </c>
      <c r="AY41" s="183">
        <f t="shared" si="36"/>
        <v>498</v>
      </c>
      <c r="AZ41" s="181">
        <f t="shared" si="36"/>
        <v>560</v>
      </c>
      <c r="BA41" s="182">
        <f t="shared" si="36"/>
        <v>1140</v>
      </c>
      <c r="BB41" s="179">
        <f t="shared" si="36"/>
        <v>932</v>
      </c>
      <c r="BC41" s="183">
        <f t="shared" si="36"/>
        <v>910</v>
      </c>
      <c r="BD41" s="181">
        <f t="shared" si="36"/>
        <v>1934</v>
      </c>
      <c r="BE41" s="179">
        <f t="shared" si="36"/>
        <v>1621</v>
      </c>
      <c r="BF41" s="163">
        <f>SUM(AF41,AH41,AJ41,AL41,AN41,AP41,AR41,AT41,AV41,AX41,AZ41,BB41,BD41)</f>
        <v>13667</v>
      </c>
      <c r="BG41" s="164">
        <f>SUM(AG41,AI41,AK41,AM41,AO41,AQ41,AS41,AU41,AW41,AY41,BA41,BC41,BE41)</f>
        <v>13606</v>
      </c>
      <c r="BI41" s="130" t="s">
        <v>21</v>
      </c>
      <c r="BJ41" s="122">
        <f t="shared" ref="BJ41:CI41" si="66">B41/B64</f>
        <v>1.7542798378803459E-2</v>
      </c>
      <c r="BK41" s="123">
        <f t="shared" si="66"/>
        <v>0</v>
      </c>
      <c r="BL41" s="124">
        <f t="shared" si="66"/>
        <v>1.6508254127063533E-2</v>
      </c>
      <c r="BM41" s="125">
        <f t="shared" si="66"/>
        <v>1.316829075585989E-4</v>
      </c>
      <c r="BN41" s="122">
        <f t="shared" si="66"/>
        <v>3.3582471588000408E-2</v>
      </c>
      <c r="BO41" s="123">
        <f t="shared" si="66"/>
        <v>2.7887779574990241E-4</v>
      </c>
      <c r="BP41" s="124">
        <f t="shared" si="66"/>
        <v>1.4370664023785926E-2</v>
      </c>
      <c r="BQ41" s="125">
        <f t="shared" si="66"/>
        <v>8.0016003200640128E-4</v>
      </c>
      <c r="BR41" s="122">
        <f t="shared" si="66"/>
        <v>2.3727351164797238E-3</v>
      </c>
      <c r="BS41" s="123">
        <f t="shared" si="66"/>
        <v>2.4096385542168677E-3</v>
      </c>
      <c r="BT41" s="124">
        <f t="shared" si="66"/>
        <v>1.2422360248447205E-3</v>
      </c>
      <c r="BU41" s="122">
        <f t="shared" si="66"/>
        <v>3.7045269319107951E-3</v>
      </c>
      <c r="BV41" s="126">
        <f t="shared" si="66"/>
        <v>5.2633630940777422E-3</v>
      </c>
      <c r="BW41" s="127">
        <f t="shared" si="66"/>
        <v>4.0050833750529518E-3</v>
      </c>
      <c r="BX41" s="122">
        <f t="shared" si="66"/>
        <v>3.4270581821014097E-3</v>
      </c>
      <c r="BY41" s="123">
        <f t="shared" si="66"/>
        <v>4.4677245416730859E-3</v>
      </c>
      <c r="BZ41" s="124">
        <f t="shared" si="66"/>
        <v>1.3238656878084005E-3</v>
      </c>
      <c r="CA41" s="125">
        <f t="shared" si="66"/>
        <v>1.5032377428307122E-3</v>
      </c>
      <c r="CB41" s="122">
        <f t="shared" si="66"/>
        <v>0</v>
      </c>
      <c r="CC41" s="123">
        <f t="shared" si="66"/>
        <v>0</v>
      </c>
      <c r="CD41" s="124">
        <f t="shared" si="66"/>
        <v>4.5078888054094667E-4</v>
      </c>
      <c r="CE41" s="125">
        <f t="shared" si="66"/>
        <v>0</v>
      </c>
      <c r="CF41" s="122">
        <f t="shared" si="66"/>
        <v>0</v>
      </c>
      <c r="CG41" s="123">
        <f t="shared" si="66"/>
        <v>0</v>
      </c>
      <c r="CH41" s="124">
        <f t="shared" si="66"/>
        <v>0</v>
      </c>
      <c r="CI41" s="122">
        <f t="shared" si="66"/>
        <v>0</v>
      </c>
      <c r="CJ41" s="128">
        <f t="shared" ref="CJ41" si="67">AB41/AB64</f>
        <v>8.4520229390243288E-3</v>
      </c>
      <c r="CK41" s="129">
        <f t="shared" ref="CK41" si="68">AC41/AC64</f>
        <v>1.4020311607798352E-3</v>
      </c>
    </row>
    <row r="42" spans="1:93" ht="13.5" thickBot="1" x14ac:dyDescent="0.25">
      <c r="A42" s="138" t="s">
        <v>23</v>
      </c>
      <c r="B42" s="186">
        <v>1021</v>
      </c>
      <c r="C42" s="187">
        <v>0</v>
      </c>
      <c r="D42" s="188">
        <v>532</v>
      </c>
      <c r="E42" s="189">
        <v>130</v>
      </c>
      <c r="F42" s="186">
        <v>1507</v>
      </c>
      <c r="G42" s="190">
        <v>248</v>
      </c>
      <c r="H42" s="188">
        <v>1284</v>
      </c>
      <c r="I42" s="189">
        <v>348</v>
      </c>
      <c r="J42" s="186">
        <v>51</v>
      </c>
      <c r="K42" s="190">
        <v>143</v>
      </c>
      <c r="L42" s="188">
        <v>231</v>
      </c>
      <c r="M42" s="186">
        <v>487</v>
      </c>
      <c r="N42" s="191">
        <v>917</v>
      </c>
      <c r="O42" s="192">
        <v>1099</v>
      </c>
      <c r="P42" s="186">
        <v>429</v>
      </c>
      <c r="Q42" s="190">
        <v>586</v>
      </c>
      <c r="R42" s="188">
        <v>534</v>
      </c>
      <c r="S42" s="189">
        <v>658</v>
      </c>
      <c r="T42" s="186">
        <v>51</v>
      </c>
      <c r="U42" s="190">
        <v>355</v>
      </c>
      <c r="V42" s="188">
        <v>253</v>
      </c>
      <c r="W42" s="189">
        <v>848</v>
      </c>
      <c r="X42" s="186">
        <v>492</v>
      </c>
      <c r="Y42" s="190">
        <v>451</v>
      </c>
      <c r="Z42" s="188">
        <v>1252</v>
      </c>
      <c r="AA42" s="186">
        <v>926</v>
      </c>
      <c r="AB42" s="163">
        <f t="shared" si="64"/>
        <v>8554</v>
      </c>
      <c r="AC42" s="164">
        <f t="shared" si="65"/>
        <v>6279</v>
      </c>
      <c r="AE42" s="253"/>
      <c r="AF42" s="119"/>
      <c r="AG42" s="187"/>
      <c r="AH42" s="188"/>
      <c r="AI42" s="189"/>
      <c r="AJ42" s="186"/>
      <c r="AK42" s="190"/>
      <c r="AL42" s="188"/>
      <c r="AM42" s="189"/>
      <c r="AN42" s="186"/>
      <c r="AO42" s="190"/>
      <c r="AP42" s="188"/>
      <c r="AQ42" s="186"/>
      <c r="AR42" s="191"/>
      <c r="AS42" s="192"/>
      <c r="AT42" s="186"/>
      <c r="AU42" s="190"/>
      <c r="AV42" s="188"/>
      <c r="AW42" s="189"/>
      <c r="AX42" s="186"/>
      <c r="AY42" s="190"/>
      <c r="AZ42" s="188"/>
      <c r="BA42" s="189"/>
      <c r="BB42" s="186"/>
      <c r="BC42" s="190"/>
      <c r="BD42" s="188"/>
      <c r="BE42" s="186"/>
      <c r="BF42" s="163"/>
      <c r="BG42" s="164"/>
      <c r="BI42" s="138" t="s">
        <v>23</v>
      </c>
      <c r="BJ42" s="122">
        <f t="shared" ref="BJ42:CI42" si="69">B42/B64</f>
        <v>6.1762748775028735E-2</v>
      </c>
      <c r="BK42" s="123">
        <f t="shared" si="69"/>
        <v>0</v>
      </c>
      <c r="BL42" s="124">
        <f t="shared" si="69"/>
        <v>6.6533266633316657E-2</v>
      </c>
      <c r="BM42" s="125">
        <f t="shared" si="69"/>
        <v>1.7118777982617857E-2</v>
      </c>
      <c r="BN42" s="122">
        <f t="shared" si="69"/>
        <v>7.7147537626702165E-2</v>
      </c>
      <c r="BO42" s="123">
        <f t="shared" si="69"/>
        <v>1.3832338669195159E-2</v>
      </c>
      <c r="BP42" s="124">
        <f t="shared" si="69"/>
        <v>5.3022794846382559E-2</v>
      </c>
      <c r="BQ42" s="125">
        <f t="shared" si="69"/>
        <v>1.3922784556911382E-2</v>
      </c>
      <c r="BR42" s="122">
        <f t="shared" si="69"/>
        <v>1.100086281276963E-2</v>
      </c>
      <c r="BS42" s="123">
        <f t="shared" si="69"/>
        <v>3.1325301204819279E-2</v>
      </c>
      <c r="BT42" s="124">
        <f t="shared" si="69"/>
        <v>1.6879795396419438E-2</v>
      </c>
      <c r="BU42" s="122">
        <f t="shared" si="69"/>
        <v>3.6082092316811143E-2</v>
      </c>
      <c r="BV42" s="126">
        <f t="shared" si="69"/>
        <v>3.57518811649577E-2</v>
      </c>
      <c r="BW42" s="127">
        <f t="shared" si="69"/>
        <v>4.2322948357530712E-2</v>
      </c>
      <c r="BX42" s="122">
        <f t="shared" si="69"/>
        <v>3.3413817275488748E-2</v>
      </c>
      <c r="BY42" s="123">
        <f t="shared" si="69"/>
        <v>4.5139423817593588E-2</v>
      </c>
      <c r="BZ42" s="124">
        <f t="shared" si="69"/>
        <v>3.213383078589481E-2</v>
      </c>
      <c r="CA42" s="125">
        <f t="shared" si="69"/>
        <v>3.8043478260869568E-2</v>
      </c>
      <c r="CB42" s="122">
        <f t="shared" si="69"/>
        <v>1.2354651162790697E-2</v>
      </c>
      <c r="CC42" s="123">
        <f t="shared" si="69"/>
        <v>7.6806577239290352E-2</v>
      </c>
      <c r="CD42" s="124">
        <f t="shared" si="69"/>
        <v>1.9008264462809916E-2</v>
      </c>
      <c r="CE42" s="125">
        <f t="shared" si="69"/>
        <v>5.6783179322351683E-2</v>
      </c>
      <c r="CF42" s="122">
        <f t="shared" si="69"/>
        <v>4.2384562370778776E-2</v>
      </c>
      <c r="CG42" s="123">
        <f t="shared" si="69"/>
        <v>6.0399089326369358E-2</v>
      </c>
      <c r="CH42" s="124">
        <f t="shared" si="69"/>
        <v>4.8581739164176789E-2</v>
      </c>
      <c r="CI42" s="122">
        <f t="shared" si="69"/>
        <v>3.2890530652837965E-2</v>
      </c>
      <c r="CJ42" s="128">
        <f t="shared" ref="CJ42" si="70">AB42/AB64</f>
        <v>4.3527154858768277E-2</v>
      </c>
      <c r="CK42" s="129">
        <f t="shared" ref="CK42" si="71">AC42/AC64</f>
        <v>3.201219512195122E-2</v>
      </c>
    </row>
    <row r="43" spans="1:93" ht="14.25" thickTop="1" thickBot="1" x14ac:dyDescent="0.25">
      <c r="A43" s="130" t="s">
        <v>24</v>
      </c>
      <c r="B43" s="179">
        <v>1872</v>
      </c>
      <c r="C43" s="180">
        <v>539</v>
      </c>
      <c r="D43" s="181">
        <v>921</v>
      </c>
      <c r="E43" s="182">
        <v>436</v>
      </c>
      <c r="F43" s="179">
        <v>2196</v>
      </c>
      <c r="G43" s="183">
        <v>646</v>
      </c>
      <c r="H43" s="181">
        <v>2301</v>
      </c>
      <c r="I43" s="182">
        <v>883</v>
      </c>
      <c r="J43" s="179">
        <v>134</v>
      </c>
      <c r="K43" s="183">
        <v>378</v>
      </c>
      <c r="L43" s="181">
        <v>549</v>
      </c>
      <c r="M43" s="179">
        <v>1160</v>
      </c>
      <c r="N43" s="184">
        <v>1609</v>
      </c>
      <c r="O43" s="185">
        <v>2182</v>
      </c>
      <c r="P43" s="179">
        <v>963</v>
      </c>
      <c r="Q43" s="183">
        <v>1179</v>
      </c>
      <c r="R43" s="181">
        <v>1218</v>
      </c>
      <c r="S43" s="182">
        <v>1184</v>
      </c>
      <c r="T43" s="179">
        <v>142</v>
      </c>
      <c r="U43" s="183">
        <v>642</v>
      </c>
      <c r="V43" s="181">
        <v>510</v>
      </c>
      <c r="W43" s="182">
        <v>1512</v>
      </c>
      <c r="X43" s="179">
        <v>869</v>
      </c>
      <c r="Y43" s="183">
        <v>703</v>
      </c>
      <c r="Z43" s="181">
        <v>1782</v>
      </c>
      <c r="AA43" s="179">
        <v>1432</v>
      </c>
      <c r="AB43" s="163">
        <f t="shared" si="64"/>
        <v>15066</v>
      </c>
      <c r="AC43" s="164">
        <f t="shared" si="65"/>
        <v>12876</v>
      </c>
      <c r="AE43" s="250" t="s">
        <v>25</v>
      </c>
      <c r="AF43" s="14">
        <f t="shared" ref="AF43:BG43" si="72">SUM(AF40:AF42)</f>
        <v>3327</v>
      </c>
      <c r="AG43" s="1">
        <f t="shared" si="72"/>
        <v>1608</v>
      </c>
      <c r="AH43" s="14">
        <f t="shared" si="72"/>
        <v>1266</v>
      </c>
      <c r="AI43" s="1">
        <f t="shared" si="72"/>
        <v>1244</v>
      </c>
      <c r="AJ43" s="14">
        <f t="shared" si="72"/>
        <v>3362</v>
      </c>
      <c r="AK43" s="1">
        <f t="shared" si="72"/>
        <v>1944</v>
      </c>
      <c r="AL43" s="14">
        <f t="shared" si="72"/>
        <v>4213</v>
      </c>
      <c r="AM43" s="1">
        <f t="shared" si="72"/>
        <v>2675</v>
      </c>
      <c r="AN43" s="14">
        <f t="shared" si="72"/>
        <v>341</v>
      </c>
      <c r="AO43" s="1">
        <f t="shared" si="72"/>
        <v>1226</v>
      </c>
      <c r="AP43" s="14">
        <f t="shared" si="72"/>
        <v>1262</v>
      </c>
      <c r="AQ43" s="1">
        <f t="shared" si="72"/>
        <v>3350</v>
      </c>
      <c r="AR43" s="14">
        <f t="shared" si="72"/>
        <v>3410</v>
      </c>
      <c r="AS43" s="1">
        <f t="shared" si="72"/>
        <v>4854</v>
      </c>
      <c r="AT43" s="14">
        <f t="shared" si="72"/>
        <v>2269</v>
      </c>
      <c r="AU43" s="1">
        <f t="shared" si="72"/>
        <v>2230</v>
      </c>
      <c r="AV43" s="14">
        <f t="shared" si="72"/>
        <v>2907</v>
      </c>
      <c r="AW43" s="1">
        <f t="shared" si="72"/>
        <v>2153</v>
      </c>
      <c r="AX43" s="14">
        <f t="shared" si="72"/>
        <v>404</v>
      </c>
      <c r="AY43" s="1">
        <f t="shared" si="72"/>
        <v>1277</v>
      </c>
      <c r="AZ43" s="14">
        <f t="shared" si="72"/>
        <v>1153</v>
      </c>
      <c r="BA43" s="1">
        <f t="shared" si="72"/>
        <v>2665</v>
      </c>
      <c r="BB43" s="14">
        <f t="shared" si="72"/>
        <v>1993</v>
      </c>
      <c r="BC43" s="1">
        <f t="shared" si="72"/>
        <v>1915</v>
      </c>
      <c r="BD43" s="14">
        <f t="shared" si="72"/>
        <v>3975</v>
      </c>
      <c r="BE43" s="1">
        <f t="shared" si="72"/>
        <v>3309</v>
      </c>
      <c r="BF43" s="165">
        <f t="shared" si="72"/>
        <v>29882</v>
      </c>
      <c r="BG43" s="166">
        <f t="shared" si="72"/>
        <v>30450</v>
      </c>
      <c r="BI43" s="130" t="s">
        <v>24</v>
      </c>
      <c r="BJ43" s="122">
        <f t="shared" ref="BJ43:CI43" si="73">B43/B64</f>
        <v>0.11324178815558647</v>
      </c>
      <c r="BK43" s="123">
        <f t="shared" si="73"/>
        <v>3.3391153512575891E-2</v>
      </c>
      <c r="BL43" s="124">
        <f t="shared" si="73"/>
        <v>0.11518259129564783</v>
      </c>
      <c r="BM43" s="125">
        <f t="shared" si="73"/>
        <v>5.7413747695549119E-2</v>
      </c>
      <c r="BN43" s="122">
        <f t="shared" si="73"/>
        <v>0.11241937135251356</v>
      </c>
      <c r="BO43" s="123">
        <f t="shared" si="73"/>
        <v>3.6031011210887393E-2</v>
      </c>
      <c r="BP43" s="124">
        <f t="shared" si="73"/>
        <v>9.5019821605550045E-2</v>
      </c>
      <c r="BQ43" s="125">
        <f t="shared" si="73"/>
        <v>3.5327065413082614E-2</v>
      </c>
      <c r="BR43" s="122">
        <f t="shared" si="73"/>
        <v>2.8904227782571183E-2</v>
      </c>
      <c r="BS43" s="123">
        <f t="shared" si="73"/>
        <v>8.2803943044906902E-2</v>
      </c>
      <c r="BT43" s="124">
        <f t="shared" si="73"/>
        <v>4.0116916331750088E-2</v>
      </c>
      <c r="BU43" s="122">
        <f t="shared" si="73"/>
        <v>8.5945024820330437E-2</v>
      </c>
      <c r="BV43" s="126">
        <f t="shared" si="73"/>
        <v>6.2731490506452492E-2</v>
      </c>
      <c r="BW43" s="127">
        <f t="shared" si="73"/>
        <v>8.402973004197635E-2</v>
      </c>
      <c r="BX43" s="122">
        <f t="shared" si="73"/>
        <v>7.5005841576446769E-2</v>
      </c>
      <c r="BY43" s="123">
        <f t="shared" si="73"/>
        <v>9.0818055769527034E-2</v>
      </c>
      <c r="BZ43" s="124">
        <f t="shared" si="73"/>
        <v>7.3294018534119626E-2</v>
      </c>
      <c r="CA43" s="125">
        <f t="shared" si="73"/>
        <v>6.8455134135060131E-2</v>
      </c>
      <c r="CB43" s="122">
        <f t="shared" si="73"/>
        <v>3.4399224806201549E-2</v>
      </c>
      <c r="CC43" s="123">
        <f t="shared" si="73"/>
        <v>0.13890090869753355</v>
      </c>
      <c r="CD43" s="124">
        <f t="shared" si="73"/>
        <v>3.8317054845980462E-2</v>
      </c>
      <c r="CE43" s="125">
        <f t="shared" si="73"/>
        <v>0.10124548011249498</v>
      </c>
      <c r="CF43" s="122">
        <f t="shared" si="73"/>
        <v>7.4862164024810482E-2</v>
      </c>
      <c r="CG43" s="123">
        <f t="shared" si="73"/>
        <v>9.4147582697201013E-2</v>
      </c>
      <c r="CH43" s="124">
        <f t="shared" si="73"/>
        <v>6.9147491366264399E-2</v>
      </c>
      <c r="CI43" s="122">
        <f t="shared" si="73"/>
        <v>5.0863110037650067E-2</v>
      </c>
      <c r="CJ43" s="128">
        <f t="shared" ref="CJ43" si="74">AB43/AB64</f>
        <v>7.6663562672691463E-2</v>
      </c>
      <c r="CK43" s="129">
        <f t="shared" ref="CK43" si="75">AC43/AC64</f>
        <v>6.564564809527694E-2</v>
      </c>
    </row>
    <row r="44" spans="1:93" ht="13.5" thickTop="1" x14ac:dyDescent="0.2">
      <c r="A44" s="138" t="s">
        <v>20</v>
      </c>
      <c r="B44" s="186">
        <v>2002</v>
      </c>
      <c r="C44" s="187">
        <v>872</v>
      </c>
      <c r="D44" s="188">
        <v>716</v>
      </c>
      <c r="E44" s="189">
        <v>752</v>
      </c>
      <c r="F44" s="186">
        <v>1822</v>
      </c>
      <c r="G44" s="190">
        <v>1186</v>
      </c>
      <c r="H44" s="188">
        <v>2306</v>
      </c>
      <c r="I44" s="189">
        <v>1551</v>
      </c>
      <c r="J44" s="186">
        <v>189</v>
      </c>
      <c r="K44" s="190">
        <v>676</v>
      </c>
      <c r="L44" s="188">
        <v>684</v>
      </c>
      <c r="M44" s="186">
        <v>1826</v>
      </c>
      <c r="N44" s="191">
        <v>1813</v>
      </c>
      <c r="O44" s="192">
        <v>2586</v>
      </c>
      <c r="P44" s="186">
        <v>1324</v>
      </c>
      <c r="Q44" s="190">
        <v>1194</v>
      </c>
      <c r="R44" s="188">
        <v>1437</v>
      </c>
      <c r="S44" s="189">
        <v>1204</v>
      </c>
      <c r="T44" s="186">
        <v>227</v>
      </c>
      <c r="U44" s="190">
        <v>779</v>
      </c>
      <c r="V44" s="188">
        <v>593</v>
      </c>
      <c r="W44" s="189">
        <v>1525</v>
      </c>
      <c r="X44" s="186">
        <v>1061</v>
      </c>
      <c r="Y44" s="190">
        <v>1005</v>
      </c>
      <c r="Z44" s="188">
        <v>2041</v>
      </c>
      <c r="AA44" s="186">
        <v>1688</v>
      </c>
      <c r="AB44" s="163">
        <f t="shared" si="64"/>
        <v>16215</v>
      </c>
      <c r="AC44" s="164">
        <f t="shared" si="65"/>
        <v>16844</v>
      </c>
      <c r="BI44" s="138" t="s">
        <v>20</v>
      </c>
      <c r="BJ44" s="122">
        <f t="shared" ref="BJ44:CI44" si="76">B44/B64</f>
        <v>0.12110580122194664</v>
      </c>
      <c r="BK44" s="123">
        <f t="shared" si="76"/>
        <v>5.4020567463759141E-2</v>
      </c>
      <c r="BL44" s="124">
        <f t="shared" si="76"/>
        <v>8.95447723861931E-2</v>
      </c>
      <c r="BM44" s="125">
        <f t="shared" si="76"/>
        <v>9.9025546484066362E-2</v>
      </c>
      <c r="BN44" s="122">
        <f t="shared" si="76"/>
        <v>9.3273267123988937E-2</v>
      </c>
      <c r="BO44" s="123">
        <f t="shared" si="76"/>
        <v>6.6149813151876846E-2</v>
      </c>
      <c r="BP44" s="124">
        <f t="shared" si="76"/>
        <v>9.5226296663363061E-2</v>
      </c>
      <c r="BQ44" s="125">
        <f t="shared" si="76"/>
        <v>6.2052410482096421E-2</v>
      </c>
      <c r="BR44" s="122">
        <f t="shared" si="76"/>
        <v>4.0767903364969799E-2</v>
      </c>
      <c r="BS44" s="123">
        <f t="shared" si="76"/>
        <v>0.14808324205914566</v>
      </c>
      <c r="BT44" s="124">
        <f t="shared" si="76"/>
        <v>4.9981731823164045E-2</v>
      </c>
      <c r="BU44" s="122">
        <f t="shared" si="76"/>
        <v>0.13528932355338225</v>
      </c>
      <c r="BV44" s="126">
        <f t="shared" si="76"/>
        <v>7.0685016959725525E-2</v>
      </c>
      <c r="BW44" s="127">
        <f t="shared" si="76"/>
        <v>9.9587938537374354E-2</v>
      </c>
      <c r="BX44" s="122">
        <f t="shared" si="76"/>
        <v>0.10312329620686969</v>
      </c>
      <c r="BY44" s="123">
        <f t="shared" si="76"/>
        <v>9.1973501771683869E-2</v>
      </c>
      <c r="BZ44" s="124">
        <f t="shared" si="76"/>
        <v>8.6472499699121436E-2</v>
      </c>
      <c r="CA44" s="125">
        <f t="shared" si="76"/>
        <v>6.9611470860314523E-2</v>
      </c>
      <c r="CB44" s="122">
        <f t="shared" si="76"/>
        <v>5.499031007751938E-2</v>
      </c>
      <c r="CC44" s="123">
        <f t="shared" si="76"/>
        <v>0.16854175681523151</v>
      </c>
      <c r="CD44" s="124">
        <f t="shared" si="76"/>
        <v>4.4552967693463563E-2</v>
      </c>
      <c r="CE44" s="125">
        <f t="shared" si="76"/>
        <v>0.10211597696531405</v>
      </c>
      <c r="CF44" s="122">
        <f t="shared" si="76"/>
        <v>9.1402481047553413E-2</v>
      </c>
      <c r="CG44" s="123">
        <f t="shared" si="76"/>
        <v>0.13459220570510244</v>
      </c>
      <c r="CH44" s="124">
        <f t="shared" si="76"/>
        <v>7.9197547631058171E-2</v>
      </c>
      <c r="CI44" s="122">
        <f t="shared" si="76"/>
        <v>5.9955956524827735E-2</v>
      </c>
      <c r="CJ44" s="128">
        <f t="shared" ref="CJ44" si="77">AB44/AB64</f>
        <v>8.2510266078434369E-2</v>
      </c>
      <c r="CK44" s="129">
        <f t="shared" ref="CK44" si="78">AC44/AC64</f>
        <v>8.5875683171547437E-2</v>
      </c>
    </row>
    <row r="45" spans="1:93" ht="13.5" thickBot="1" x14ac:dyDescent="0.25">
      <c r="A45" s="130" t="s">
        <v>22</v>
      </c>
      <c r="B45" s="179">
        <v>1325</v>
      </c>
      <c r="C45" s="180">
        <v>736</v>
      </c>
      <c r="D45" s="181">
        <v>550</v>
      </c>
      <c r="E45" s="182">
        <v>492</v>
      </c>
      <c r="F45" s="179">
        <v>1540</v>
      </c>
      <c r="G45" s="183">
        <v>758</v>
      </c>
      <c r="H45" s="181">
        <v>1907</v>
      </c>
      <c r="I45" s="182">
        <v>1124</v>
      </c>
      <c r="J45" s="179">
        <v>152</v>
      </c>
      <c r="K45" s="183">
        <v>550</v>
      </c>
      <c r="L45" s="181">
        <v>578</v>
      </c>
      <c r="M45" s="179">
        <v>1524</v>
      </c>
      <c r="N45" s="184">
        <v>1597</v>
      </c>
      <c r="O45" s="185">
        <v>2268</v>
      </c>
      <c r="P45" s="179">
        <v>945</v>
      </c>
      <c r="Q45" s="183">
        <v>1036</v>
      </c>
      <c r="R45" s="181">
        <v>1470</v>
      </c>
      <c r="S45" s="182">
        <v>949</v>
      </c>
      <c r="T45" s="179">
        <v>177</v>
      </c>
      <c r="U45" s="183">
        <v>498</v>
      </c>
      <c r="V45" s="181">
        <v>560</v>
      </c>
      <c r="W45" s="182">
        <v>1140</v>
      </c>
      <c r="X45" s="179">
        <v>932</v>
      </c>
      <c r="Y45" s="183">
        <v>910</v>
      </c>
      <c r="Z45" s="181">
        <v>1934</v>
      </c>
      <c r="AA45" s="179">
        <v>1621</v>
      </c>
      <c r="AB45" s="163">
        <f t="shared" si="64"/>
        <v>13667</v>
      </c>
      <c r="AC45" s="164">
        <f t="shared" si="65"/>
        <v>13606</v>
      </c>
      <c r="AE45" t="s">
        <v>26</v>
      </c>
      <c r="BI45" s="130" t="s">
        <v>22</v>
      </c>
      <c r="BJ45" s="122">
        <f t="shared" ref="BJ45:CI45" si="79">B45/B64</f>
        <v>8.0152440868670988E-2</v>
      </c>
      <c r="BK45" s="123">
        <f t="shared" si="79"/>
        <v>4.559534134555817E-2</v>
      </c>
      <c r="BL45" s="124">
        <f t="shared" si="79"/>
        <v>6.8784392196098054E-2</v>
      </c>
      <c r="BM45" s="125">
        <f t="shared" si="79"/>
        <v>6.4787990518830663E-2</v>
      </c>
      <c r="BN45" s="122">
        <f t="shared" si="79"/>
        <v>7.8836899764513163E-2</v>
      </c>
      <c r="BO45" s="123">
        <f t="shared" si="79"/>
        <v>4.2277873835685202E-2</v>
      </c>
      <c r="BP45" s="124">
        <f t="shared" si="79"/>
        <v>7.874958704988437E-2</v>
      </c>
      <c r="BQ45" s="125">
        <f t="shared" si="79"/>
        <v>4.4968993798759752E-2</v>
      </c>
      <c r="BR45" s="122">
        <f t="shared" si="79"/>
        <v>3.2786885245901641E-2</v>
      </c>
      <c r="BS45" s="123">
        <f t="shared" si="79"/>
        <v>0.12048192771084337</v>
      </c>
      <c r="BT45" s="124">
        <f t="shared" si="79"/>
        <v>4.2236024844720499E-2</v>
      </c>
      <c r="BU45" s="122">
        <f t="shared" si="79"/>
        <v>0.11291398088464104</v>
      </c>
      <c r="BV45" s="126">
        <f t="shared" si="79"/>
        <v>6.2263636009201137E-2</v>
      </c>
      <c r="BW45" s="127">
        <f t="shared" si="79"/>
        <v>8.734162590980861E-2</v>
      </c>
      <c r="BX45" s="122">
        <f t="shared" si="79"/>
        <v>7.3603863229223465E-2</v>
      </c>
      <c r="BY45" s="123">
        <f t="shared" si="79"/>
        <v>7.9802803882298573E-2</v>
      </c>
      <c r="BZ45" s="124">
        <f t="shared" si="79"/>
        <v>8.8458298230834037E-2</v>
      </c>
      <c r="CA45" s="125">
        <f t="shared" si="79"/>
        <v>5.4868177613321002E-2</v>
      </c>
      <c r="CB45" s="122">
        <f t="shared" si="79"/>
        <v>4.2877906976744186E-2</v>
      </c>
      <c r="CC45" s="123">
        <f t="shared" si="79"/>
        <v>0.10774556469061013</v>
      </c>
      <c r="CD45" s="124">
        <f t="shared" si="79"/>
        <v>4.2073628850488355E-2</v>
      </c>
      <c r="CE45" s="125">
        <f t="shared" si="79"/>
        <v>7.6335877862595422E-2</v>
      </c>
      <c r="CF45" s="122">
        <f t="shared" si="79"/>
        <v>8.0289455547898E-2</v>
      </c>
      <c r="CG45" s="123">
        <f t="shared" si="79"/>
        <v>0.12186955939466988</v>
      </c>
      <c r="CH45" s="124">
        <f t="shared" si="79"/>
        <v>7.5045593884598971E-2</v>
      </c>
      <c r="CI45" s="122">
        <f t="shared" si="79"/>
        <v>5.7576188108261706E-2</v>
      </c>
      <c r="CJ45" s="128">
        <f t="shared" ref="CJ45" si="80">AB45/AB64</f>
        <v>6.9544730588588496E-2</v>
      </c>
      <c r="CK45" s="129">
        <f t="shared" ref="CK45" si="81">AC45/AC64</f>
        <v>6.936740354025614E-2</v>
      </c>
    </row>
    <row r="46" spans="1:93" ht="14.25" thickTop="1" thickBot="1" x14ac:dyDescent="0.25">
      <c r="A46" s="138" t="s">
        <v>27</v>
      </c>
      <c r="B46" s="186">
        <v>1500</v>
      </c>
      <c r="C46" s="187">
        <v>967</v>
      </c>
      <c r="D46" s="188">
        <v>509</v>
      </c>
      <c r="E46" s="189">
        <v>466</v>
      </c>
      <c r="F46" s="186">
        <v>1819</v>
      </c>
      <c r="G46" s="190">
        <v>700</v>
      </c>
      <c r="H46" s="188">
        <v>1891</v>
      </c>
      <c r="I46" s="189">
        <v>1452</v>
      </c>
      <c r="J46" s="186">
        <v>218</v>
      </c>
      <c r="K46" s="190">
        <v>631</v>
      </c>
      <c r="L46" s="188">
        <v>556</v>
      </c>
      <c r="M46" s="186">
        <v>1589</v>
      </c>
      <c r="N46" s="191">
        <v>1420</v>
      </c>
      <c r="O46" s="192">
        <v>2416</v>
      </c>
      <c r="P46" s="186">
        <v>777</v>
      </c>
      <c r="Q46" s="190">
        <v>858</v>
      </c>
      <c r="R46" s="188">
        <v>1288</v>
      </c>
      <c r="S46" s="189">
        <v>1025</v>
      </c>
      <c r="T46" s="186">
        <v>158</v>
      </c>
      <c r="U46" s="190">
        <v>477</v>
      </c>
      <c r="V46" s="188">
        <v>516</v>
      </c>
      <c r="W46" s="189">
        <v>1387</v>
      </c>
      <c r="X46" s="186">
        <v>756</v>
      </c>
      <c r="Y46" s="190">
        <v>531</v>
      </c>
      <c r="Z46" s="188">
        <v>1927</v>
      </c>
      <c r="AA46" s="186">
        <v>1624</v>
      </c>
      <c r="AB46" s="163">
        <f t="shared" si="64"/>
        <v>13335</v>
      </c>
      <c r="AC46" s="164">
        <f t="shared" si="65"/>
        <v>14123</v>
      </c>
      <c r="AE46" s="265" t="s">
        <v>2</v>
      </c>
      <c r="AF46" s="267" t="s">
        <v>3</v>
      </c>
      <c r="AG46" s="268"/>
      <c r="AH46" s="267" t="s">
        <v>4</v>
      </c>
      <c r="AI46" s="268"/>
      <c r="AJ46" s="267" t="s">
        <v>5</v>
      </c>
      <c r="AK46" s="268"/>
      <c r="AL46" s="267" t="s">
        <v>6</v>
      </c>
      <c r="AM46" s="268"/>
      <c r="AN46" s="267" t="s">
        <v>7</v>
      </c>
      <c r="AO46" s="268"/>
      <c r="AP46" s="267" t="s">
        <v>8</v>
      </c>
      <c r="AQ46" s="268"/>
      <c r="AR46" s="267" t="s">
        <v>9</v>
      </c>
      <c r="AS46" s="268"/>
      <c r="AT46" s="267" t="s">
        <v>10</v>
      </c>
      <c r="AU46" s="268"/>
      <c r="AV46" s="267" t="s">
        <v>11</v>
      </c>
      <c r="AW46" s="268"/>
      <c r="AX46" s="267" t="s">
        <v>12</v>
      </c>
      <c r="AY46" s="268"/>
      <c r="AZ46" s="267" t="s">
        <v>13</v>
      </c>
      <c r="BA46" s="268"/>
      <c r="BB46" s="267" t="s">
        <v>14</v>
      </c>
      <c r="BC46" s="268"/>
      <c r="BD46" s="270" t="s">
        <v>15</v>
      </c>
      <c r="BE46" s="271"/>
      <c r="BF46" s="272" t="s">
        <v>16</v>
      </c>
      <c r="BG46" s="273"/>
      <c r="BI46" s="138" t="s">
        <v>27</v>
      </c>
      <c r="BJ46" s="122">
        <f t="shared" ref="BJ46:CI46" si="82">B46/B64</f>
        <v>9.0738612304155822E-2</v>
      </c>
      <c r="BK46" s="123">
        <f t="shared" si="82"/>
        <v>5.9905835708090695E-2</v>
      </c>
      <c r="BL46" s="124">
        <f t="shared" si="82"/>
        <v>6.3656828414207098E-2</v>
      </c>
      <c r="BM46" s="125">
        <f t="shared" si="82"/>
        <v>6.1364234922307082E-2</v>
      </c>
      <c r="BN46" s="122">
        <f t="shared" si="82"/>
        <v>9.3119688747824308E-2</v>
      </c>
      <c r="BO46" s="123">
        <f t="shared" si="82"/>
        <v>3.9042891404986332E-2</v>
      </c>
      <c r="BP46" s="124">
        <f t="shared" si="82"/>
        <v>7.8088866864882728E-2</v>
      </c>
      <c r="BQ46" s="125">
        <f t="shared" si="82"/>
        <v>5.8091618323664732E-2</v>
      </c>
      <c r="BR46" s="122">
        <f t="shared" si="82"/>
        <v>4.7023295944779983E-2</v>
      </c>
      <c r="BS46" s="123">
        <f t="shared" si="82"/>
        <v>0.13822562979189484</v>
      </c>
      <c r="BT46" s="124">
        <f t="shared" si="82"/>
        <v>4.0628425283156744E-2</v>
      </c>
      <c r="BU46" s="122">
        <f t="shared" si="82"/>
        <v>0.11772986589612507</v>
      </c>
      <c r="BV46" s="126">
        <f t="shared" si="82"/>
        <v>5.5362782174743656E-2</v>
      </c>
      <c r="BW46" s="127">
        <f t="shared" si="82"/>
        <v>9.3041167635845495E-2</v>
      </c>
      <c r="BX46" s="122">
        <f t="shared" si="82"/>
        <v>6.0518731988472622E-2</v>
      </c>
      <c r="BY46" s="123">
        <f t="shared" si="82"/>
        <v>6.6091511323370822E-2</v>
      </c>
      <c r="BZ46" s="124">
        <f t="shared" si="82"/>
        <v>7.7506318449873629E-2</v>
      </c>
      <c r="CA46" s="125">
        <f t="shared" si="82"/>
        <v>5.9262257169287694E-2</v>
      </c>
      <c r="CB46" s="122">
        <f t="shared" si="82"/>
        <v>3.8275193798449611E-2</v>
      </c>
      <c r="CC46" s="123">
        <f t="shared" si="82"/>
        <v>0.1032020770229338</v>
      </c>
      <c r="CD46" s="124">
        <f t="shared" si="82"/>
        <v>3.8767843726521416E-2</v>
      </c>
      <c r="CE46" s="125">
        <f t="shared" si="82"/>
        <v>9.2875318066157758E-2</v>
      </c>
      <c r="CF46" s="122">
        <f t="shared" si="82"/>
        <v>6.5127498277050305E-2</v>
      </c>
      <c r="CG46" s="123">
        <f t="shared" si="82"/>
        <v>7.1112896745680998E-2</v>
      </c>
      <c r="CH46" s="124">
        <f t="shared" si="82"/>
        <v>7.4773970742307239E-2</v>
      </c>
      <c r="CI46" s="122">
        <f t="shared" si="82"/>
        <v>5.7682744903033316E-2</v>
      </c>
      <c r="CJ46" s="128">
        <f t="shared" ref="CJ46" si="83">AB46/AB64</f>
        <v>6.7855343703726326E-2</v>
      </c>
      <c r="CK46" s="129">
        <f t="shared" ref="CK46" si="84">AC46/AC64</f>
        <v>7.2003222122522234E-2</v>
      </c>
    </row>
    <row r="47" spans="1:93" ht="15" thickTop="1" thickBot="1" x14ac:dyDescent="0.3">
      <c r="A47" s="130" t="s">
        <v>28</v>
      </c>
      <c r="B47" s="179">
        <v>940</v>
      </c>
      <c r="C47" s="180">
        <v>824</v>
      </c>
      <c r="D47" s="181">
        <v>378</v>
      </c>
      <c r="E47" s="182">
        <v>412</v>
      </c>
      <c r="F47" s="179">
        <v>1361</v>
      </c>
      <c r="G47" s="183">
        <v>658</v>
      </c>
      <c r="H47" s="181">
        <v>1463</v>
      </c>
      <c r="I47" s="182">
        <v>1199</v>
      </c>
      <c r="J47" s="179">
        <v>227</v>
      </c>
      <c r="K47" s="183">
        <v>475</v>
      </c>
      <c r="L47" s="181">
        <v>496</v>
      </c>
      <c r="M47" s="179">
        <v>1102</v>
      </c>
      <c r="N47" s="184">
        <v>1246</v>
      </c>
      <c r="O47" s="185">
        <v>1743</v>
      </c>
      <c r="P47" s="179">
        <v>593</v>
      </c>
      <c r="Q47" s="183">
        <v>628</v>
      </c>
      <c r="R47" s="181">
        <v>1020</v>
      </c>
      <c r="S47" s="182">
        <v>933</v>
      </c>
      <c r="T47" s="179">
        <v>143</v>
      </c>
      <c r="U47" s="183">
        <v>305</v>
      </c>
      <c r="V47" s="181">
        <v>445</v>
      </c>
      <c r="W47" s="182">
        <v>1022</v>
      </c>
      <c r="X47" s="179">
        <v>607</v>
      </c>
      <c r="Y47" s="183">
        <v>425</v>
      </c>
      <c r="Z47" s="181">
        <v>1633</v>
      </c>
      <c r="AA47" s="179">
        <v>1513</v>
      </c>
      <c r="AB47" s="163">
        <f t="shared" si="64"/>
        <v>10552</v>
      </c>
      <c r="AC47" s="164">
        <f t="shared" si="65"/>
        <v>11239</v>
      </c>
      <c r="AE47" s="266"/>
      <c r="AF47" s="110" t="s">
        <v>17</v>
      </c>
      <c r="AG47" s="111" t="s">
        <v>18</v>
      </c>
      <c r="AH47" s="112" t="s">
        <v>17</v>
      </c>
      <c r="AI47" s="113" t="s">
        <v>18</v>
      </c>
      <c r="AJ47" s="110" t="s">
        <v>17</v>
      </c>
      <c r="AK47" s="111" t="s">
        <v>18</v>
      </c>
      <c r="AL47" s="112" t="s">
        <v>17</v>
      </c>
      <c r="AM47" s="113" t="s">
        <v>18</v>
      </c>
      <c r="AN47" s="110" t="s">
        <v>17</v>
      </c>
      <c r="AO47" s="111" t="s">
        <v>18</v>
      </c>
      <c r="AP47" s="112" t="s">
        <v>17</v>
      </c>
      <c r="AQ47" s="110" t="s">
        <v>18</v>
      </c>
      <c r="AR47" s="114" t="s">
        <v>17</v>
      </c>
      <c r="AS47" s="115" t="s">
        <v>18</v>
      </c>
      <c r="AT47" s="110" t="s">
        <v>17</v>
      </c>
      <c r="AU47" s="111" t="s">
        <v>18</v>
      </c>
      <c r="AV47" s="112" t="s">
        <v>17</v>
      </c>
      <c r="AW47" s="113" t="s">
        <v>18</v>
      </c>
      <c r="AX47" s="110" t="s">
        <v>17</v>
      </c>
      <c r="AY47" s="111" t="s">
        <v>18</v>
      </c>
      <c r="AZ47" s="112" t="s">
        <v>17</v>
      </c>
      <c r="BA47" s="113" t="s">
        <v>18</v>
      </c>
      <c r="BB47" s="110" t="s">
        <v>17</v>
      </c>
      <c r="BC47" s="111" t="s">
        <v>18</v>
      </c>
      <c r="BD47" s="25" t="s">
        <v>17</v>
      </c>
      <c r="BE47" s="116" t="s">
        <v>18</v>
      </c>
      <c r="BF47" s="167" t="s">
        <v>17</v>
      </c>
      <c r="BG47" s="168" t="s">
        <v>18</v>
      </c>
      <c r="BI47" s="130" t="s">
        <v>28</v>
      </c>
      <c r="BJ47" s="122">
        <f t="shared" ref="BJ47:CI47" si="85">B47/B64</f>
        <v>5.6862863710604318E-2</v>
      </c>
      <c r="BK47" s="123">
        <f t="shared" si="85"/>
        <v>5.104695824557056E-2</v>
      </c>
      <c r="BL47" s="124">
        <f t="shared" si="85"/>
        <v>4.7273636818409202E-2</v>
      </c>
      <c r="BM47" s="125">
        <f t="shared" si="85"/>
        <v>5.4253357914142743E-2</v>
      </c>
      <c r="BN47" s="122">
        <f t="shared" si="85"/>
        <v>6.9673389986689871E-2</v>
      </c>
      <c r="BO47" s="123">
        <f t="shared" si="85"/>
        <v>3.6700317920687155E-2</v>
      </c>
      <c r="BP47" s="124">
        <f t="shared" si="85"/>
        <v>6.0414601916088537E-2</v>
      </c>
      <c r="BQ47" s="125">
        <f t="shared" si="85"/>
        <v>4.7969593918783755E-2</v>
      </c>
      <c r="BR47" s="122">
        <f t="shared" si="85"/>
        <v>4.8964624676445211E-2</v>
      </c>
      <c r="BS47" s="123">
        <f t="shared" si="85"/>
        <v>0.10405257393209201</v>
      </c>
      <c r="BT47" s="124">
        <f t="shared" si="85"/>
        <v>3.6244062842528318E-2</v>
      </c>
      <c r="BU47" s="122">
        <f t="shared" si="85"/>
        <v>8.1647773579313923E-2</v>
      </c>
      <c r="BV47" s="126">
        <f t="shared" si="85"/>
        <v>4.8578891964599011E-2</v>
      </c>
      <c r="BW47" s="127">
        <f t="shared" si="85"/>
        <v>6.712365694920476E-2</v>
      </c>
      <c r="BX47" s="122">
        <f t="shared" si="85"/>
        <v>4.6187397772412181E-2</v>
      </c>
      <c r="BY47" s="123">
        <f t="shared" si="85"/>
        <v>4.8374672623632722E-2</v>
      </c>
      <c r="BZ47" s="124">
        <f t="shared" si="85"/>
        <v>6.1379227343844024E-2</v>
      </c>
      <c r="CA47" s="125">
        <f t="shared" si="85"/>
        <v>5.3943108233117487E-2</v>
      </c>
      <c r="CB47" s="122">
        <f t="shared" si="85"/>
        <v>3.4641472868217053E-2</v>
      </c>
      <c r="CC47" s="123">
        <f t="shared" si="85"/>
        <v>6.5988749459108612E-2</v>
      </c>
      <c r="CD47" s="124">
        <f t="shared" si="85"/>
        <v>3.3433508640120208E-2</v>
      </c>
      <c r="CE47" s="125">
        <f t="shared" si="85"/>
        <v>6.8434444890853083E-2</v>
      </c>
      <c r="CF47" s="122">
        <f t="shared" si="85"/>
        <v>5.2291523087525847E-2</v>
      </c>
      <c r="CG47" s="123">
        <f t="shared" si="85"/>
        <v>5.6917101915093075E-2</v>
      </c>
      <c r="CH47" s="124">
        <f t="shared" si="85"/>
        <v>6.3365798766054873E-2</v>
      </c>
      <c r="CI47" s="122">
        <f t="shared" si="85"/>
        <v>5.3740143496483629E-2</v>
      </c>
      <c r="CJ47" s="128">
        <f t="shared" ref="CJ47" si="86">AB47/AB64</f>
        <v>5.3694007256221983E-2</v>
      </c>
      <c r="CK47" s="129">
        <f t="shared" ref="CK47" si="87">AC47/AC64</f>
        <v>5.7299738967289342E-2</v>
      </c>
    </row>
    <row r="48" spans="1:93" ht="13.5" thickTop="1" x14ac:dyDescent="0.2">
      <c r="A48" s="138" t="s">
        <v>29</v>
      </c>
      <c r="B48" s="193">
        <v>785</v>
      </c>
      <c r="C48" s="187">
        <v>741</v>
      </c>
      <c r="D48" s="188">
        <v>385</v>
      </c>
      <c r="E48" s="189">
        <v>352</v>
      </c>
      <c r="F48" s="186">
        <v>1219</v>
      </c>
      <c r="G48" s="190">
        <v>559</v>
      </c>
      <c r="H48" s="188">
        <v>1449</v>
      </c>
      <c r="I48" s="189">
        <v>1140</v>
      </c>
      <c r="J48" s="186">
        <v>261</v>
      </c>
      <c r="K48" s="190">
        <v>283</v>
      </c>
      <c r="L48" s="188">
        <v>533</v>
      </c>
      <c r="M48" s="186">
        <v>972</v>
      </c>
      <c r="N48" s="191">
        <v>1169</v>
      </c>
      <c r="O48" s="194">
        <v>1503</v>
      </c>
      <c r="P48" s="186">
        <v>572</v>
      </c>
      <c r="Q48" s="190">
        <v>626</v>
      </c>
      <c r="R48" s="188">
        <v>909</v>
      </c>
      <c r="S48" s="189">
        <v>932</v>
      </c>
      <c r="T48" s="186">
        <v>186</v>
      </c>
      <c r="U48" s="190">
        <v>241</v>
      </c>
      <c r="V48" s="188">
        <v>484</v>
      </c>
      <c r="W48" s="195">
        <v>928</v>
      </c>
      <c r="X48" s="186">
        <v>537</v>
      </c>
      <c r="Y48" s="190">
        <v>316</v>
      </c>
      <c r="Z48" s="188">
        <v>1421</v>
      </c>
      <c r="AA48" s="186">
        <v>1922</v>
      </c>
      <c r="AB48" s="163">
        <f t="shared" si="64"/>
        <v>9910</v>
      </c>
      <c r="AC48" s="164">
        <f t="shared" si="65"/>
        <v>10515</v>
      </c>
      <c r="AE48" s="253" t="str">
        <f>$AE$17</f>
        <v>17:00 - 17:59</v>
      </c>
      <c r="AF48" s="119">
        <f t="shared" ref="AF48:AU49" si="88">SUMIF($A$9:$A$32,$AE48,B$40:B$63)</f>
        <v>861</v>
      </c>
      <c r="AG48" s="176">
        <f t="shared" si="88"/>
        <v>2033</v>
      </c>
      <c r="AH48" s="120">
        <f t="shared" si="88"/>
        <v>695</v>
      </c>
      <c r="AI48" s="171">
        <f t="shared" si="88"/>
        <v>579</v>
      </c>
      <c r="AJ48" s="119">
        <f t="shared" si="88"/>
        <v>930</v>
      </c>
      <c r="AK48" s="121">
        <f t="shared" si="88"/>
        <v>2175</v>
      </c>
      <c r="AL48" s="120">
        <f t="shared" si="88"/>
        <v>1469</v>
      </c>
      <c r="AM48" s="171">
        <f t="shared" si="88"/>
        <v>2736</v>
      </c>
      <c r="AN48" s="119">
        <f t="shared" si="88"/>
        <v>711</v>
      </c>
      <c r="AO48" s="121">
        <f t="shared" si="88"/>
        <v>141</v>
      </c>
      <c r="AP48" s="120">
        <f t="shared" si="88"/>
        <v>1696</v>
      </c>
      <c r="AQ48" s="119">
        <f t="shared" si="88"/>
        <v>451</v>
      </c>
      <c r="AR48" s="170">
        <f t="shared" si="88"/>
        <v>2640</v>
      </c>
      <c r="AS48" s="172">
        <f t="shared" si="88"/>
        <v>1471</v>
      </c>
      <c r="AT48" s="119">
        <f t="shared" si="88"/>
        <v>1247</v>
      </c>
      <c r="AU48" s="121">
        <f t="shared" si="88"/>
        <v>966</v>
      </c>
      <c r="AV48" s="120">
        <f t="shared" ref="AP48:BE49" si="89">SUMIF($A$9:$A$32,$AE48,R$40:R$63)</f>
        <v>1184</v>
      </c>
      <c r="AW48" s="171">
        <f t="shared" si="89"/>
        <v>1517</v>
      </c>
      <c r="AX48" s="119">
        <f t="shared" si="89"/>
        <v>593</v>
      </c>
      <c r="AY48" s="121">
        <f t="shared" si="89"/>
        <v>131</v>
      </c>
      <c r="AZ48" s="120">
        <f t="shared" si="89"/>
        <v>1589</v>
      </c>
      <c r="BA48" s="171">
        <f t="shared" si="89"/>
        <v>863</v>
      </c>
      <c r="BB48" s="119">
        <f t="shared" si="89"/>
        <v>1296</v>
      </c>
      <c r="BC48" s="121">
        <f t="shared" si="89"/>
        <v>337</v>
      </c>
      <c r="BD48" s="20">
        <f t="shared" si="89"/>
        <v>1884</v>
      </c>
      <c r="BE48" s="175">
        <f t="shared" si="89"/>
        <v>2547</v>
      </c>
      <c r="BF48" s="161">
        <f>AF48+AH48+AJ48+AL48+AN48+AP48+AR48+AT48+AV48+AX48+AZ48+BB48+BD48</f>
        <v>16795</v>
      </c>
      <c r="BG48" s="162">
        <f>AG48+AI48+AK48+AM48+AO48+AQ48+AS48+AU48+AW48+AY48+BA48+BC48+BE48</f>
        <v>15947</v>
      </c>
      <c r="BI48" s="138" t="s">
        <v>29</v>
      </c>
      <c r="BJ48" s="122">
        <f t="shared" ref="BJ48:CI48" si="90">B48/B64</f>
        <v>4.7486540439174885E-2</v>
      </c>
      <c r="BK48" s="123">
        <f t="shared" si="90"/>
        <v>4.5905092305786148E-2</v>
      </c>
      <c r="BL48" s="124">
        <f t="shared" si="90"/>
        <v>4.8149074537268632E-2</v>
      </c>
      <c r="BM48" s="125">
        <f t="shared" si="90"/>
        <v>4.6352383460626811E-2</v>
      </c>
      <c r="BN48" s="122">
        <f t="shared" si="90"/>
        <v>6.2404013514897105E-2</v>
      </c>
      <c r="BO48" s="123">
        <f t="shared" si="90"/>
        <v>3.1178537564839088E-2</v>
      </c>
      <c r="BP48" s="124">
        <f t="shared" si="90"/>
        <v>5.9836471754212091E-2</v>
      </c>
      <c r="BQ48" s="125">
        <f t="shared" si="90"/>
        <v>4.5609121824364871E-2</v>
      </c>
      <c r="BR48" s="122">
        <f t="shared" si="90"/>
        <v>5.6298533218291633E-2</v>
      </c>
      <c r="BS48" s="123">
        <f t="shared" si="90"/>
        <v>6.1993428258488498E-2</v>
      </c>
      <c r="BT48" s="124">
        <f t="shared" si="90"/>
        <v>3.894775301424918E-2</v>
      </c>
      <c r="BU48" s="122">
        <f t="shared" si="90"/>
        <v>7.2016003556345853E-2</v>
      </c>
      <c r="BV48" s="126">
        <f t="shared" si="90"/>
        <v>4.5576825607236152E-2</v>
      </c>
      <c r="BW48" s="127">
        <f t="shared" si="90"/>
        <v>5.7881156852928717E-2</v>
      </c>
      <c r="BX48" s="122">
        <f t="shared" si="90"/>
        <v>4.4551756367318326E-2</v>
      </c>
      <c r="BY48" s="123">
        <f t="shared" si="90"/>
        <v>4.8220613156678478E-2</v>
      </c>
      <c r="BZ48" s="124">
        <f t="shared" si="90"/>
        <v>5.4699723191719819E-2</v>
      </c>
      <c r="CA48" s="125">
        <f t="shared" si="90"/>
        <v>5.3885291396854766E-2</v>
      </c>
      <c r="CB48" s="122">
        <f t="shared" si="90"/>
        <v>4.5058139534883718E-2</v>
      </c>
      <c r="CC48" s="123">
        <f t="shared" si="90"/>
        <v>5.2141929900475982E-2</v>
      </c>
      <c r="CD48" s="124">
        <f t="shared" si="90"/>
        <v>3.6363636363636362E-2</v>
      </c>
      <c r="CE48" s="125">
        <f t="shared" si="90"/>
        <v>6.21400830320075E-2</v>
      </c>
      <c r="CF48" s="122">
        <f t="shared" si="90"/>
        <v>4.6261199172984151E-2</v>
      </c>
      <c r="CG48" s="123">
        <f t="shared" si="90"/>
        <v>4.2319539306280969E-2</v>
      </c>
      <c r="CH48" s="124">
        <f t="shared" si="90"/>
        <v>5.5139497885219824E-2</v>
      </c>
      <c r="CI48" s="122">
        <f t="shared" si="90"/>
        <v>6.826738651701357E-2</v>
      </c>
      <c r="CJ48" s="128">
        <f t="shared" ref="CJ48" si="91">AB48/AB64</f>
        <v>5.042718081019331E-2</v>
      </c>
      <c r="CK48" s="129">
        <f t="shared" ref="CK48" si="92">AC48/AC64</f>
        <v>5.3608573293090787E-2</v>
      </c>
    </row>
    <row r="49" spans="1:89" x14ac:dyDescent="0.2">
      <c r="A49" s="130" t="s">
        <v>31</v>
      </c>
      <c r="B49" s="196">
        <v>730</v>
      </c>
      <c r="C49" s="180">
        <v>719</v>
      </c>
      <c r="D49" s="181">
        <v>346</v>
      </c>
      <c r="E49" s="182">
        <v>429</v>
      </c>
      <c r="F49" s="179">
        <v>991</v>
      </c>
      <c r="G49" s="183">
        <v>631</v>
      </c>
      <c r="H49" s="181">
        <v>1228</v>
      </c>
      <c r="I49" s="182">
        <v>1168</v>
      </c>
      <c r="J49" s="179">
        <v>250</v>
      </c>
      <c r="K49" s="180">
        <v>230</v>
      </c>
      <c r="L49" s="181">
        <v>521</v>
      </c>
      <c r="M49" s="179">
        <v>682</v>
      </c>
      <c r="N49" s="184">
        <v>1084</v>
      </c>
      <c r="O49" s="197">
        <v>1063</v>
      </c>
      <c r="P49" s="179">
        <v>548</v>
      </c>
      <c r="Q49" s="180">
        <v>514</v>
      </c>
      <c r="R49" s="181">
        <v>866</v>
      </c>
      <c r="S49" s="182">
        <v>802</v>
      </c>
      <c r="T49" s="188">
        <v>168</v>
      </c>
      <c r="U49" s="179">
        <v>186</v>
      </c>
      <c r="V49" s="181">
        <v>509</v>
      </c>
      <c r="W49" s="198">
        <v>735</v>
      </c>
      <c r="X49" s="179">
        <v>436</v>
      </c>
      <c r="Y49" s="183">
        <v>295</v>
      </c>
      <c r="Z49" s="181">
        <v>1412</v>
      </c>
      <c r="AA49" s="179">
        <v>1387</v>
      </c>
      <c r="AB49" s="163">
        <f t="shared" si="64"/>
        <v>9089</v>
      </c>
      <c r="AC49" s="164">
        <f t="shared" si="65"/>
        <v>8841</v>
      </c>
      <c r="AE49" s="255" t="str">
        <f>$AE$18</f>
        <v>18:00 - 18:59</v>
      </c>
      <c r="AF49" s="119">
        <f t="shared" si="88"/>
        <v>821</v>
      </c>
      <c r="AG49" s="180">
        <f t="shared" si="88"/>
        <v>1724</v>
      </c>
      <c r="AH49" s="181">
        <f t="shared" si="88"/>
        <v>470</v>
      </c>
      <c r="AI49" s="182">
        <f t="shared" si="88"/>
        <v>588</v>
      </c>
      <c r="AJ49" s="179">
        <f t="shared" si="88"/>
        <v>745</v>
      </c>
      <c r="AK49" s="183">
        <f t="shared" si="88"/>
        <v>2001</v>
      </c>
      <c r="AL49" s="181">
        <f t="shared" si="88"/>
        <v>1365</v>
      </c>
      <c r="AM49" s="182">
        <f t="shared" si="88"/>
        <v>2660</v>
      </c>
      <c r="AN49" s="179">
        <f t="shared" si="88"/>
        <v>442</v>
      </c>
      <c r="AO49" s="183">
        <f t="shared" si="88"/>
        <v>150</v>
      </c>
      <c r="AP49" s="181">
        <f t="shared" si="89"/>
        <v>1602</v>
      </c>
      <c r="AQ49" s="179">
        <f t="shared" si="89"/>
        <v>425</v>
      </c>
      <c r="AR49" s="184">
        <f t="shared" si="89"/>
        <v>2237</v>
      </c>
      <c r="AS49" s="185">
        <f t="shared" si="89"/>
        <v>1597</v>
      </c>
      <c r="AT49" s="179">
        <f t="shared" si="89"/>
        <v>1080</v>
      </c>
      <c r="AU49" s="183">
        <f t="shared" si="89"/>
        <v>1070</v>
      </c>
      <c r="AV49" s="181">
        <f t="shared" si="89"/>
        <v>1084</v>
      </c>
      <c r="AW49" s="182">
        <f t="shared" si="89"/>
        <v>1682</v>
      </c>
      <c r="AX49" s="179">
        <f t="shared" si="89"/>
        <v>501</v>
      </c>
      <c r="AY49" s="183">
        <f t="shared" si="89"/>
        <v>109</v>
      </c>
      <c r="AZ49" s="181">
        <f t="shared" si="89"/>
        <v>1626</v>
      </c>
      <c r="BA49" s="182">
        <f t="shared" si="89"/>
        <v>788</v>
      </c>
      <c r="BB49" s="179">
        <f t="shared" si="89"/>
        <v>1069</v>
      </c>
      <c r="BC49" s="183">
        <f t="shared" si="89"/>
        <v>481</v>
      </c>
      <c r="BD49" s="181">
        <f t="shared" si="89"/>
        <v>1593</v>
      </c>
      <c r="BE49" s="179">
        <f t="shared" si="89"/>
        <v>2581</v>
      </c>
      <c r="BF49" s="163">
        <f>SUM(AF49,AH49,AJ49,AL49,AN49,AP49,AR49,AT49,AV49,AX49,AZ49,BB49,BD49)</f>
        <v>14635</v>
      </c>
      <c r="BG49" s="164">
        <f>SUM(AG49,AI49,AK49,AM49,AO49,AQ49,AS49,AU49,AW49,AY49,BA49,BC49,BE49)</f>
        <v>15856</v>
      </c>
      <c r="BI49" s="130" t="s">
        <v>31</v>
      </c>
      <c r="BJ49" s="122">
        <f t="shared" ref="BJ49:CI49" si="93">B49/B64</f>
        <v>4.4159457988022503E-2</v>
      </c>
      <c r="BK49" s="123">
        <f t="shared" si="93"/>
        <v>4.454218808078305E-2</v>
      </c>
      <c r="BL49" s="124">
        <f t="shared" si="93"/>
        <v>4.3271635817908952E-2</v>
      </c>
      <c r="BM49" s="125">
        <f t="shared" si="93"/>
        <v>5.6491967342638928E-2</v>
      </c>
      <c r="BN49" s="122">
        <f t="shared" si="93"/>
        <v>5.0732056926384765E-2</v>
      </c>
      <c r="BO49" s="123">
        <f t="shared" si="93"/>
        <v>3.5194377823637685E-2</v>
      </c>
      <c r="BP49" s="124">
        <f t="shared" si="93"/>
        <v>5.0710274198876776E-2</v>
      </c>
      <c r="BQ49" s="125">
        <f t="shared" si="93"/>
        <v>4.6729345869173836E-2</v>
      </c>
      <c r="BR49" s="122">
        <f t="shared" si="93"/>
        <v>5.392579810181191E-2</v>
      </c>
      <c r="BS49" s="123">
        <f t="shared" si="93"/>
        <v>5.0383351588170866E-2</v>
      </c>
      <c r="BT49" s="124">
        <f t="shared" si="93"/>
        <v>3.8070880526123493E-2</v>
      </c>
      <c r="BU49" s="122">
        <f t="shared" si="93"/>
        <v>5.0529747351263241E-2</v>
      </c>
      <c r="BV49" s="126">
        <f t="shared" si="93"/>
        <v>4.226285625170572E-2</v>
      </c>
      <c r="BW49" s="127">
        <f t="shared" si="93"/>
        <v>4.0936573343089304E-2</v>
      </c>
      <c r="BX49" s="122">
        <f t="shared" si="93"/>
        <v>4.2682451904353921E-2</v>
      </c>
      <c r="BY49" s="123">
        <f t="shared" si="93"/>
        <v>3.9593283007240798E-2</v>
      </c>
      <c r="BZ49" s="124">
        <f t="shared" si="93"/>
        <v>5.2112167529185217E-2</v>
      </c>
      <c r="CA49" s="125">
        <f t="shared" si="93"/>
        <v>4.6369102682701203E-2</v>
      </c>
      <c r="CB49" s="122">
        <f t="shared" si="93"/>
        <v>4.0697674418604654E-2</v>
      </c>
      <c r="CC49" s="123">
        <f t="shared" si="93"/>
        <v>4.0242319342276074E-2</v>
      </c>
      <c r="CD49" s="124">
        <f t="shared" si="93"/>
        <v>3.8241923365890308E-2</v>
      </c>
      <c r="CE49" s="125">
        <f t="shared" si="93"/>
        <v>4.9216552832462838E-2</v>
      </c>
      <c r="CF49" s="122">
        <f t="shared" si="93"/>
        <v>3.7560303239145415E-2</v>
      </c>
      <c r="CG49" s="123">
        <f t="shared" si="93"/>
        <v>3.9507164858711662E-2</v>
      </c>
      <c r="CH49" s="124">
        <f t="shared" si="93"/>
        <v>5.4790268130844748E-2</v>
      </c>
      <c r="CI49" s="122">
        <f t="shared" si="93"/>
        <v>4.926475811607587E-2</v>
      </c>
      <c r="CJ49" s="128">
        <f t="shared" ref="CJ49" si="94">AB49/AB64</f>
        <v>4.6249510230458833E-2</v>
      </c>
      <c r="CK49" s="129">
        <f t="shared" ref="CK49" si="95">AC49/AC64</f>
        <v>4.5074027245289174E-2</v>
      </c>
    </row>
    <row r="50" spans="1:89" ht="13.5" thickBot="1" x14ac:dyDescent="0.25">
      <c r="A50" s="138" t="s">
        <v>33</v>
      </c>
      <c r="B50" s="193">
        <v>671</v>
      </c>
      <c r="C50" s="187">
        <v>703</v>
      </c>
      <c r="D50" s="188">
        <v>308</v>
      </c>
      <c r="E50" s="189">
        <v>361</v>
      </c>
      <c r="F50" s="186">
        <v>722</v>
      </c>
      <c r="G50" s="190">
        <v>584</v>
      </c>
      <c r="H50" s="188">
        <v>1093</v>
      </c>
      <c r="I50" s="189">
        <v>1045</v>
      </c>
      <c r="J50" s="186">
        <v>262</v>
      </c>
      <c r="K50" s="187">
        <v>194</v>
      </c>
      <c r="L50" s="188">
        <v>594</v>
      </c>
      <c r="M50" s="186">
        <v>633</v>
      </c>
      <c r="N50" s="191">
        <v>1077</v>
      </c>
      <c r="O50" s="194">
        <v>1058</v>
      </c>
      <c r="P50" s="186">
        <v>524</v>
      </c>
      <c r="Q50" s="187">
        <v>497</v>
      </c>
      <c r="R50" s="188">
        <v>750</v>
      </c>
      <c r="S50" s="189">
        <v>738</v>
      </c>
      <c r="T50" s="186">
        <v>108</v>
      </c>
      <c r="U50" s="190">
        <v>226</v>
      </c>
      <c r="V50" s="188">
        <v>476</v>
      </c>
      <c r="W50" s="195">
        <v>702</v>
      </c>
      <c r="X50" s="186">
        <v>353</v>
      </c>
      <c r="Y50" s="190">
        <v>299</v>
      </c>
      <c r="Z50" s="188">
        <v>1309</v>
      </c>
      <c r="AA50" s="186">
        <v>1876</v>
      </c>
      <c r="AB50" s="163">
        <f t="shared" si="64"/>
        <v>8247</v>
      </c>
      <c r="AC50" s="164">
        <f t="shared" si="65"/>
        <v>8916</v>
      </c>
      <c r="AE50" s="253"/>
      <c r="AF50" s="119"/>
      <c r="AG50" s="187"/>
      <c r="AH50" s="188"/>
      <c r="AI50" s="189"/>
      <c r="AJ50" s="186"/>
      <c r="AK50" s="190"/>
      <c r="AL50" s="188"/>
      <c r="AM50" s="189"/>
      <c r="AN50" s="186"/>
      <c r="AO50" s="190"/>
      <c r="AP50" s="188"/>
      <c r="AQ50" s="186"/>
      <c r="AR50" s="191"/>
      <c r="AS50" s="192"/>
      <c r="AT50" s="186"/>
      <c r="AU50" s="190"/>
      <c r="AV50" s="188"/>
      <c r="AW50" s="189"/>
      <c r="AX50" s="186"/>
      <c r="AY50" s="190"/>
      <c r="AZ50" s="188"/>
      <c r="BA50" s="189"/>
      <c r="BB50" s="186"/>
      <c r="BC50" s="190"/>
      <c r="BD50" s="188"/>
      <c r="BE50" s="186"/>
      <c r="BF50" s="163"/>
      <c r="BG50" s="164"/>
      <c r="BI50" s="138" t="s">
        <v>33</v>
      </c>
      <c r="BJ50" s="122">
        <f t="shared" ref="BJ50:CI50" si="96">B50/B64</f>
        <v>4.0590405904059039E-2</v>
      </c>
      <c r="BK50" s="123">
        <f t="shared" si="96"/>
        <v>4.3550985008053524E-2</v>
      </c>
      <c r="BL50" s="124">
        <f t="shared" si="96"/>
        <v>3.8519259629814909E-2</v>
      </c>
      <c r="BM50" s="125">
        <f t="shared" si="96"/>
        <v>4.75375296286542E-2</v>
      </c>
      <c r="BN50" s="122">
        <f t="shared" si="96"/>
        <v>3.6961195863622405E-2</v>
      </c>
      <c r="BO50" s="123">
        <f t="shared" si="96"/>
        <v>3.25729265435886E-2</v>
      </c>
      <c r="BP50" s="124">
        <f t="shared" si="96"/>
        <v>4.513544763792534E-2</v>
      </c>
      <c r="BQ50" s="125">
        <f t="shared" si="96"/>
        <v>4.1808361672334468E-2</v>
      </c>
      <c r="BR50" s="122">
        <f t="shared" si="96"/>
        <v>5.651423641069888E-2</v>
      </c>
      <c r="BS50" s="123">
        <f t="shared" si="96"/>
        <v>4.2497261774370208E-2</v>
      </c>
      <c r="BT50" s="124">
        <f t="shared" si="96"/>
        <v>4.3405188162221407E-2</v>
      </c>
      <c r="BU50" s="122">
        <f t="shared" si="96"/>
        <v>4.6899310957990666E-2</v>
      </c>
      <c r="BV50" s="126">
        <f t="shared" si="96"/>
        <v>4.1989941128309095E-2</v>
      </c>
      <c r="BW50" s="127">
        <f t="shared" si="96"/>
        <v>4.0744021257750222E-2</v>
      </c>
      <c r="BX50" s="122">
        <f t="shared" si="96"/>
        <v>4.0813147441389516E-2</v>
      </c>
      <c r="BY50" s="123">
        <f t="shared" si="96"/>
        <v>3.8283777538129719E-2</v>
      </c>
      <c r="BZ50" s="124">
        <f t="shared" si="96"/>
        <v>4.5131784811650019E-2</v>
      </c>
      <c r="CA50" s="125">
        <f t="shared" si="96"/>
        <v>4.2668825161887143E-2</v>
      </c>
      <c r="CB50" s="122">
        <f t="shared" si="96"/>
        <v>2.616279069767442E-2</v>
      </c>
      <c r="CC50" s="123">
        <f t="shared" si="96"/>
        <v>4.889658156642146E-2</v>
      </c>
      <c r="CD50" s="124">
        <f t="shared" si="96"/>
        <v>3.57625845229151E-2</v>
      </c>
      <c r="CE50" s="125">
        <f t="shared" si="96"/>
        <v>4.700683005222981E-2</v>
      </c>
      <c r="CF50" s="122">
        <f t="shared" si="96"/>
        <v>3.0410062026188834E-2</v>
      </c>
      <c r="CG50" s="123">
        <f t="shared" si="96"/>
        <v>4.0042855229677245E-2</v>
      </c>
      <c r="CH50" s="124">
        <f t="shared" si="96"/>
        <v>5.0793527608552248E-2</v>
      </c>
      <c r="CI50" s="122">
        <f t="shared" si="96"/>
        <v>6.6633515663848827E-2</v>
      </c>
      <c r="CJ50" s="128">
        <f t="shared" ref="CJ50" si="97">AB50/AB64</f>
        <v>4.1964980841742106E-2</v>
      </c>
      <c r="CK50" s="129">
        <f t="shared" ref="CK50" si="98">AC50/AC64</f>
        <v>4.5456399380047315E-2</v>
      </c>
    </row>
    <row r="51" spans="1:89" ht="14.25" thickTop="1" thickBot="1" x14ac:dyDescent="0.25">
      <c r="A51" s="130" t="s">
        <v>34</v>
      </c>
      <c r="B51" s="196">
        <v>539</v>
      </c>
      <c r="C51" s="180">
        <v>588</v>
      </c>
      <c r="D51" s="181">
        <v>328</v>
      </c>
      <c r="E51" s="182">
        <v>261</v>
      </c>
      <c r="F51" s="179">
        <v>711</v>
      </c>
      <c r="G51" s="183">
        <v>583</v>
      </c>
      <c r="H51" s="181">
        <v>1066</v>
      </c>
      <c r="I51" s="182">
        <v>1009</v>
      </c>
      <c r="J51" s="179">
        <v>250</v>
      </c>
      <c r="K51" s="180">
        <v>152</v>
      </c>
      <c r="L51" s="181">
        <v>622</v>
      </c>
      <c r="M51" s="179">
        <v>390</v>
      </c>
      <c r="N51" s="184">
        <v>1101</v>
      </c>
      <c r="O51" s="197">
        <v>806</v>
      </c>
      <c r="P51" s="179">
        <v>629</v>
      </c>
      <c r="Q51" s="180">
        <v>343</v>
      </c>
      <c r="R51" s="181">
        <v>775</v>
      </c>
      <c r="S51" s="182">
        <v>576</v>
      </c>
      <c r="T51" s="179">
        <v>184</v>
      </c>
      <c r="U51" s="183">
        <v>134</v>
      </c>
      <c r="V51" s="181">
        <v>596</v>
      </c>
      <c r="W51" s="198">
        <v>468</v>
      </c>
      <c r="X51" s="179">
        <v>414</v>
      </c>
      <c r="Y51" s="183">
        <v>184</v>
      </c>
      <c r="Z51" s="181">
        <v>1364</v>
      </c>
      <c r="AA51" s="179">
        <v>1183</v>
      </c>
      <c r="AB51" s="163">
        <f t="shared" si="64"/>
        <v>8579</v>
      </c>
      <c r="AC51" s="164">
        <f t="shared" si="65"/>
        <v>6677</v>
      </c>
      <c r="AE51" s="250" t="s">
        <v>25</v>
      </c>
      <c r="AF51" s="14">
        <f t="shared" ref="AF51:BG51" si="99">SUM(AF48:AF50)</f>
        <v>1682</v>
      </c>
      <c r="AG51" s="1">
        <f t="shared" si="99"/>
        <v>3757</v>
      </c>
      <c r="AH51" s="14">
        <f t="shared" si="99"/>
        <v>1165</v>
      </c>
      <c r="AI51" s="1">
        <f t="shared" si="99"/>
        <v>1167</v>
      </c>
      <c r="AJ51" s="14">
        <f t="shared" si="99"/>
        <v>1675</v>
      </c>
      <c r="AK51" s="1">
        <f t="shared" si="99"/>
        <v>4176</v>
      </c>
      <c r="AL51" s="14">
        <f t="shared" si="99"/>
        <v>2834</v>
      </c>
      <c r="AM51" s="1">
        <f t="shared" si="99"/>
        <v>5396</v>
      </c>
      <c r="AN51" s="14">
        <f t="shared" si="99"/>
        <v>1153</v>
      </c>
      <c r="AO51" s="1">
        <f t="shared" si="99"/>
        <v>291</v>
      </c>
      <c r="AP51" s="14">
        <f t="shared" si="99"/>
        <v>3298</v>
      </c>
      <c r="AQ51" s="1">
        <f t="shared" si="99"/>
        <v>876</v>
      </c>
      <c r="AR51" s="14">
        <f t="shared" si="99"/>
        <v>4877</v>
      </c>
      <c r="AS51" s="1">
        <f t="shared" si="99"/>
        <v>3068</v>
      </c>
      <c r="AT51" s="14">
        <f t="shared" si="99"/>
        <v>2327</v>
      </c>
      <c r="AU51" s="1">
        <f t="shared" si="99"/>
        <v>2036</v>
      </c>
      <c r="AV51" s="14">
        <f t="shared" si="99"/>
        <v>2268</v>
      </c>
      <c r="AW51" s="1">
        <f t="shared" si="99"/>
        <v>3199</v>
      </c>
      <c r="AX51" s="14">
        <f t="shared" si="99"/>
        <v>1094</v>
      </c>
      <c r="AY51" s="1">
        <f t="shared" si="99"/>
        <v>240</v>
      </c>
      <c r="AZ51" s="14">
        <f t="shared" si="99"/>
        <v>3215</v>
      </c>
      <c r="BA51" s="1">
        <f t="shared" si="99"/>
        <v>1651</v>
      </c>
      <c r="BB51" s="14">
        <f t="shared" si="99"/>
        <v>2365</v>
      </c>
      <c r="BC51" s="1">
        <f t="shared" si="99"/>
        <v>818</v>
      </c>
      <c r="BD51" s="14">
        <f t="shared" si="99"/>
        <v>3477</v>
      </c>
      <c r="BE51" s="1">
        <f t="shared" si="99"/>
        <v>5128</v>
      </c>
      <c r="BF51" s="165">
        <f t="shared" si="99"/>
        <v>31430</v>
      </c>
      <c r="BG51" s="166">
        <f t="shared" si="99"/>
        <v>31803</v>
      </c>
      <c r="BI51" s="130" t="s">
        <v>34</v>
      </c>
      <c r="BJ51" s="122">
        <f t="shared" ref="BJ51:CI51" si="100">B51/B64</f>
        <v>3.2605408021293331E-2</v>
      </c>
      <c r="BK51" s="123">
        <f t="shared" si="100"/>
        <v>3.6426712922810058E-2</v>
      </c>
      <c r="BL51" s="124">
        <f t="shared" si="100"/>
        <v>4.1020510255127561E-2</v>
      </c>
      <c r="BM51" s="125">
        <f t="shared" si="100"/>
        <v>3.4369238872794312E-2</v>
      </c>
      <c r="BN51" s="122">
        <f t="shared" si="100"/>
        <v>3.6398075151018734E-2</v>
      </c>
      <c r="BO51" s="123">
        <f t="shared" si="100"/>
        <v>3.2517150984438616E-2</v>
      </c>
      <c r="BP51" s="124">
        <f t="shared" si="100"/>
        <v>4.402048232573505E-2</v>
      </c>
      <c r="BQ51" s="125">
        <f t="shared" si="100"/>
        <v>4.0368073614722944E-2</v>
      </c>
      <c r="BR51" s="122">
        <f t="shared" si="100"/>
        <v>5.392579810181191E-2</v>
      </c>
      <c r="BS51" s="123">
        <f t="shared" si="100"/>
        <v>3.3296823658269442E-2</v>
      </c>
      <c r="BT51" s="124">
        <f t="shared" si="100"/>
        <v>4.5451223967848009E-2</v>
      </c>
      <c r="BU51" s="122">
        <f t="shared" si="100"/>
        <v>2.8895310068904202E-2</v>
      </c>
      <c r="BV51" s="126">
        <f t="shared" si="100"/>
        <v>4.2925650122811805E-2</v>
      </c>
      <c r="BW51" s="127">
        <f t="shared" si="100"/>
        <v>3.1039396156660376E-2</v>
      </c>
      <c r="BX51" s="122">
        <f t="shared" si="100"/>
        <v>4.8991354466858789E-2</v>
      </c>
      <c r="BY51" s="123">
        <f t="shared" si="100"/>
        <v>2.6421198582652905E-2</v>
      </c>
      <c r="BZ51" s="124">
        <f t="shared" si="100"/>
        <v>4.663617763870502E-2</v>
      </c>
      <c r="CA51" s="125">
        <f t="shared" si="100"/>
        <v>3.330249768732655E-2</v>
      </c>
      <c r="CB51" s="122">
        <f t="shared" si="100"/>
        <v>4.4573643410852716E-2</v>
      </c>
      <c r="CC51" s="123">
        <f t="shared" si="100"/>
        <v>2.8991778450887063E-2</v>
      </c>
      <c r="CD51" s="124">
        <f t="shared" si="100"/>
        <v>4.4778362133734033E-2</v>
      </c>
      <c r="CE51" s="125">
        <f t="shared" si="100"/>
        <v>3.1337886701486538E-2</v>
      </c>
      <c r="CF51" s="122">
        <f t="shared" si="100"/>
        <v>3.5665058580289455E-2</v>
      </c>
      <c r="CG51" s="123">
        <f t="shared" si="100"/>
        <v>2.4641757064416767E-2</v>
      </c>
      <c r="CH51" s="124">
        <f t="shared" si="100"/>
        <v>5.2927709440844357E-2</v>
      </c>
      <c r="CI51" s="122">
        <f t="shared" si="100"/>
        <v>4.2018896071606165E-2</v>
      </c>
      <c r="CJ51" s="128">
        <f t="shared" ref="CJ51" si="101">AB51/AB64</f>
        <v>4.3654367726604283E-2</v>
      </c>
      <c r="CK51" s="129">
        <f t="shared" ref="CK51" si="102">AC51/AC64</f>
        <v>3.4041316583734396E-2</v>
      </c>
    </row>
    <row r="52" spans="1:89" ht="13.5" thickTop="1" x14ac:dyDescent="0.2">
      <c r="A52" s="138" t="s">
        <v>35</v>
      </c>
      <c r="B52" s="193">
        <v>639</v>
      </c>
      <c r="C52" s="187">
        <v>1299</v>
      </c>
      <c r="D52" s="188">
        <v>342</v>
      </c>
      <c r="E52" s="189">
        <v>503</v>
      </c>
      <c r="F52" s="186">
        <v>725</v>
      </c>
      <c r="G52" s="190">
        <v>1312</v>
      </c>
      <c r="H52" s="188">
        <v>1108</v>
      </c>
      <c r="I52" s="189">
        <v>1702</v>
      </c>
      <c r="J52" s="186">
        <v>296</v>
      </c>
      <c r="K52" s="187">
        <v>163</v>
      </c>
      <c r="L52" s="188">
        <v>920</v>
      </c>
      <c r="M52" s="186">
        <v>511</v>
      </c>
      <c r="N52" s="191">
        <v>1599</v>
      </c>
      <c r="O52" s="194">
        <v>1225</v>
      </c>
      <c r="P52" s="186">
        <v>696</v>
      </c>
      <c r="Q52" s="187">
        <v>588</v>
      </c>
      <c r="R52" s="188">
        <v>846</v>
      </c>
      <c r="S52" s="189">
        <v>1009</v>
      </c>
      <c r="T52" s="186">
        <v>240</v>
      </c>
      <c r="U52" s="190">
        <v>118</v>
      </c>
      <c r="V52" s="188">
        <v>821</v>
      </c>
      <c r="W52" s="195">
        <v>710</v>
      </c>
      <c r="X52" s="186">
        <v>565</v>
      </c>
      <c r="Y52" s="190">
        <v>265</v>
      </c>
      <c r="Z52" s="188">
        <v>1507</v>
      </c>
      <c r="AA52" s="186">
        <v>1884</v>
      </c>
      <c r="AB52" s="163">
        <f t="shared" si="64"/>
        <v>10304</v>
      </c>
      <c r="AC52" s="164">
        <f t="shared" si="65"/>
        <v>11289</v>
      </c>
      <c r="BI52" s="138" t="s">
        <v>35</v>
      </c>
      <c r="BJ52" s="122">
        <f t="shared" ref="BJ52:CI52" si="103">B52/B64</f>
        <v>3.8654648841570383E-2</v>
      </c>
      <c r="BK52" s="123">
        <f t="shared" si="103"/>
        <v>8.0473299467228351E-2</v>
      </c>
      <c r="BL52" s="124">
        <f t="shared" si="103"/>
        <v>4.2771385692846421E-2</v>
      </c>
      <c r="BM52" s="125">
        <f t="shared" si="103"/>
        <v>6.6236502501975242E-2</v>
      </c>
      <c r="BN52" s="122">
        <f t="shared" si="103"/>
        <v>3.7114774239787041E-2</v>
      </c>
      <c r="BO52" s="123">
        <f t="shared" si="103"/>
        <v>7.3177533604774386E-2</v>
      </c>
      <c r="BP52" s="124">
        <f t="shared" si="103"/>
        <v>4.5754872811364387E-2</v>
      </c>
      <c r="BQ52" s="125">
        <f t="shared" si="103"/>
        <v>6.8093618723744753E-2</v>
      </c>
      <c r="BR52" s="122">
        <f t="shared" si="103"/>
        <v>6.3848144952545302E-2</v>
      </c>
      <c r="BS52" s="123">
        <f t="shared" si="103"/>
        <v>3.5706462212486308E-2</v>
      </c>
      <c r="BT52" s="124">
        <f t="shared" si="103"/>
        <v>6.7226890756302518E-2</v>
      </c>
      <c r="BU52" s="122">
        <f t="shared" si="103"/>
        <v>3.7860265244128326E-2</v>
      </c>
      <c r="BV52" s="126">
        <f t="shared" si="103"/>
        <v>6.2341611758743032E-2</v>
      </c>
      <c r="BW52" s="127">
        <f t="shared" si="103"/>
        <v>4.7175260908075632E-2</v>
      </c>
      <c r="BX52" s="122">
        <f t="shared" si="103"/>
        <v>5.4209829425967755E-2</v>
      </c>
      <c r="BY52" s="123">
        <f t="shared" si="103"/>
        <v>4.5293483284547832E-2</v>
      </c>
      <c r="BZ52" s="124">
        <f t="shared" si="103"/>
        <v>5.0908653267541223E-2</v>
      </c>
      <c r="CA52" s="125">
        <f t="shared" si="103"/>
        <v>5.8337187789084179E-2</v>
      </c>
      <c r="CB52" s="122">
        <f t="shared" si="103"/>
        <v>5.8139534883720929E-2</v>
      </c>
      <c r="CC52" s="123">
        <f t="shared" si="103"/>
        <v>2.5530073561228904E-2</v>
      </c>
      <c r="CD52" s="124">
        <f t="shared" si="103"/>
        <v>6.1682945154019536E-2</v>
      </c>
      <c r="CE52" s="125">
        <f t="shared" si="103"/>
        <v>4.7542520423195393E-2</v>
      </c>
      <c r="CF52" s="122">
        <f t="shared" si="103"/>
        <v>4.8673328738800828E-2</v>
      </c>
      <c r="CG52" s="123">
        <f t="shared" si="103"/>
        <v>3.5489487076469803E-2</v>
      </c>
      <c r="CH52" s="124">
        <f t="shared" si="103"/>
        <v>5.8476582204803847E-2</v>
      </c>
      <c r="CI52" s="122">
        <f t="shared" si="103"/>
        <v>6.691766711657314E-2</v>
      </c>
      <c r="CJ52" s="128">
        <f t="shared" ref="CJ52" si="104">AB52/AB64</f>
        <v>5.2432055607288787E-2</v>
      </c>
      <c r="CK52" s="129">
        <f t="shared" ref="CK52" si="105">AC52/AC64</f>
        <v>5.7554653723794764E-2</v>
      </c>
    </row>
    <row r="53" spans="1:89" x14ac:dyDescent="0.2">
      <c r="A53" s="130" t="s">
        <v>36</v>
      </c>
      <c r="B53" s="196">
        <v>682</v>
      </c>
      <c r="C53" s="180">
        <v>1329</v>
      </c>
      <c r="D53" s="181">
        <v>682</v>
      </c>
      <c r="E53" s="182">
        <v>484</v>
      </c>
      <c r="F53" s="179">
        <v>973</v>
      </c>
      <c r="G53" s="183">
        <v>1708</v>
      </c>
      <c r="H53" s="181">
        <v>1306</v>
      </c>
      <c r="I53" s="182">
        <v>2083</v>
      </c>
      <c r="J53" s="179">
        <v>498</v>
      </c>
      <c r="K53" s="180">
        <v>144</v>
      </c>
      <c r="L53" s="181">
        <v>1230</v>
      </c>
      <c r="M53" s="179">
        <v>469</v>
      </c>
      <c r="N53" s="184">
        <v>1850</v>
      </c>
      <c r="O53" s="197">
        <v>1248</v>
      </c>
      <c r="P53" s="179">
        <v>986</v>
      </c>
      <c r="Q53" s="180">
        <v>662</v>
      </c>
      <c r="R53" s="181">
        <v>1107</v>
      </c>
      <c r="S53" s="182">
        <v>1112</v>
      </c>
      <c r="T53" s="179">
        <v>565</v>
      </c>
      <c r="U53" s="183">
        <v>92</v>
      </c>
      <c r="V53" s="181">
        <v>1354</v>
      </c>
      <c r="W53" s="198">
        <v>679</v>
      </c>
      <c r="X53" s="179">
        <v>929</v>
      </c>
      <c r="Y53" s="183">
        <v>245</v>
      </c>
      <c r="Z53" s="181">
        <v>1741</v>
      </c>
      <c r="AA53" s="179">
        <v>1675</v>
      </c>
      <c r="AB53" s="163">
        <f t="shared" si="64"/>
        <v>13903</v>
      </c>
      <c r="AC53" s="164">
        <f t="shared" si="65"/>
        <v>11930</v>
      </c>
      <c r="BI53" s="130" t="s">
        <v>36</v>
      </c>
      <c r="BJ53" s="122">
        <f t="shared" ref="BJ53:CI53" si="106">B53/B64</f>
        <v>4.1255822394289515E-2</v>
      </c>
      <c r="BK53" s="123">
        <f t="shared" si="106"/>
        <v>8.2331805228596205E-2</v>
      </c>
      <c r="BL53" s="124">
        <f t="shared" si="106"/>
        <v>8.5292646323161581E-2</v>
      </c>
      <c r="BM53" s="125">
        <f t="shared" si="106"/>
        <v>6.3734527258361859E-2</v>
      </c>
      <c r="BN53" s="122">
        <f t="shared" si="106"/>
        <v>4.9810586669396952E-2</v>
      </c>
      <c r="BO53" s="123">
        <f t="shared" si="106"/>
        <v>9.5264655028166653E-2</v>
      </c>
      <c r="BP53" s="124">
        <f t="shared" si="106"/>
        <v>5.3931285100759827E-2</v>
      </c>
      <c r="BQ53" s="125">
        <f t="shared" si="106"/>
        <v>8.3336667333466688E-2</v>
      </c>
      <c r="BR53" s="122">
        <f t="shared" si="106"/>
        <v>0.10742018981880933</v>
      </c>
      <c r="BS53" s="123">
        <f t="shared" si="106"/>
        <v>3.1544359255202631E-2</v>
      </c>
      <c r="BT53" s="124">
        <f t="shared" si="106"/>
        <v>8.9879430032882721E-2</v>
      </c>
      <c r="BU53" s="122">
        <f t="shared" si="106"/>
        <v>3.4748462621323258E-2</v>
      </c>
      <c r="BV53" s="126">
        <f t="shared" si="106"/>
        <v>7.212756832625053E-2</v>
      </c>
      <c r="BW53" s="127">
        <f t="shared" si="106"/>
        <v>4.8061000500635422E-2</v>
      </c>
      <c r="BX53" s="122">
        <f t="shared" si="106"/>
        <v>7.6797258353454315E-2</v>
      </c>
      <c r="BY53" s="123">
        <f t="shared" si="106"/>
        <v>5.0993683561854873E-2</v>
      </c>
      <c r="BZ53" s="124">
        <f t="shared" si="106"/>
        <v>6.6614514381995421E-2</v>
      </c>
      <c r="CA53" s="125">
        <f t="shared" si="106"/>
        <v>6.4292321924144316E-2</v>
      </c>
      <c r="CB53" s="122">
        <f t="shared" si="106"/>
        <v>0.13687015503875968</v>
      </c>
      <c r="CC53" s="123">
        <f t="shared" si="106"/>
        <v>1.99048031155344E-2</v>
      </c>
      <c r="CD53" s="124">
        <f t="shared" si="106"/>
        <v>0.10172802404207362</v>
      </c>
      <c r="CE53" s="125">
        <f t="shared" si="106"/>
        <v>4.5466720235703764E-2</v>
      </c>
      <c r="CF53" s="122">
        <f t="shared" si="106"/>
        <v>8.0031013094417638E-2</v>
      </c>
      <c r="CG53" s="123">
        <f t="shared" si="106"/>
        <v>3.2811035221641888E-2</v>
      </c>
      <c r="CH53" s="124">
        <f t="shared" si="106"/>
        <v>6.7556555818555741E-2</v>
      </c>
      <c r="CI53" s="122">
        <f t="shared" si="106"/>
        <v>5.949421041415074E-2</v>
      </c>
      <c r="CJ53" s="128">
        <f t="shared" ref="CJ53" si="107">AB53/AB64</f>
        <v>7.0745620060960412E-2</v>
      </c>
      <c r="CK53" s="129">
        <f t="shared" ref="CK53" si="108">AC53/AC64</f>
        <v>6.0822660902194306E-2</v>
      </c>
    </row>
    <row r="54" spans="1:89" x14ac:dyDescent="0.2">
      <c r="A54" s="138" t="s">
        <v>30</v>
      </c>
      <c r="B54" s="193">
        <v>861</v>
      </c>
      <c r="C54" s="187">
        <v>2033</v>
      </c>
      <c r="D54" s="188">
        <v>695</v>
      </c>
      <c r="E54" s="189">
        <v>579</v>
      </c>
      <c r="F54" s="186">
        <v>930</v>
      </c>
      <c r="G54" s="190">
        <v>2175</v>
      </c>
      <c r="H54" s="188">
        <v>1469</v>
      </c>
      <c r="I54" s="189">
        <v>2736</v>
      </c>
      <c r="J54" s="186">
        <v>711</v>
      </c>
      <c r="K54" s="187">
        <v>141</v>
      </c>
      <c r="L54" s="188">
        <v>1696</v>
      </c>
      <c r="M54" s="186">
        <v>451</v>
      </c>
      <c r="N54" s="191">
        <v>2640</v>
      </c>
      <c r="O54" s="194">
        <v>1471</v>
      </c>
      <c r="P54" s="186">
        <v>1247</v>
      </c>
      <c r="Q54" s="187">
        <v>966</v>
      </c>
      <c r="R54" s="188">
        <v>1184</v>
      </c>
      <c r="S54" s="189">
        <v>1517</v>
      </c>
      <c r="T54" s="186">
        <v>593</v>
      </c>
      <c r="U54" s="190">
        <v>131</v>
      </c>
      <c r="V54" s="188">
        <v>1589</v>
      </c>
      <c r="W54" s="195">
        <v>863</v>
      </c>
      <c r="X54" s="186">
        <v>1296</v>
      </c>
      <c r="Y54" s="190">
        <v>337</v>
      </c>
      <c r="Z54" s="188">
        <v>1884</v>
      </c>
      <c r="AA54" s="186">
        <v>2547</v>
      </c>
      <c r="AB54" s="163">
        <f t="shared" si="64"/>
        <v>16795</v>
      </c>
      <c r="AC54" s="164">
        <f t="shared" si="65"/>
        <v>15947</v>
      </c>
      <c r="BI54" s="138" t="s">
        <v>30</v>
      </c>
      <c r="BJ54" s="122">
        <f t="shared" ref="BJ54:CI54" si="109">B54/B64</f>
        <v>5.2083963462585446E-2</v>
      </c>
      <c r="BK54" s="123">
        <f t="shared" si="109"/>
        <v>0.12594474042869533</v>
      </c>
      <c r="BL54" s="124">
        <f t="shared" si="109"/>
        <v>8.6918459229614803E-2</v>
      </c>
      <c r="BM54" s="125">
        <f t="shared" si="109"/>
        <v>7.624440347642876E-2</v>
      </c>
      <c r="BN54" s="122">
        <f t="shared" si="109"/>
        <v>4.7609296611037168E-2</v>
      </c>
      <c r="BO54" s="123">
        <f t="shared" si="109"/>
        <v>0.12131184115120754</v>
      </c>
      <c r="BP54" s="124">
        <f t="shared" si="109"/>
        <v>6.0662371985464154E-2</v>
      </c>
      <c r="BQ54" s="125">
        <f t="shared" si="109"/>
        <v>0.1094618923784757</v>
      </c>
      <c r="BR54" s="122">
        <f t="shared" si="109"/>
        <v>0.15336496980155306</v>
      </c>
      <c r="BS54" s="123">
        <f t="shared" si="109"/>
        <v>3.0887185104052573E-2</v>
      </c>
      <c r="BT54" s="124">
        <f t="shared" si="109"/>
        <v>0.12393131165509683</v>
      </c>
      <c r="BU54" s="122">
        <f t="shared" si="109"/>
        <v>3.3414832925835372E-2</v>
      </c>
      <c r="BV54" s="126">
        <f t="shared" si="109"/>
        <v>0.10292798939529806</v>
      </c>
      <c r="BW54" s="127">
        <f t="shared" si="109"/>
        <v>5.664882350675858E-2</v>
      </c>
      <c r="BX54" s="122">
        <f t="shared" si="109"/>
        <v>9.712594438819222E-2</v>
      </c>
      <c r="BY54" s="123">
        <f t="shared" si="109"/>
        <v>7.441072253890002E-2</v>
      </c>
      <c r="BZ54" s="124">
        <f t="shared" si="109"/>
        <v>7.1248044289324824E-2</v>
      </c>
      <c r="CA54" s="125">
        <f t="shared" si="109"/>
        <v>8.7708140610545784E-2</v>
      </c>
      <c r="CB54" s="122">
        <f t="shared" si="109"/>
        <v>0.1436531007751938</v>
      </c>
      <c r="CC54" s="123">
        <f t="shared" si="109"/>
        <v>2.8342708784076156E-2</v>
      </c>
      <c r="CD54" s="124">
        <f t="shared" si="109"/>
        <v>0.1193839218632607</v>
      </c>
      <c r="CE54" s="125">
        <f t="shared" si="109"/>
        <v>5.7787598767912146E-2</v>
      </c>
      <c r="CF54" s="122">
        <f t="shared" si="109"/>
        <v>0.11164713990351481</v>
      </c>
      <c r="CG54" s="123">
        <f t="shared" si="109"/>
        <v>4.5131913753850277E-2</v>
      </c>
      <c r="CH54" s="124">
        <f t="shared" si="109"/>
        <v>7.3105428582515231E-2</v>
      </c>
      <c r="CI54" s="122">
        <f t="shared" si="109"/>
        <v>9.0466718761099671E-2</v>
      </c>
      <c r="CJ54" s="128">
        <f t="shared" ref="CJ54" si="110">AB54/AB64</f>
        <v>8.5461604612229736E-2</v>
      </c>
      <c r="CK54" s="129">
        <f t="shared" ref="CK54" si="111">AC54/AC64</f>
        <v>8.1302512439840116E-2</v>
      </c>
    </row>
    <row r="55" spans="1:89" x14ac:dyDescent="0.2">
      <c r="A55" s="130" t="s">
        <v>32</v>
      </c>
      <c r="B55" s="196">
        <v>821</v>
      </c>
      <c r="C55" s="180">
        <v>1724</v>
      </c>
      <c r="D55" s="181">
        <v>470</v>
      </c>
      <c r="E55" s="182">
        <v>588</v>
      </c>
      <c r="F55" s="179">
        <v>745</v>
      </c>
      <c r="G55" s="183">
        <v>2001</v>
      </c>
      <c r="H55" s="181">
        <v>1365</v>
      </c>
      <c r="I55" s="182">
        <v>2660</v>
      </c>
      <c r="J55" s="179">
        <v>442</v>
      </c>
      <c r="K55" s="180">
        <v>150</v>
      </c>
      <c r="L55" s="181">
        <v>1602</v>
      </c>
      <c r="M55" s="179">
        <v>425</v>
      </c>
      <c r="N55" s="184">
        <v>2237</v>
      </c>
      <c r="O55" s="197">
        <v>1597</v>
      </c>
      <c r="P55" s="179">
        <v>1080</v>
      </c>
      <c r="Q55" s="180">
        <v>1070</v>
      </c>
      <c r="R55" s="181">
        <v>1084</v>
      </c>
      <c r="S55" s="182">
        <v>1682</v>
      </c>
      <c r="T55" s="179">
        <v>501</v>
      </c>
      <c r="U55" s="183">
        <v>109</v>
      </c>
      <c r="V55" s="181">
        <v>1626</v>
      </c>
      <c r="W55" s="198">
        <v>788</v>
      </c>
      <c r="X55" s="179">
        <v>1069</v>
      </c>
      <c r="Y55" s="183">
        <v>481</v>
      </c>
      <c r="Z55" s="181">
        <v>1593</v>
      </c>
      <c r="AA55" s="179">
        <v>2581</v>
      </c>
      <c r="AB55" s="163">
        <f t="shared" si="64"/>
        <v>14635</v>
      </c>
      <c r="AC55" s="164">
        <f t="shared" si="65"/>
        <v>15856</v>
      </c>
      <c r="BI55" s="130" t="s">
        <v>32</v>
      </c>
      <c r="BJ55" s="122">
        <f t="shared" ref="BJ55:CI55" si="112">B55/B64</f>
        <v>4.9664267134474624E-2</v>
      </c>
      <c r="BK55" s="123">
        <f t="shared" si="112"/>
        <v>0.10680213108660637</v>
      </c>
      <c r="BL55" s="124">
        <f t="shared" si="112"/>
        <v>5.8779389694847424E-2</v>
      </c>
      <c r="BM55" s="125">
        <f t="shared" si="112"/>
        <v>7.7429549644456155E-2</v>
      </c>
      <c r="BN55" s="122">
        <f t="shared" si="112"/>
        <v>3.8138630080884611E-2</v>
      </c>
      <c r="BO55" s="123">
        <f t="shared" si="112"/>
        <v>0.11160689385911093</v>
      </c>
      <c r="BP55" s="124">
        <f t="shared" si="112"/>
        <v>5.6367690782953422E-2</v>
      </c>
      <c r="BQ55" s="125">
        <f t="shared" si="112"/>
        <v>0.10642128425685136</v>
      </c>
      <c r="BR55" s="122">
        <f t="shared" si="112"/>
        <v>9.5340811044003451E-2</v>
      </c>
      <c r="BS55" s="123">
        <f t="shared" si="112"/>
        <v>3.2858707557502739E-2</v>
      </c>
      <c r="BT55" s="124">
        <f t="shared" si="112"/>
        <v>0.11706247716477895</v>
      </c>
      <c r="BU55" s="122">
        <f t="shared" si="112"/>
        <v>3.1488478921241757E-2</v>
      </c>
      <c r="BV55" s="126">
        <f t="shared" si="112"/>
        <v>8.7215875862606734E-2</v>
      </c>
      <c r="BW55" s="127">
        <f t="shared" si="112"/>
        <v>6.15011360573035E-2</v>
      </c>
      <c r="BX55" s="122">
        <f t="shared" si="112"/>
        <v>8.4118700833398244E-2</v>
      </c>
      <c r="BY55" s="123">
        <f t="shared" si="112"/>
        <v>8.2421814820520717E-2</v>
      </c>
      <c r="BZ55" s="124">
        <f t="shared" si="112"/>
        <v>6.523047298110482E-2</v>
      </c>
      <c r="CA55" s="125">
        <f t="shared" si="112"/>
        <v>9.7247918593894547E-2</v>
      </c>
      <c r="CB55" s="122">
        <f t="shared" si="112"/>
        <v>0.12136627906976744</v>
      </c>
      <c r="CC55" s="123">
        <f t="shared" si="112"/>
        <v>2.3582864560796193E-2</v>
      </c>
      <c r="CD55" s="124">
        <f t="shared" si="112"/>
        <v>0.12216378662659655</v>
      </c>
      <c r="CE55" s="125">
        <f t="shared" si="112"/>
        <v>5.2765501540109817E-2</v>
      </c>
      <c r="CF55" s="122">
        <f t="shared" si="112"/>
        <v>9.2091660923501031E-2</v>
      </c>
      <c r="CG55" s="123">
        <f t="shared" si="112"/>
        <v>6.4416767108611217E-2</v>
      </c>
      <c r="CH55" s="124">
        <f t="shared" si="112"/>
        <v>6.1813666524387877E-2</v>
      </c>
      <c r="CI55" s="122">
        <f t="shared" si="112"/>
        <v>9.1674362435177945E-2</v>
      </c>
      <c r="CJ55" s="128">
        <f t="shared" ref="CJ55" si="113">AB55/AB64</f>
        <v>7.4470412831198707E-2</v>
      </c>
      <c r="CK55" s="129">
        <f t="shared" ref="CK55" si="114">AC55/AC64</f>
        <v>8.0838567583000245E-2</v>
      </c>
    </row>
    <row r="56" spans="1:89" x14ac:dyDescent="0.2">
      <c r="A56" s="138" t="s">
        <v>37</v>
      </c>
      <c r="B56" s="193">
        <v>876</v>
      </c>
      <c r="C56" s="187">
        <v>1415</v>
      </c>
      <c r="D56" s="188">
        <v>342</v>
      </c>
      <c r="E56" s="189">
        <v>529</v>
      </c>
      <c r="F56" s="186">
        <v>610</v>
      </c>
      <c r="G56" s="190">
        <v>1775</v>
      </c>
      <c r="H56" s="188">
        <v>1177</v>
      </c>
      <c r="I56" s="189">
        <v>2032</v>
      </c>
      <c r="J56" s="186">
        <v>325</v>
      </c>
      <c r="K56" s="187">
        <v>115</v>
      </c>
      <c r="L56" s="188">
        <v>1110</v>
      </c>
      <c r="M56" s="186">
        <v>404</v>
      </c>
      <c r="N56" s="191">
        <v>1793</v>
      </c>
      <c r="O56" s="194">
        <v>1271</v>
      </c>
      <c r="P56" s="186">
        <v>652</v>
      </c>
      <c r="Q56" s="187">
        <v>832</v>
      </c>
      <c r="R56" s="188">
        <v>843</v>
      </c>
      <c r="S56" s="189">
        <v>1272</v>
      </c>
      <c r="T56" s="186">
        <v>293</v>
      </c>
      <c r="U56" s="190">
        <v>107</v>
      </c>
      <c r="V56" s="188">
        <v>1324</v>
      </c>
      <c r="W56" s="195">
        <v>664</v>
      </c>
      <c r="X56" s="186">
        <v>622</v>
      </c>
      <c r="Y56" s="190">
        <v>356</v>
      </c>
      <c r="Z56" s="188">
        <v>1201</v>
      </c>
      <c r="AA56" s="186">
        <v>2044</v>
      </c>
      <c r="AB56" s="163">
        <f t="shared" si="64"/>
        <v>11168</v>
      </c>
      <c r="AC56" s="164">
        <f t="shared" si="65"/>
        <v>12816</v>
      </c>
      <c r="BI56" s="138" t="s">
        <v>37</v>
      </c>
      <c r="BJ56" s="122">
        <f t="shared" ref="BJ56:CI56" si="115">B56/B64</f>
        <v>5.2991349585627005E-2</v>
      </c>
      <c r="BK56" s="123">
        <f t="shared" si="115"/>
        <v>8.765952174451741E-2</v>
      </c>
      <c r="BL56" s="124">
        <f t="shared" si="115"/>
        <v>4.2771385692846421E-2</v>
      </c>
      <c r="BM56" s="125">
        <f t="shared" si="115"/>
        <v>6.9660258098498809E-2</v>
      </c>
      <c r="BN56" s="122">
        <f t="shared" si="115"/>
        <v>3.1227603153475992E-2</v>
      </c>
      <c r="BO56" s="123">
        <f t="shared" si="115"/>
        <v>9.9001617491215346E-2</v>
      </c>
      <c r="BP56" s="124">
        <f t="shared" si="115"/>
        <v>4.8604228609184008E-2</v>
      </c>
      <c r="BQ56" s="125">
        <f t="shared" si="115"/>
        <v>8.129625925185037E-2</v>
      </c>
      <c r="BR56" s="122">
        <f t="shared" si="115"/>
        <v>7.0103537532355473E-2</v>
      </c>
      <c r="BS56" s="123">
        <f t="shared" si="115"/>
        <v>2.5191675794085433E-2</v>
      </c>
      <c r="BT56" s="124">
        <f t="shared" si="115"/>
        <v>8.111070515162587E-2</v>
      </c>
      <c r="BU56" s="122">
        <f t="shared" si="115"/>
        <v>2.9932577609839223E-2</v>
      </c>
      <c r="BV56" s="126">
        <f t="shared" si="115"/>
        <v>6.9905259464306604E-2</v>
      </c>
      <c r="BW56" s="127">
        <f t="shared" si="115"/>
        <v>4.8946740093195211E-2</v>
      </c>
      <c r="BX56" s="122">
        <f t="shared" si="115"/>
        <v>5.0782771243866348E-2</v>
      </c>
      <c r="BY56" s="123">
        <f t="shared" si="115"/>
        <v>6.4088738252965641E-2</v>
      </c>
      <c r="BZ56" s="124">
        <f t="shared" si="115"/>
        <v>5.0728126128294623E-2</v>
      </c>
      <c r="CA56" s="125">
        <f t="shared" si="115"/>
        <v>7.3543015726179467E-2</v>
      </c>
      <c r="CB56" s="122">
        <f t="shared" si="115"/>
        <v>7.0978682170542637E-2</v>
      </c>
      <c r="CC56" s="123">
        <f t="shared" si="115"/>
        <v>2.3150151449588922E-2</v>
      </c>
      <c r="CD56" s="124">
        <f t="shared" si="115"/>
        <v>9.9474079639368898E-2</v>
      </c>
      <c r="CE56" s="125">
        <f t="shared" si="115"/>
        <v>4.4462300790143294E-2</v>
      </c>
      <c r="CF56" s="122">
        <f t="shared" si="115"/>
        <v>5.3583735354927636E-2</v>
      </c>
      <c r="CG56" s="123">
        <f t="shared" si="115"/>
        <v>4.7676443015936786E-2</v>
      </c>
      <c r="CH56" s="124">
        <f t="shared" si="115"/>
        <v>4.6602770556051373E-2</v>
      </c>
      <c r="CI56" s="122">
        <f t="shared" si="115"/>
        <v>7.2600696171059173E-2</v>
      </c>
      <c r="CJ56" s="128">
        <f t="shared" ref="CJ56" si="116">AB56/AB64</f>
        <v>5.6828532319701204E-2</v>
      </c>
      <c r="CK56" s="129">
        <f t="shared" ref="CK56" si="117">AC56/AC64</f>
        <v>6.5339750387470433E-2</v>
      </c>
    </row>
    <row r="57" spans="1:89" x14ac:dyDescent="0.2">
      <c r="A57" s="130" t="s">
        <v>38</v>
      </c>
      <c r="B57" s="196">
        <v>747</v>
      </c>
      <c r="C57" s="180">
        <v>988</v>
      </c>
      <c r="D57" s="181">
        <v>251</v>
      </c>
      <c r="E57" s="182">
        <v>435</v>
      </c>
      <c r="F57" s="179">
        <v>643</v>
      </c>
      <c r="G57" s="183">
        <v>1209</v>
      </c>
      <c r="H57" s="181">
        <v>964</v>
      </c>
      <c r="I57" s="182">
        <v>1549</v>
      </c>
      <c r="J57" s="179">
        <v>278</v>
      </c>
      <c r="K57" s="180">
        <v>77</v>
      </c>
      <c r="L57" s="181">
        <v>807</v>
      </c>
      <c r="M57" s="179">
        <v>434</v>
      </c>
      <c r="N57" s="184">
        <v>1421</v>
      </c>
      <c r="O57" s="197">
        <v>1219</v>
      </c>
      <c r="P57" s="179">
        <v>423</v>
      </c>
      <c r="Q57" s="180">
        <v>768</v>
      </c>
      <c r="R57" s="181">
        <v>645</v>
      </c>
      <c r="S57" s="182">
        <v>909</v>
      </c>
      <c r="T57" s="179">
        <v>250</v>
      </c>
      <c r="U57" s="183">
        <v>97</v>
      </c>
      <c r="V57" s="181">
        <v>1065</v>
      </c>
      <c r="W57" s="198">
        <v>504</v>
      </c>
      <c r="X57" s="179">
        <v>437</v>
      </c>
      <c r="Y57" s="183">
        <v>296</v>
      </c>
      <c r="Z57" s="181">
        <v>979</v>
      </c>
      <c r="AA57" s="179">
        <v>1273</v>
      </c>
      <c r="AB57" s="163">
        <f t="shared" si="64"/>
        <v>8910</v>
      </c>
      <c r="AC57" s="164">
        <f t="shared" si="65"/>
        <v>9758</v>
      </c>
      <c r="BI57" s="130" t="s">
        <v>38</v>
      </c>
      <c r="BJ57" s="122">
        <f t="shared" ref="BJ57:CI57" si="118">B57/B64</f>
        <v>4.51878289274696E-2</v>
      </c>
      <c r="BK57" s="123">
        <f t="shared" si="118"/>
        <v>6.12067897410482E-2</v>
      </c>
      <c r="BL57" s="124">
        <f t="shared" si="118"/>
        <v>3.1390695347673837E-2</v>
      </c>
      <c r="BM57" s="125">
        <f t="shared" si="118"/>
        <v>5.7282064787990521E-2</v>
      </c>
      <c r="BN57" s="122">
        <f t="shared" si="118"/>
        <v>3.2916965291286987E-2</v>
      </c>
      <c r="BO57" s="123">
        <f t="shared" si="118"/>
        <v>6.74326510123264E-2</v>
      </c>
      <c r="BP57" s="124">
        <f t="shared" si="118"/>
        <v>3.9808391146349521E-2</v>
      </c>
      <c r="BQ57" s="125">
        <f t="shared" si="118"/>
        <v>6.1972394478895777E-2</v>
      </c>
      <c r="BR57" s="122">
        <f t="shared" si="118"/>
        <v>5.996548748921484E-2</v>
      </c>
      <c r="BS57" s="123">
        <f t="shared" si="118"/>
        <v>1.6867469879518072E-2</v>
      </c>
      <c r="BT57" s="124">
        <f t="shared" si="118"/>
        <v>5.8969674826452323E-2</v>
      </c>
      <c r="BU57" s="122">
        <f t="shared" si="118"/>
        <v>3.2155293768985703E-2</v>
      </c>
      <c r="BV57" s="126">
        <f t="shared" si="118"/>
        <v>5.5401770049514604E-2</v>
      </c>
      <c r="BW57" s="127">
        <f t="shared" si="118"/>
        <v>4.6944198405668734E-2</v>
      </c>
      <c r="BX57" s="122">
        <f t="shared" si="118"/>
        <v>3.2946491159747647E-2</v>
      </c>
      <c r="BY57" s="123">
        <f t="shared" si="118"/>
        <v>5.9158835310429828E-2</v>
      </c>
      <c r="BZ57" s="124">
        <f t="shared" si="118"/>
        <v>3.8813334938019015E-2</v>
      </c>
      <c r="CA57" s="125">
        <f t="shared" si="118"/>
        <v>5.2555504162812211E-2</v>
      </c>
      <c r="CB57" s="122">
        <f t="shared" si="118"/>
        <v>6.0562015503875966E-2</v>
      </c>
      <c r="CC57" s="123">
        <f t="shared" si="118"/>
        <v>2.0986585893552574E-2</v>
      </c>
      <c r="CD57" s="124">
        <f t="shared" si="118"/>
        <v>8.0015026296018033E-2</v>
      </c>
      <c r="CE57" s="125">
        <f t="shared" si="118"/>
        <v>3.3748493370831661E-2</v>
      </c>
      <c r="CF57" s="122">
        <f t="shared" si="118"/>
        <v>3.7646450723638869E-2</v>
      </c>
      <c r="CG57" s="123">
        <f t="shared" si="118"/>
        <v>3.9641087451453061E-2</v>
      </c>
      <c r="CH57" s="124">
        <f t="shared" si="118"/>
        <v>3.798843661479958E-2</v>
      </c>
      <c r="CI57" s="122">
        <f t="shared" si="118"/>
        <v>4.5215599914754566E-2</v>
      </c>
      <c r="CJ57" s="128">
        <f t="shared" ref="CJ57" si="119">AB57/AB64</f>
        <v>4.5338666096753022E-2</v>
      </c>
      <c r="CK57" s="129">
        <f t="shared" ref="CK57" si="120">AC57/AC64</f>
        <v>4.9749163879598664E-2</v>
      </c>
    </row>
    <row r="58" spans="1:89" x14ac:dyDescent="0.2">
      <c r="A58" s="138" t="s">
        <v>39</v>
      </c>
      <c r="B58" s="193">
        <v>230</v>
      </c>
      <c r="C58" s="187">
        <v>339</v>
      </c>
      <c r="D58" s="188">
        <v>103</v>
      </c>
      <c r="E58" s="189">
        <v>244</v>
      </c>
      <c r="F58" s="186">
        <v>357</v>
      </c>
      <c r="G58" s="190">
        <v>766</v>
      </c>
      <c r="H58" s="188">
        <v>439</v>
      </c>
      <c r="I58" s="189">
        <v>872</v>
      </c>
      <c r="J58" s="186">
        <v>61</v>
      </c>
      <c r="K58" s="187">
        <v>43</v>
      </c>
      <c r="L58" s="188">
        <v>825</v>
      </c>
      <c r="M58" s="186">
        <v>341</v>
      </c>
      <c r="N58" s="191">
        <v>834</v>
      </c>
      <c r="O58" s="194">
        <v>947</v>
      </c>
      <c r="P58" s="186">
        <v>351</v>
      </c>
      <c r="Q58" s="187">
        <v>506</v>
      </c>
      <c r="R58" s="188">
        <v>520</v>
      </c>
      <c r="S58" s="189">
        <v>711</v>
      </c>
      <c r="T58" s="186">
        <v>118</v>
      </c>
      <c r="U58" s="190">
        <v>122</v>
      </c>
      <c r="V58" s="188">
        <v>521</v>
      </c>
      <c r="W58" s="195">
        <v>429</v>
      </c>
      <c r="X58" s="186">
        <v>193</v>
      </c>
      <c r="Y58" s="190">
        <v>323</v>
      </c>
      <c r="Z58" s="188">
        <v>737</v>
      </c>
      <c r="AA58" s="186">
        <v>768</v>
      </c>
      <c r="AB58" s="163">
        <f t="shared" si="64"/>
        <v>5289</v>
      </c>
      <c r="AC58" s="164">
        <f t="shared" si="65"/>
        <v>6411</v>
      </c>
      <c r="BI58" s="138" t="s">
        <v>39</v>
      </c>
      <c r="BJ58" s="122">
        <f t="shared" ref="BJ58:CI58" si="121">B58/B64</f>
        <v>1.3913253886637228E-2</v>
      </c>
      <c r="BK58" s="123">
        <f t="shared" si="121"/>
        <v>2.100111510345682E-2</v>
      </c>
      <c r="BL58" s="124">
        <f t="shared" si="121"/>
        <v>1.288144072036018E-2</v>
      </c>
      <c r="BM58" s="125">
        <f t="shared" si="121"/>
        <v>3.2130629444298127E-2</v>
      </c>
      <c r="BN58" s="122">
        <f t="shared" si="121"/>
        <v>1.8275826763591685E-2</v>
      </c>
      <c r="BO58" s="123">
        <f t="shared" si="121"/>
        <v>4.2724078308885048E-2</v>
      </c>
      <c r="BP58" s="124">
        <f t="shared" si="121"/>
        <v>1.8128510075982821E-2</v>
      </c>
      <c r="BQ58" s="125">
        <f t="shared" si="121"/>
        <v>3.4886977395479093E-2</v>
      </c>
      <c r="BR58" s="122">
        <f t="shared" si="121"/>
        <v>1.3157894736842105E-2</v>
      </c>
      <c r="BS58" s="123">
        <f t="shared" si="121"/>
        <v>9.4194961664841176E-3</v>
      </c>
      <c r="BT58" s="124">
        <f t="shared" si="121"/>
        <v>6.0284983558640849E-2</v>
      </c>
      <c r="BU58" s="122">
        <f t="shared" si="121"/>
        <v>2.526487367563162E-2</v>
      </c>
      <c r="BV58" s="126">
        <f t="shared" si="121"/>
        <v>3.2515887558969163E-2</v>
      </c>
      <c r="BW58" s="127">
        <f t="shared" si="121"/>
        <v>3.6469364963222554E-2</v>
      </c>
      <c r="BX58" s="122">
        <f t="shared" si="121"/>
        <v>2.7338577770854428E-2</v>
      </c>
      <c r="BY58" s="123">
        <f t="shared" si="121"/>
        <v>3.8977045139423815E-2</v>
      </c>
      <c r="BZ58" s="124">
        <f t="shared" si="121"/>
        <v>3.1291370802744009E-2</v>
      </c>
      <c r="CA58" s="125">
        <f t="shared" si="121"/>
        <v>4.1107770582793711E-2</v>
      </c>
      <c r="CB58" s="122">
        <f t="shared" si="121"/>
        <v>2.8585271317829456E-2</v>
      </c>
      <c r="CC58" s="123">
        <f t="shared" si="121"/>
        <v>2.6395499783643445E-2</v>
      </c>
      <c r="CD58" s="124">
        <f t="shared" si="121"/>
        <v>3.9143501126972201E-2</v>
      </c>
      <c r="CE58" s="125">
        <f t="shared" si="121"/>
        <v>2.8726396143029329E-2</v>
      </c>
      <c r="CF58" s="122">
        <f t="shared" si="121"/>
        <v>1.6626464507236389E-2</v>
      </c>
      <c r="CG58" s="123">
        <f t="shared" si="121"/>
        <v>4.3256997455470736E-2</v>
      </c>
      <c r="CH58" s="124">
        <f t="shared" si="121"/>
        <v>2.8598036552714291E-2</v>
      </c>
      <c r="CI58" s="122">
        <f t="shared" si="121"/>
        <v>2.7278539461532997E-2</v>
      </c>
      <c r="CJ58" s="128">
        <f t="shared" ref="CJ58" si="122">AB58/AB64</f>
        <v>2.6913154319385714E-2</v>
      </c>
      <c r="CK58" s="129">
        <f t="shared" ref="CK58" si="123">AC58/AC64</f>
        <v>3.2685170079125539E-2</v>
      </c>
    </row>
    <row r="59" spans="1:89" x14ac:dyDescent="0.2">
      <c r="A59" s="130" t="s">
        <v>40</v>
      </c>
      <c r="B59" s="196">
        <v>0</v>
      </c>
      <c r="C59" s="180">
        <v>311</v>
      </c>
      <c r="D59" s="181">
        <v>6</v>
      </c>
      <c r="E59" s="182">
        <v>138</v>
      </c>
      <c r="F59" s="179">
        <v>7</v>
      </c>
      <c r="G59" s="183">
        <v>421</v>
      </c>
      <c r="H59" s="181">
        <v>52</v>
      </c>
      <c r="I59" s="182">
        <v>422</v>
      </c>
      <c r="J59" s="179">
        <v>20</v>
      </c>
      <c r="K59" s="180">
        <v>9</v>
      </c>
      <c r="L59" s="181">
        <v>114</v>
      </c>
      <c r="M59" s="179">
        <v>47</v>
      </c>
      <c r="N59" s="184">
        <v>107</v>
      </c>
      <c r="O59" s="197">
        <v>161</v>
      </c>
      <c r="P59" s="179">
        <v>56</v>
      </c>
      <c r="Q59" s="180">
        <v>71</v>
      </c>
      <c r="R59" s="181">
        <v>100</v>
      </c>
      <c r="S59" s="182">
        <v>57</v>
      </c>
      <c r="T59" s="179">
        <v>24</v>
      </c>
      <c r="U59" s="183">
        <v>3</v>
      </c>
      <c r="V59" s="181">
        <v>62</v>
      </c>
      <c r="W59" s="198">
        <v>30</v>
      </c>
      <c r="X59" s="179">
        <v>40</v>
      </c>
      <c r="Y59" s="183">
        <v>45</v>
      </c>
      <c r="Z59" s="181">
        <v>54</v>
      </c>
      <c r="AA59" s="179">
        <v>210</v>
      </c>
      <c r="AB59" s="163">
        <f t="shared" si="64"/>
        <v>642</v>
      </c>
      <c r="AC59" s="164">
        <f t="shared" si="65"/>
        <v>1925</v>
      </c>
      <c r="BI59" s="130" t="s">
        <v>40</v>
      </c>
      <c r="BJ59" s="122">
        <f t="shared" ref="BJ59:CI59" si="124">B59/B64</f>
        <v>0</v>
      </c>
      <c r="BK59" s="123">
        <f t="shared" si="124"/>
        <v>1.9266509726180152E-2</v>
      </c>
      <c r="BL59" s="124">
        <f t="shared" si="124"/>
        <v>7.503751875937969E-4</v>
      </c>
      <c r="BM59" s="125">
        <f t="shared" si="124"/>
        <v>1.8172241243086647E-2</v>
      </c>
      <c r="BN59" s="122">
        <f t="shared" si="124"/>
        <v>3.5834954438415071E-4</v>
      </c>
      <c r="BO59" s="123">
        <f t="shared" si="124"/>
        <v>2.3481510402141782E-2</v>
      </c>
      <c r="BP59" s="124">
        <f t="shared" si="124"/>
        <v>2.1473406012553682E-3</v>
      </c>
      <c r="BQ59" s="125">
        <f t="shared" si="124"/>
        <v>1.6883376675335068E-2</v>
      </c>
      <c r="BR59" s="122">
        <f t="shared" si="124"/>
        <v>4.3140638481449526E-3</v>
      </c>
      <c r="BS59" s="123">
        <f t="shared" si="124"/>
        <v>1.9715224534501644E-3</v>
      </c>
      <c r="BT59" s="124">
        <f t="shared" si="124"/>
        <v>8.3302886371940076E-3</v>
      </c>
      <c r="BU59" s="122">
        <f t="shared" si="124"/>
        <v>3.4822553159961473E-3</v>
      </c>
      <c r="BV59" s="126">
        <f t="shared" si="124"/>
        <v>4.1717026004912472E-3</v>
      </c>
      <c r="BW59" s="127">
        <f t="shared" si="124"/>
        <v>6.2001771479185119E-3</v>
      </c>
      <c r="BX59" s="122">
        <f t="shared" si="124"/>
        <v>4.3617104135836122E-3</v>
      </c>
      <c r="BY59" s="123">
        <f t="shared" si="124"/>
        <v>5.4691110768756738E-3</v>
      </c>
      <c r="BZ59" s="124">
        <f t="shared" si="124"/>
        <v>6.0175713082200027E-3</v>
      </c>
      <c r="CA59" s="125">
        <f t="shared" si="124"/>
        <v>3.2955596669750229E-3</v>
      </c>
      <c r="CB59" s="122">
        <f t="shared" si="124"/>
        <v>5.8139534883720929E-3</v>
      </c>
      <c r="CC59" s="123">
        <f t="shared" si="124"/>
        <v>6.490696668109044E-4</v>
      </c>
      <c r="CD59" s="124">
        <f t="shared" si="124"/>
        <v>4.6581517655897818E-3</v>
      </c>
      <c r="CE59" s="125">
        <f t="shared" si="124"/>
        <v>2.008838891120932E-3</v>
      </c>
      <c r="CF59" s="122">
        <f t="shared" si="124"/>
        <v>3.4458993797381117E-3</v>
      </c>
      <c r="CG59" s="123">
        <f t="shared" si="124"/>
        <v>6.0265166733627961E-3</v>
      </c>
      <c r="CH59" s="124">
        <f t="shared" si="124"/>
        <v>2.0953785262504366E-3</v>
      </c>
      <c r="CI59" s="122">
        <f t="shared" si="124"/>
        <v>7.4589756340129286E-3</v>
      </c>
      <c r="CJ59" s="128">
        <f t="shared" ref="CJ59" si="125">AB59/AB64</f>
        <v>3.2668264460286689E-3</v>
      </c>
      <c r="CK59" s="129">
        <f t="shared" ref="CK59" si="126">AC59/AC64</f>
        <v>9.814218125458846E-3</v>
      </c>
    </row>
    <row r="60" spans="1:89" x14ac:dyDescent="0.2">
      <c r="A60" s="138" t="s">
        <v>41</v>
      </c>
      <c r="B60" s="193">
        <v>0</v>
      </c>
      <c r="C60" s="187">
        <v>15</v>
      </c>
      <c r="D60" s="188">
        <v>0</v>
      </c>
      <c r="E60" s="189">
        <v>2</v>
      </c>
      <c r="F60" s="186">
        <v>0</v>
      </c>
      <c r="G60" s="190">
        <v>4</v>
      </c>
      <c r="H60" s="188">
        <v>0</v>
      </c>
      <c r="I60" s="189">
        <v>0</v>
      </c>
      <c r="J60" s="186">
        <v>0</v>
      </c>
      <c r="K60" s="190">
        <v>0</v>
      </c>
      <c r="L60" s="188">
        <v>0</v>
      </c>
      <c r="M60" s="186">
        <v>0</v>
      </c>
      <c r="N60" s="191">
        <v>0</v>
      </c>
      <c r="O60" s="194">
        <v>0</v>
      </c>
      <c r="P60" s="186">
        <v>0</v>
      </c>
      <c r="Q60" s="190">
        <v>0</v>
      </c>
      <c r="R60" s="188">
        <v>0</v>
      </c>
      <c r="S60" s="189">
        <v>0</v>
      </c>
      <c r="T60" s="186">
        <v>0</v>
      </c>
      <c r="U60" s="190">
        <v>0</v>
      </c>
      <c r="V60" s="188">
        <v>0</v>
      </c>
      <c r="W60" s="189">
        <v>0</v>
      </c>
      <c r="X60" s="186">
        <v>0</v>
      </c>
      <c r="Y60" s="190">
        <v>0</v>
      </c>
      <c r="Z60" s="188">
        <v>0</v>
      </c>
      <c r="AA60" s="186">
        <v>0</v>
      </c>
      <c r="AB60" s="163">
        <f t="shared" si="64"/>
        <v>0</v>
      </c>
      <c r="AC60" s="164">
        <f t="shared" si="65"/>
        <v>21</v>
      </c>
      <c r="BI60" s="138" t="s">
        <v>41</v>
      </c>
      <c r="BJ60" s="122">
        <f t="shared" ref="BJ60:CI60" si="127">B60/B64</f>
        <v>0</v>
      </c>
      <c r="BK60" s="123">
        <f t="shared" si="127"/>
        <v>9.2925288068393017E-4</v>
      </c>
      <c r="BL60" s="124">
        <f t="shared" si="127"/>
        <v>0</v>
      </c>
      <c r="BM60" s="125">
        <f t="shared" si="127"/>
        <v>2.633658151171978E-4</v>
      </c>
      <c r="BN60" s="122">
        <f t="shared" si="127"/>
        <v>0</v>
      </c>
      <c r="BO60" s="123">
        <f t="shared" si="127"/>
        <v>2.2310223659992193E-4</v>
      </c>
      <c r="BP60" s="124">
        <f t="shared" si="127"/>
        <v>0</v>
      </c>
      <c r="BQ60" s="125">
        <f t="shared" si="127"/>
        <v>0</v>
      </c>
      <c r="BR60" s="122">
        <f t="shared" si="127"/>
        <v>0</v>
      </c>
      <c r="BS60" s="123">
        <f t="shared" si="127"/>
        <v>0</v>
      </c>
      <c r="BT60" s="124">
        <f t="shared" si="127"/>
        <v>0</v>
      </c>
      <c r="BU60" s="122">
        <f t="shared" si="127"/>
        <v>0</v>
      </c>
      <c r="BV60" s="126">
        <f t="shared" si="127"/>
        <v>0</v>
      </c>
      <c r="BW60" s="127">
        <f t="shared" si="127"/>
        <v>0</v>
      </c>
      <c r="BX60" s="122">
        <f t="shared" si="127"/>
        <v>0</v>
      </c>
      <c r="BY60" s="123">
        <f t="shared" si="127"/>
        <v>0</v>
      </c>
      <c r="BZ60" s="124">
        <f t="shared" si="127"/>
        <v>0</v>
      </c>
      <c r="CA60" s="125">
        <f t="shared" si="127"/>
        <v>0</v>
      </c>
      <c r="CB60" s="122">
        <f t="shared" si="127"/>
        <v>0</v>
      </c>
      <c r="CC60" s="123">
        <f t="shared" si="127"/>
        <v>0</v>
      </c>
      <c r="CD60" s="124">
        <f t="shared" si="127"/>
        <v>0</v>
      </c>
      <c r="CE60" s="125">
        <f t="shared" si="127"/>
        <v>0</v>
      </c>
      <c r="CF60" s="122">
        <f t="shared" si="127"/>
        <v>0</v>
      </c>
      <c r="CG60" s="123">
        <f t="shared" si="127"/>
        <v>0</v>
      </c>
      <c r="CH60" s="124">
        <f t="shared" si="127"/>
        <v>0</v>
      </c>
      <c r="CI60" s="122">
        <f t="shared" si="127"/>
        <v>0</v>
      </c>
      <c r="CJ60" s="128">
        <f t="shared" ref="CJ60" si="128">AB60/AB64</f>
        <v>0</v>
      </c>
      <c r="CK60" s="129">
        <f t="shared" ref="CK60" si="129">AC60/AC64</f>
        <v>1.0706419773227832E-4</v>
      </c>
    </row>
    <row r="61" spans="1:89" x14ac:dyDescent="0.2">
      <c r="A61" s="130" t="s">
        <v>42</v>
      </c>
      <c r="B61" s="55"/>
      <c r="C61" s="56"/>
      <c r="D61" s="132"/>
      <c r="E61" s="133"/>
      <c r="F61" s="131"/>
      <c r="G61" s="134"/>
      <c r="H61" s="132"/>
      <c r="I61" s="133"/>
      <c r="J61" s="131"/>
      <c r="K61" s="134"/>
      <c r="L61" s="132"/>
      <c r="M61" s="131"/>
      <c r="N61" s="135"/>
      <c r="O61" s="136"/>
      <c r="P61" s="131"/>
      <c r="Q61" s="134"/>
      <c r="R61" s="132"/>
      <c r="S61" s="133"/>
      <c r="T61" s="131"/>
      <c r="U61" s="134"/>
      <c r="V61" s="132"/>
      <c r="W61" s="133"/>
      <c r="X61" s="131"/>
      <c r="Y61" s="134"/>
      <c r="Z61" s="137"/>
      <c r="AA61" s="2"/>
      <c r="AB61" s="163">
        <f t="shared" si="64"/>
        <v>0</v>
      </c>
      <c r="AC61" s="164">
        <f t="shared" si="65"/>
        <v>0</v>
      </c>
      <c r="BI61" s="130" t="s">
        <v>42</v>
      </c>
      <c r="BJ61" s="122">
        <f t="shared" ref="BJ61:CI61" si="130">B61/B64</f>
        <v>0</v>
      </c>
      <c r="BK61" s="123">
        <f t="shared" si="130"/>
        <v>0</v>
      </c>
      <c r="BL61" s="124">
        <f t="shared" si="130"/>
        <v>0</v>
      </c>
      <c r="BM61" s="125">
        <f t="shared" si="130"/>
        <v>0</v>
      </c>
      <c r="BN61" s="122">
        <f t="shared" si="130"/>
        <v>0</v>
      </c>
      <c r="BO61" s="123">
        <f t="shared" si="130"/>
        <v>0</v>
      </c>
      <c r="BP61" s="124">
        <f t="shared" si="130"/>
        <v>0</v>
      </c>
      <c r="BQ61" s="125">
        <f t="shared" si="130"/>
        <v>0</v>
      </c>
      <c r="BR61" s="122">
        <f t="shared" si="130"/>
        <v>0</v>
      </c>
      <c r="BS61" s="123">
        <f t="shared" si="130"/>
        <v>0</v>
      </c>
      <c r="BT61" s="124">
        <f t="shared" si="130"/>
        <v>0</v>
      </c>
      <c r="BU61" s="122">
        <f t="shared" si="130"/>
        <v>0</v>
      </c>
      <c r="BV61" s="126">
        <f t="shared" si="130"/>
        <v>0</v>
      </c>
      <c r="BW61" s="127">
        <f t="shared" si="130"/>
        <v>0</v>
      </c>
      <c r="BX61" s="122">
        <f t="shared" si="130"/>
        <v>0</v>
      </c>
      <c r="BY61" s="123">
        <f t="shared" si="130"/>
        <v>0</v>
      </c>
      <c r="BZ61" s="124">
        <f t="shared" si="130"/>
        <v>0</v>
      </c>
      <c r="CA61" s="125">
        <f t="shared" si="130"/>
        <v>0</v>
      </c>
      <c r="CB61" s="122">
        <f t="shared" si="130"/>
        <v>0</v>
      </c>
      <c r="CC61" s="123">
        <f t="shared" si="130"/>
        <v>0</v>
      </c>
      <c r="CD61" s="124">
        <f t="shared" si="130"/>
        <v>0</v>
      </c>
      <c r="CE61" s="125">
        <f t="shared" si="130"/>
        <v>0</v>
      </c>
      <c r="CF61" s="122">
        <f t="shared" si="130"/>
        <v>0</v>
      </c>
      <c r="CG61" s="123">
        <f t="shared" si="130"/>
        <v>0</v>
      </c>
      <c r="CH61" s="124">
        <f t="shared" si="130"/>
        <v>0</v>
      </c>
      <c r="CI61" s="122">
        <f t="shared" si="130"/>
        <v>0</v>
      </c>
      <c r="CJ61" s="128">
        <f t="shared" ref="CJ61" si="131">AB61/AB64</f>
        <v>0</v>
      </c>
      <c r="CK61" s="129">
        <f t="shared" ref="CK61" si="132">AC61/AC64</f>
        <v>0</v>
      </c>
    </row>
    <row r="62" spans="1:89" x14ac:dyDescent="0.2">
      <c r="A62" s="138" t="s">
        <v>43</v>
      </c>
      <c r="B62" s="53"/>
      <c r="C62" s="54"/>
      <c r="D62" s="143"/>
      <c r="E62" s="140"/>
      <c r="F62" s="141"/>
      <c r="G62" s="142"/>
      <c r="H62" s="143"/>
      <c r="I62" s="140"/>
      <c r="J62" s="141"/>
      <c r="K62" s="142"/>
      <c r="L62" s="143"/>
      <c r="M62" s="141"/>
      <c r="N62" s="145"/>
      <c r="O62" s="144"/>
      <c r="P62" s="141"/>
      <c r="Q62" s="142"/>
      <c r="R62" s="143"/>
      <c r="S62" s="140"/>
      <c r="T62" s="141"/>
      <c r="U62" s="142"/>
      <c r="V62" s="143"/>
      <c r="W62" s="140"/>
      <c r="X62" s="141"/>
      <c r="Y62" s="142"/>
      <c r="Z62" s="3"/>
      <c r="AA62" s="139"/>
      <c r="AB62" s="163">
        <f t="shared" si="64"/>
        <v>0</v>
      </c>
      <c r="AC62" s="164">
        <f t="shared" si="65"/>
        <v>0</v>
      </c>
      <c r="BI62" s="138" t="s">
        <v>43</v>
      </c>
      <c r="BJ62" s="122">
        <f>B62/B64</f>
        <v>0</v>
      </c>
      <c r="BK62" s="123">
        <f t="shared" ref="BK62" si="133">C62/C64</f>
        <v>0</v>
      </c>
      <c r="BL62" s="124">
        <f t="shared" ref="BL62" si="134">D62/D64</f>
        <v>0</v>
      </c>
      <c r="BM62" s="125">
        <f t="shared" ref="BM62" si="135">E62/E64</f>
        <v>0</v>
      </c>
      <c r="BN62" s="122">
        <f t="shared" ref="BN62" si="136">F62/F64</f>
        <v>0</v>
      </c>
      <c r="BO62" s="123">
        <f t="shared" ref="BO62" si="137">G62/G64</f>
        <v>0</v>
      </c>
      <c r="BP62" s="124">
        <f t="shared" ref="BP62" si="138">H62/H64</f>
        <v>0</v>
      </c>
      <c r="BQ62" s="125">
        <f t="shared" ref="BQ62" si="139">I62/I64</f>
        <v>0</v>
      </c>
      <c r="BR62" s="122">
        <f t="shared" ref="BR62" si="140">J62/J64</f>
        <v>0</v>
      </c>
      <c r="BS62" s="123">
        <f t="shared" ref="BS62" si="141">K62/K64</f>
        <v>0</v>
      </c>
      <c r="BT62" s="124">
        <f t="shared" ref="BT62" si="142">L62/L64</f>
        <v>0</v>
      </c>
      <c r="BU62" s="122">
        <f t="shared" ref="BU62" si="143">M62/M64</f>
        <v>0</v>
      </c>
      <c r="BV62" s="126">
        <f t="shared" ref="BV62" si="144">N62/N64</f>
        <v>0</v>
      </c>
      <c r="BW62" s="127">
        <f t="shared" ref="BW62" si="145">O62/O64</f>
        <v>0</v>
      </c>
      <c r="BX62" s="122">
        <f t="shared" ref="BX62" si="146">P62/P64</f>
        <v>0</v>
      </c>
      <c r="BY62" s="123">
        <f t="shared" ref="BY62" si="147">Q62/Q64</f>
        <v>0</v>
      </c>
      <c r="BZ62" s="124">
        <f t="shared" ref="BZ62" si="148">R62/R64</f>
        <v>0</v>
      </c>
      <c r="CA62" s="125">
        <f t="shared" ref="CA62" si="149">S62/S64</f>
        <v>0</v>
      </c>
      <c r="CB62" s="122">
        <f t="shared" ref="CB62" si="150">T62/T64</f>
        <v>0</v>
      </c>
      <c r="CC62" s="123">
        <f t="shared" ref="CC62" si="151">U62/U64</f>
        <v>0</v>
      </c>
      <c r="CD62" s="124">
        <f t="shared" ref="CD62" si="152">V62/V64</f>
        <v>0</v>
      </c>
      <c r="CE62" s="125">
        <f t="shared" ref="CE62" si="153">W62/W64</f>
        <v>0</v>
      </c>
      <c r="CF62" s="122">
        <f t="shared" ref="CF62" si="154">X62/X64</f>
        <v>0</v>
      </c>
      <c r="CG62" s="123">
        <f t="shared" ref="CG62" si="155">Y62/Y64</f>
        <v>0</v>
      </c>
      <c r="CH62" s="124">
        <f t="shared" ref="CH62" si="156">Z62/Z64</f>
        <v>0</v>
      </c>
      <c r="CI62" s="122">
        <f t="shared" ref="CI62" si="157">AA62/AA64</f>
        <v>0</v>
      </c>
      <c r="CJ62" s="128">
        <f t="shared" ref="CJ62" si="158">AB62/AB64</f>
        <v>0</v>
      </c>
      <c r="CK62" s="129">
        <f t="shared" ref="CK62" si="159">AC62/AC64</f>
        <v>0</v>
      </c>
    </row>
    <row r="63" spans="1:89" ht="13.5" thickBot="1" x14ac:dyDescent="0.25">
      <c r="A63" s="130" t="s">
        <v>44</v>
      </c>
      <c r="B63" s="55"/>
      <c r="C63" s="56"/>
      <c r="D63" s="132"/>
      <c r="E63" s="133"/>
      <c r="F63" s="131"/>
      <c r="G63" s="134"/>
      <c r="H63" s="132"/>
      <c r="I63" s="133"/>
      <c r="J63" s="131"/>
      <c r="K63" s="134"/>
      <c r="L63" s="132"/>
      <c r="M63" s="131"/>
      <c r="N63" s="135"/>
      <c r="O63" s="136"/>
      <c r="P63" s="131"/>
      <c r="Q63" s="134"/>
      <c r="R63" s="132"/>
      <c r="S63" s="133"/>
      <c r="T63" s="131"/>
      <c r="U63" s="134"/>
      <c r="V63" s="132"/>
      <c r="W63" s="133"/>
      <c r="X63" s="131"/>
      <c r="Y63" s="134"/>
      <c r="Z63" s="137"/>
      <c r="AA63" s="2"/>
      <c r="AB63" s="163">
        <f t="shared" si="64"/>
        <v>0</v>
      </c>
      <c r="AC63" s="164">
        <f t="shared" si="65"/>
        <v>0</v>
      </c>
      <c r="BI63" s="130" t="s">
        <v>44</v>
      </c>
      <c r="BJ63" s="122">
        <f>B63/B64</f>
        <v>0</v>
      </c>
      <c r="BK63" s="123">
        <f t="shared" ref="BK63" si="160">C63/C64</f>
        <v>0</v>
      </c>
      <c r="BL63" s="124">
        <f t="shared" ref="BL63" si="161">D63/D64</f>
        <v>0</v>
      </c>
      <c r="BM63" s="125">
        <f t="shared" ref="BM63" si="162">E63/E64</f>
        <v>0</v>
      </c>
      <c r="BN63" s="122">
        <f t="shared" ref="BN63" si="163">F63/F64</f>
        <v>0</v>
      </c>
      <c r="BO63" s="123">
        <f t="shared" ref="BO63" si="164">G63/G64</f>
        <v>0</v>
      </c>
      <c r="BP63" s="124">
        <f t="shared" ref="BP63" si="165">H63/H64</f>
        <v>0</v>
      </c>
      <c r="BQ63" s="125">
        <f t="shared" ref="BQ63" si="166">I63/I64</f>
        <v>0</v>
      </c>
      <c r="BR63" s="122">
        <f t="shared" ref="BR63" si="167">J63/J64</f>
        <v>0</v>
      </c>
      <c r="BS63" s="123">
        <f t="shared" ref="BS63" si="168">K63/K64</f>
        <v>0</v>
      </c>
      <c r="BT63" s="124">
        <f t="shared" ref="BT63" si="169">L63/L64</f>
        <v>0</v>
      </c>
      <c r="BU63" s="122">
        <f t="shared" ref="BU63" si="170">M63/M64</f>
        <v>0</v>
      </c>
      <c r="BV63" s="126">
        <f t="shared" ref="BV63" si="171">N63/N64</f>
        <v>0</v>
      </c>
      <c r="BW63" s="127">
        <f t="shared" ref="BW63" si="172">O63/O64</f>
        <v>0</v>
      </c>
      <c r="BX63" s="122">
        <f t="shared" ref="BX63" si="173">P63/P64</f>
        <v>0</v>
      </c>
      <c r="BY63" s="123">
        <f t="shared" ref="BY63" si="174">Q63/Q64</f>
        <v>0</v>
      </c>
      <c r="BZ63" s="124">
        <f t="shared" ref="BZ63" si="175">R63/R64</f>
        <v>0</v>
      </c>
      <c r="CA63" s="125">
        <f t="shared" ref="CA63" si="176">S63/S64</f>
        <v>0</v>
      </c>
      <c r="CB63" s="122">
        <f t="shared" ref="CB63" si="177">T63/T64</f>
        <v>0</v>
      </c>
      <c r="CC63" s="123">
        <f t="shared" ref="CC63" si="178">U63/U64</f>
        <v>0</v>
      </c>
      <c r="CD63" s="124">
        <f t="shared" ref="CD63" si="179">V63/V64</f>
        <v>0</v>
      </c>
      <c r="CE63" s="125">
        <f t="shared" ref="CE63" si="180">W63/W64</f>
        <v>0</v>
      </c>
      <c r="CF63" s="122">
        <f t="shared" ref="CF63" si="181">X63/X64</f>
        <v>0</v>
      </c>
      <c r="CG63" s="123">
        <f t="shared" ref="CG63" si="182">Y63/Y64</f>
        <v>0</v>
      </c>
      <c r="CH63" s="124">
        <f t="shared" ref="CH63" si="183">Z63/Z64</f>
        <v>0</v>
      </c>
      <c r="CI63" s="122">
        <f t="shared" ref="CI63" si="184">AA63/AA64</f>
        <v>0</v>
      </c>
      <c r="CJ63" s="128">
        <f t="shared" ref="CJ63" si="185">AB63/AB64</f>
        <v>0</v>
      </c>
      <c r="CK63" s="129">
        <f t="shared" ref="CK63" si="186">AC63/AC64</f>
        <v>0</v>
      </c>
    </row>
    <row r="64" spans="1:89" ht="14.25" thickTop="1" thickBot="1" x14ac:dyDescent="0.25">
      <c r="A64" s="250" t="s">
        <v>25</v>
      </c>
      <c r="B64" s="14">
        <f t="shared" ref="B64:AA64" si="187">SUM(B41:B63)</f>
        <v>16531</v>
      </c>
      <c r="C64" s="1">
        <f t="shared" si="187"/>
        <v>16142</v>
      </c>
      <c r="D64" s="14">
        <f t="shared" si="187"/>
        <v>7996</v>
      </c>
      <c r="E64" s="1">
        <f t="shared" si="187"/>
        <v>7594</v>
      </c>
      <c r="F64" s="14">
        <f t="shared" si="187"/>
        <v>19534</v>
      </c>
      <c r="G64" s="1">
        <f t="shared" si="187"/>
        <v>17929</v>
      </c>
      <c r="H64" s="14">
        <f t="shared" si="187"/>
        <v>24216</v>
      </c>
      <c r="I64" s="1">
        <f t="shared" si="187"/>
        <v>24995</v>
      </c>
      <c r="J64" s="14">
        <f t="shared" si="187"/>
        <v>4636</v>
      </c>
      <c r="K64" s="1">
        <f t="shared" si="187"/>
        <v>4565</v>
      </c>
      <c r="L64" s="14">
        <f t="shared" si="187"/>
        <v>13685</v>
      </c>
      <c r="M64" s="1">
        <f t="shared" si="187"/>
        <v>13497</v>
      </c>
      <c r="N64" s="14">
        <f t="shared" si="187"/>
        <v>25649</v>
      </c>
      <c r="O64" s="1">
        <f t="shared" si="187"/>
        <v>25967</v>
      </c>
      <c r="P64" s="14">
        <f t="shared" si="187"/>
        <v>12839</v>
      </c>
      <c r="Q64" s="1">
        <f t="shared" si="187"/>
        <v>12982</v>
      </c>
      <c r="R64" s="14">
        <f t="shared" si="187"/>
        <v>16618</v>
      </c>
      <c r="S64" s="1">
        <f t="shared" si="187"/>
        <v>17296</v>
      </c>
      <c r="T64" s="14">
        <f t="shared" si="187"/>
        <v>4128</v>
      </c>
      <c r="U64" s="1">
        <f t="shared" si="187"/>
        <v>4622</v>
      </c>
      <c r="V64" s="14">
        <f t="shared" si="187"/>
        <v>13310</v>
      </c>
      <c r="W64" s="1">
        <f t="shared" si="187"/>
        <v>14934</v>
      </c>
      <c r="X64" s="14">
        <f t="shared" si="187"/>
        <v>11608</v>
      </c>
      <c r="Y64" s="1">
        <f t="shared" si="187"/>
        <v>7467</v>
      </c>
      <c r="Z64" s="14">
        <f t="shared" si="187"/>
        <v>25771</v>
      </c>
      <c r="AA64" s="1">
        <f t="shared" si="187"/>
        <v>28154</v>
      </c>
      <c r="AB64" s="165">
        <f t="shared" ref="AB64:AC64" si="188">SUM(AB40:AB63)</f>
        <v>196521</v>
      </c>
      <c r="AC64" s="166">
        <f t="shared" si="188"/>
        <v>196144</v>
      </c>
      <c r="BI64" s="250" t="s">
        <v>25</v>
      </c>
      <c r="BJ64" s="146">
        <f>SUM(BJ40:BJ63)</f>
        <v>0.99999999999999989</v>
      </c>
      <c r="BK64" s="147">
        <f t="shared" ref="BK64:CK64" si="189">SUM(BK40:BK63)</f>
        <v>1</v>
      </c>
      <c r="BL64" s="146">
        <f t="shared" si="189"/>
        <v>1</v>
      </c>
      <c r="BM64" s="147">
        <f t="shared" si="189"/>
        <v>1</v>
      </c>
      <c r="BN64" s="146">
        <f t="shared" si="189"/>
        <v>1</v>
      </c>
      <c r="BO64" s="147">
        <f t="shared" si="189"/>
        <v>1</v>
      </c>
      <c r="BP64" s="146">
        <f t="shared" si="189"/>
        <v>1</v>
      </c>
      <c r="BQ64" s="147">
        <f t="shared" si="189"/>
        <v>0.99999999999999989</v>
      </c>
      <c r="BR64" s="146">
        <f t="shared" si="189"/>
        <v>1</v>
      </c>
      <c r="BS64" s="147">
        <f t="shared" si="189"/>
        <v>0.99999999999999978</v>
      </c>
      <c r="BT64" s="146">
        <f t="shared" si="189"/>
        <v>1</v>
      </c>
      <c r="BU64" s="147">
        <f t="shared" si="189"/>
        <v>1.0000000000000002</v>
      </c>
      <c r="BV64" s="146">
        <f t="shared" si="189"/>
        <v>1</v>
      </c>
      <c r="BW64" s="147">
        <f t="shared" si="189"/>
        <v>1</v>
      </c>
      <c r="BX64" s="146">
        <f t="shared" si="189"/>
        <v>1</v>
      </c>
      <c r="BY64" s="147">
        <f t="shared" si="189"/>
        <v>1</v>
      </c>
      <c r="BZ64" s="146">
        <f t="shared" si="189"/>
        <v>1</v>
      </c>
      <c r="CA64" s="147">
        <f t="shared" si="189"/>
        <v>1</v>
      </c>
      <c r="CB64" s="146">
        <f t="shared" si="189"/>
        <v>1</v>
      </c>
      <c r="CC64" s="147">
        <f t="shared" si="189"/>
        <v>1.0000000000000002</v>
      </c>
      <c r="CD64" s="146">
        <f t="shared" si="189"/>
        <v>1</v>
      </c>
      <c r="CE64" s="147">
        <f t="shared" si="189"/>
        <v>1.0000000000000002</v>
      </c>
      <c r="CF64" s="146">
        <f t="shared" si="189"/>
        <v>1</v>
      </c>
      <c r="CG64" s="147">
        <f t="shared" si="189"/>
        <v>0.99999999999999989</v>
      </c>
      <c r="CH64" s="146">
        <f t="shared" si="189"/>
        <v>0.99999999999999989</v>
      </c>
      <c r="CI64" s="147">
        <f t="shared" si="189"/>
        <v>0.99999999999999989</v>
      </c>
      <c r="CJ64" s="146">
        <f t="shared" si="189"/>
        <v>1</v>
      </c>
      <c r="CK64" s="147">
        <f t="shared" si="189"/>
        <v>1</v>
      </c>
    </row>
    <row r="65" spans="1:89" ht="13.5" thickTop="1" x14ac:dyDescent="0.2">
      <c r="A65" s="177"/>
    </row>
    <row r="67" spans="1:89" x14ac:dyDescent="0.2">
      <c r="A67" s="269">
        <f>+A36+1</f>
        <v>44595</v>
      </c>
      <c r="B67" s="269"/>
      <c r="C67" s="269"/>
      <c r="D67" s="269"/>
      <c r="BI67" s="274">
        <f>+BI36+1</f>
        <v>44595</v>
      </c>
      <c r="BJ67" s="274"/>
      <c r="BK67" s="274"/>
      <c r="BL67" s="274"/>
    </row>
    <row r="68" spans="1:89" ht="13.5" thickBot="1" x14ac:dyDescent="0.25">
      <c r="AE68" t="s">
        <v>1</v>
      </c>
    </row>
    <row r="69" spans="1:89" ht="14.25" thickTop="1" thickBot="1" x14ac:dyDescent="0.25">
      <c r="A69" s="265" t="s">
        <v>2</v>
      </c>
      <c r="B69" s="267" t="s">
        <v>3</v>
      </c>
      <c r="C69" s="268"/>
      <c r="D69" s="267" t="s">
        <v>4</v>
      </c>
      <c r="E69" s="268"/>
      <c r="F69" s="267" t="s">
        <v>5</v>
      </c>
      <c r="G69" s="268"/>
      <c r="H69" s="267" t="s">
        <v>6</v>
      </c>
      <c r="I69" s="268"/>
      <c r="J69" s="267" t="s">
        <v>7</v>
      </c>
      <c r="K69" s="268"/>
      <c r="L69" s="267" t="s">
        <v>8</v>
      </c>
      <c r="M69" s="268"/>
      <c r="N69" s="267" t="s">
        <v>9</v>
      </c>
      <c r="O69" s="268"/>
      <c r="P69" s="267" t="s">
        <v>10</v>
      </c>
      <c r="Q69" s="268"/>
      <c r="R69" s="267" t="s">
        <v>11</v>
      </c>
      <c r="S69" s="268"/>
      <c r="T69" s="267" t="s">
        <v>12</v>
      </c>
      <c r="U69" s="268"/>
      <c r="V69" s="267" t="s">
        <v>13</v>
      </c>
      <c r="W69" s="268"/>
      <c r="X69" s="267" t="s">
        <v>14</v>
      </c>
      <c r="Y69" s="268"/>
      <c r="Z69" s="270" t="s">
        <v>15</v>
      </c>
      <c r="AA69" s="271"/>
      <c r="AB69" s="272" t="s">
        <v>16</v>
      </c>
      <c r="AC69" s="273"/>
      <c r="AE69" s="265" t="s">
        <v>2</v>
      </c>
      <c r="AF69" s="267" t="s">
        <v>3</v>
      </c>
      <c r="AG69" s="268"/>
      <c r="AH69" s="267" t="s">
        <v>4</v>
      </c>
      <c r="AI69" s="268"/>
      <c r="AJ69" s="267" t="s">
        <v>5</v>
      </c>
      <c r="AK69" s="268"/>
      <c r="AL69" s="267" t="s">
        <v>6</v>
      </c>
      <c r="AM69" s="268"/>
      <c r="AN69" s="267" t="s">
        <v>7</v>
      </c>
      <c r="AO69" s="268"/>
      <c r="AP69" s="267" t="s">
        <v>8</v>
      </c>
      <c r="AQ69" s="268"/>
      <c r="AR69" s="267" t="s">
        <v>9</v>
      </c>
      <c r="AS69" s="268"/>
      <c r="AT69" s="267" t="s">
        <v>10</v>
      </c>
      <c r="AU69" s="268"/>
      <c r="AV69" s="267" t="s">
        <v>11</v>
      </c>
      <c r="AW69" s="268"/>
      <c r="AX69" s="267" t="s">
        <v>12</v>
      </c>
      <c r="AY69" s="268"/>
      <c r="AZ69" s="267" t="s">
        <v>13</v>
      </c>
      <c r="BA69" s="268"/>
      <c r="BB69" s="267" t="s">
        <v>14</v>
      </c>
      <c r="BC69" s="268"/>
      <c r="BD69" s="270" t="s">
        <v>15</v>
      </c>
      <c r="BE69" s="271"/>
      <c r="BF69" s="272" t="s">
        <v>16</v>
      </c>
      <c r="BG69" s="273"/>
      <c r="BI69" s="265" t="s">
        <v>2</v>
      </c>
      <c r="BJ69" s="267" t="s">
        <v>3</v>
      </c>
      <c r="BK69" s="268"/>
      <c r="BL69" s="267" t="s">
        <v>4</v>
      </c>
      <c r="BM69" s="268"/>
      <c r="BN69" s="267" t="s">
        <v>5</v>
      </c>
      <c r="BO69" s="268"/>
      <c r="BP69" s="267" t="s">
        <v>6</v>
      </c>
      <c r="BQ69" s="268"/>
      <c r="BR69" s="267" t="s">
        <v>7</v>
      </c>
      <c r="BS69" s="268"/>
      <c r="BT69" s="267" t="s">
        <v>8</v>
      </c>
      <c r="BU69" s="268"/>
      <c r="BV69" s="267" t="s">
        <v>9</v>
      </c>
      <c r="BW69" s="268"/>
      <c r="BX69" s="267" t="s">
        <v>10</v>
      </c>
      <c r="BY69" s="268"/>
      <c r="BZ69" s="267" t="s">
        <v>11</v>
      </c>
      <c r="CA69" s="268"/>
      <c r="CB69" s="267" t="s">
        <v>12</v>
      </c>
      <c r="CC69" s="268"/>
      <c r="CD69" s="267" t="s">
        <v>13</v>
      </c>
      <c r="CE69" s="268"/>
      <c r="CF69" s="267" t="s">
        <v>14</v>
      </c>
      <c r="CG69" s="268"/>
      <c r="CH69" s="270" t="s">
        <v>15</v>
      </c>
      <c r="CI69" s="271"/>
      <c r="CJ69" s="267" t="s">
        <v>16</v>
      </c>
      <c r="CK69" s="268"/>
    </row>
    <row r="70" spans="1:89" ht="15" thickTop="1" thickBot="1" x14ac:dyDescent="0.3">
      <c r="A70" s="266"/>
      <c r="B70" s="110" t="s">
        <v>17</v>
      </c>
      <c r="C70" s="111" t="s">
        <v>18</v>
      </c>
      <c r="D70" s="112" t="s">
        <v>17</v>
      </c>
      <c r="E70" s="113" t="s">
        <v>18</v>
      </c>
      <c r="F70" s="110" t="s">
        <v>17</v>
      </c>
      <c r="G70" s="111" t="s">
        <v>18</v>
      </c>
      <c r="H70" s="112" t="s">
        <v>17</v>
      </c>
      <c r="I70" s="113" t="s">
        <v>18</v>
      </c>
      <c r="J70" s="110" t="s">
        <v>17</v>
      </c>
      <c r="K70" s="111" t="s">
        <v>18</v>
      </c>
      <c r="L70" s="112" t="s">
        <v>17</v>
      </c>
      <c r="M70" s="110" t="s">
        <v>18</v>
      </c>
      <c r="N70" s="114" t="s">
        <v>17</v>
      </c>
      <c r="O70" s="115" t="s">
        <v>18</v>
      </c>
      <c r="P70" s="110" t="s">
        <v>17</v>
      </c>
      <c r="Q70" s="111" t="s">
        <v>18</v>
      </c>
      <c r="R70" s="112" t="s">
        <v>17</v>
      </c>
      <c r="S70" s="113" t="s">
        <v>18</v>
      </c>
      <c r="T70" s="110" t="s">
        <v>17</v>
      </c>
      <c r="U70" s="111" t="s">
        <v>18</v>
      </c>
      <c r="V70" s="112" t="s">
        <v>17</v>
      </c>
      <c r="W70" s="113" t="s">
        <v>18</v>
      </c>
      <c r="X70" s="110" t="s">
        <v>17</v>
      </c>
      <c r="Y70" s="111" t="s">
        <v>18</v>
      </c>
      <c r="Z70" s="25" t="s">
        <v>17</v>
      </c>
      <c r="AA70" s="116" t="s">
        <v>18</v>
      </c>
      <c r="AB70" s="167" t="s">
        <v>17</v>
      </c>
      <c r="AC70" s="168" t="s">
        <v>18</v>
      </c>
      <c r="AE70" s="266"/>
      <c r="AF70" s="110" t="s">
        <v>17</v>
      </c>
      <c r="AG70" s="111" t="s">
        <v>18</v>
      </c>
      <c r="AH70" s="112" t="s">
        <v>17</v>
      </c>
      <c r="AI70" s="113" t="s">
        <v>18</v>
      </c>
      <c r="AJ70" s="110" t="s">
        <v>17</v>
      </c>
      <c r="AK70" s="111" t="s">
        <v>18</v>
      </c>
      <c r="AL70" s="112" t="s">
        <v>17</v>
      </c>
      <c r="AM70" s="113" t="s">
        <v>18</v>
      </c>
      <c r="AN70" s="110" t="s">
        <v>17</v>
      </c>
      <c r="AO70" s="111" t="s">
        <v>18</v>
      </c>
      <c r="AP70" s="112" t="s">
        <v>17</v>
      </c>
      <c r="AQ70" s="110" t="s">
        <v>18</v>
      </c>
      <c r="AR70" s="114" t="s">
        <v>17</v>
      </c>
      <c r="AS70" s="115" t="s">
        <v>18</v>
      </c>
      <c r="AT70" s="110" t="s">
        <v>17</v>
      </c>
      <c r="AU70" s="111" t="s">
        <v>18</v>
      </c>
      <c r="AV70" s="112" t="s">
        <v>17</v>
      </c>
      <c r="AW70" s="113" t="s">
        <v>18</v>
      </c>
      <c r="AX70" s="110" t="s">
        <v>17</v>
      </c>
      <c r="AY70" s="111" t="s">
        <v>18</v>
      </c>
      <c r="AZ70" s="112" t="s">
        <v>17</v>
      </c>
      <c r="BA70" s="113" t="s">
        <v>18</v>
      </c>
      <c r="BB70" s="110" t="s">
        <v>17</v>
      </c>
      <c r="BC70" s="111" t="s">
        <v>18</v>
      </c>
      <c r="BD70" s="25" t="s">
        <v>17</v>
      </c>
      <c r="BE70" s="116" t="s">
        <v>18</v>
      </c>
      <c r="BF70" s="167" t="s">
        <v>17</v>
      </c>
      <c r="BG70" s="168" t="s">
        <v>18</v>
      </c>
      <c r="BI70" s="266"/>
      <c r="BJ70" s="110" t="s">
        <v>17</v>
      </c>
      <c r="BK70" s="111" t="s">
        <v>18</v>
      </c>
      <c r="BL70" s="112" t="s">
        <v>17</v>
      </c>
      <c r="BM70" s="113" t="s">
        <v>18</v>
      </c>
      <c r="BN70" s="110" t="s">
        <v>17</v>
      </c>
      <c r="BO70" s="111" t="s">
        <v>18</v>
      </c>
      <c r="BP70" s="112" t="s">
        <v>17</v>
      </c>
      <c r="BQ70" s="113" t="s">
        <v>18</v>
      </c>
      <c r="BR70" s="110" t="s">
        <v>17</v>
      </c>
      <c r="BS70" s="111" t="s">
        <v>18</v>
      </c>
      <c r="BT70" s="112" t="s">
        <v>17</v>
      </c>
      <c r="BU70" s="110" t="s">
        <v>18</v>
      </c>
      <c r="BV70" s="114" t="s">
        <v>17</v>
      </c>
      <c r="BW70" s="115" t="s">
        <v>18</v>
      </c>
      <c r="BX70" s="110" t="s">
        <v>17</v>
      </c>
      <c r="BY70" s="111" t="s">
        <v>18</v>
      </c>
      <c r="BZ70" s="112" t="s">
        <v>17</v>
      </c>
      <c r="CA70" s="113" t="s">
        <v>18</v>
      </c>
      <c r="CB70" s="110" t="s">
        <v>17</v>
      </c>
      <c r="CC70" s="111" t="s">
        <v>18</v>
      </c>
      <c r="CD70" s="112" t="s">
        <v>17</v>
      </c>
      <c r="CE70" s="113" t="s">
        <v>18</v>
      </c>
      <c r="CF70" s="110" t="s">
        <v>17</v>
      </c>
      <c r="CG70" s="111" t="s">
        <v>18</v>
      </c>
      <c r="CH70" s="25" t="s">
        <v>17</v>
      </c>
      <c r="CI70" s="116" t="s">
        <v>18</v>
      </c>
      <c r="CJ70" s="114" t="s">
        <v>17</v>
      </c>
      <c r="CK70" s="115" t="s">
        <v>18</v>
      </c>
    </row>
    <row r="71" spans="1:89" ht="13.5" thickTop="1" x14ac:dyDescent="0.2">
      <c r="A71" s="118" t="s">
        <v>19</v>
      </c>
      <c r="B71" s="119"/>
      <c r="C71" s="176"/>
      <c r="D71" s="120"/>
      <c r="E71" s="171"/>
      <c r="F71" s="119"/>
      <c r="G71" s="121"/>
      <c r="H71" s="120"/>
      <c r="I71" s="171"/>
      <c r="J71" s="119"/>
      <c r="K71" s="121"/>
      <c r="L71" s="120"/>
      <c r="M71" s="119"/>
      <c r="N71" s="170"/>
      <c r="O71" s="172"/>
      <c r="P71" s="119"/>
      <c r="Q71" s="121"/>
      <c r="R71" s="120"/>
      <c r="S71" s="171"/>
      <c r="T71" s="119"/>
      <c r="U71" s="121"/>
      <c r="V71" s="120"/>
      <c r="W71" s="171"/>
      <c r="X71" s="119"/>
      <c r="Y71" s="121"/>
      <c r="Z71" s="20"/>
      <c r="AA71" s="175"/>
      <c r="AB71" s="161">
        <f>B71+D71+F71+H71+J71+L71+N71+P71+R71+T71+V71+X71+Z71</f>
        <v>0</v>
      </c>
      <c r="AC71" s="162">
        <f>C71+E71+G71+I71+K71+M71+O71+Q71+S71+U71+W71+Y71+AA71</f>
        <v>0</v>
      </c>
      <c r="AE71" s="253" t="str">
        <f>$AE$9</f>
        <v>07:00 - 07:59</v>
      </c>
      <c r="AF71" s="119">
        <f>SUMIF($A$9:$A$32,$AE71,B$71:B$94)</f>
        <v>1875</v>
      </c>
      <c r="AG71" s="176">
        <f t="shared" ref="AG71:AV72" si="190">SUMIF($A$9:$A$32,$AE71,C$71:C$94)</f>
        <v>801</v>
      </c>
      <c r="AH71" s="120">
        <f t="shared" si="190"/>
        <v>665</v>
      </c>
      <c r="AI71" s="171">
        <f t="shared" si="190"/>
        <v>641</v>
      </c>
      <c r="AJ71" s="119">
        <f t="shared" si="190"/>
        <v>1906</v>
      </c>
      <c r="AK71" s="121">
        <f t="shared" si="190"/>
        <v>1004</v>
      </c>
      <c r="AL71" s="120">
        <f t="shared" si="190"/>
        <v>2135</v>
      </c>
      <c r="AM71" s="171">
        <f t="shared" si="190"/>
        <v>1387</v>
      </c>
      <c r="AN71" s="119">
        <f t="shared" si="190"/>
        <v>173</v>
      </c>
      <c r="AO71" s="121">
        <f t="shared" si="190"/>
        <v>609</v>
      </c>
      <c r="AP71" s="120">
        <f t="shared" si="190"/>
        <v>646</v>
      </c>
      <c r="AQ71" s="119">
        <f t="shared" si="190"/>
        <v>1877</v>
      </c>
      <c r="AR71" s="170">
        <f t="shared" si="190"/>
        <v>1794</v>
      </c>
      <c r="AS71" s="172">
        <f t="shared" si="190"/>
        <v>2619</v>
      </c>
      <c r="AT71" s="119">
        <f t="shared" si="190"/>
        <v>1268</v>
      </c>
      <c r="AU71" s="121">
        <f t="shared" si="190"/>
        <v>1149</v>
      </c>
      <c r="AV71" s="120">
        <f t="shared" si="190"/>
        <v>1526</v>
      </c>
      <c r="AW71" s="171">
        <f t="shared" ref="AW71:BE72" si="191">SUMIF($A$9:$A$32,$AE71,S$71:S$94)</f>
        <v>1096</v>
      </c>
      <c r="AX71" s="119">
        <f t="shared" si="191"/>
        <v>221</v>
      </c>
      <c r="AY71" s="121">
        <f t="shared" si="191"/>
        <v>709</v>
      </c>
      <c r="AZ71" s="120">
        <f t="shared" si="191"/>
        <v>596</v>
      </c>
      <c r="BA71" s="171">
        <f t="shared" si="191"/>
        <v>1363</v>
      </c>
      <c r="BB71" s="119">
        <f t="shared" si="191"/>
        <v>1028</v>
      </c>
      <c r="BC71" s="121">
        <f t="shared" si="191"/>
        <v>902</v>
      </c>
      <c r="BD71" s="20">
        <f t="shared" si="191"/>
        <v>2056</v>
      </c>
      <c r="BE71" s="175">
        <f t="shared" si="191"/>
        <v>1484</v>
      </c>
      <c r="BF71" s="161">
        <f>AF71+AH71+AJ71+AL71+AN71+AP71+AR71+AT71+AV71+AX71+AZ71+BB71+BD71</f>
        <v>15889</v>
      </c>
      <c r="BG71" s="162">
        <f>AG71+AI71+AK71+AM71+AO71+AQ71+AS71+AU71+AW71+AY71+BA71+BC71+BE71</f>
        <v>15641</v>
      </c>
      <c r="BI71" s="118" t="s">
        <v>19</v>
      </c>
      <c r="BJ71" s="122">
        <f t="shared" ref="BJ71:CK71" si="192">B71/B95</f>
        <v>0</v>
      </c>
      <c r="BK71" s="123">
        <f t="shared" si="192"/>
        <v>0</v>
      </c>
      <c r="BL71" s="124">
        <f t="shared" si="192"/>
        <v>0</v>
      </c>
      <c r="BM71" s="125">
        <f t="shared" si="192"/>
        <v>0</v>
      </c>
      <c r="BN71" s="122">
        <f t="shared" si="192"/>
        <v>0</v>
      </c>
      <c r="BO71" s="123">
        <f t="shared" si="192"/>
        <v>0</v>
      </c>
      <c r="BP71" s="124">
        <f t="shared" si="192"/>
        <v>0</v>
      </c>
      <c r="BQ71" s="125">
        <f t="shared" si="192"/>
        <v>0</v>
      </c>
      <c r="BR71" s="122">
        <f t="shared" si="192"/>
        <v>0</v>
      </c>
      <c r="BS71" s="123">
        <f t="shared" si="192"/>
        <v>0</v>
      </c>
      <c r="BT71" s="124">
        <f t="shared" si="192"/>
        <v>0</v>
      </c>
      <c r="BU71" s="122">
        <f t="shared" si="192"/>
        <v>0</v>
      </c>
      <c r="BV71" s="126">
        <f t="shared" si="192"/>
        <v>0</v>
      </c>
      <c r="BW71" s="127">
        <f t="shared" si="192"/>
        <v>0</v>
      </c>
      <c r="BX71" s="122">
        <f t="shared" si="192"/>
        <v>0</v>
      </c>
      <c r="BY71" s="123">
        <f t="shared" si="192"/>
        <v>0</v>
      </c>
      <c r="BZ71" s="124">
        <f t="shared" si="192"/>
        <v>0</v>
      </c>
      <c r="CA71" s="125">
        <f t="shared" si="192"/>
        <v>0</v>
      </c>
      <c r="CB71" s="122">
        <f t="shared" si="192"/>
        <v>0</v>
      </c>
      <c r="CC71" s="123">
        <f t="shared" si="192"/>
        <v>0</v>
      </c>
      <c r="CD71" s="124">
        <f t="shared" si="192"/>
        <v>0</v>
      </c>
      <c r="CE71" s="125">
        <f t="shared" si="192"/>
        <v>0</v>
      </c>
      <c r="CF71" s="122">
        <f t="shared" si="192"/>
        <v>0</v>
      </c>
      <c r="CG71" s="123">
        <f t="shared" si="192"/>
        <v>0</v>
      </c>
      <c r="CH71" s="124">
        <f t="shared" si="192"/>
        <v>0</v>
      </c>
      <c r="CI71" s="122">
        <f t="shared" si="192"/>
        <v>0</v>
      </c>
      <c r="CJ71" s="128">
        <f t="shared" si="192"/>
        <v>0</v>
      </c>
      <c r="CK71" s="129">
        <f t="shared" si="192"/>
        <v>0</v>
      </c>
    </row>
    <row r="72" spans="1:89" x14ac:dyDescent="0.2">
      <c r="A72" s="130" t="s">
        <v>21</v>
      </c>
      <c r="B72" s="179">
        <v>196</v>
      </c>
      <c r="C72" s="180">
        <v>0</v>
      </c>
      <c r="D72" s="181">
        <v>83</v>
      </c>
      <c r="E72" s="182">
        <v>0</v>
      </c>
      <c r="F72" s="179">
        <v>397</v>
      </c>
      <c r="G72" s="183">
        <v>7</v>
      </c>
      <c r="H72" s="181">
        <v>275</v>
      </c>
      <c r="I72" s="182">
        <v>13</v>
      </c>
      <c r="J72" s="179">
        <v>9</v>
      </c>
      <c r="K72" s="183">
        <v>9</v>
      </c>
      <c r="L72" s="181">
        <v>16</v>
      </c>
      <c r="M72" s="179">
        <v>43</v>
      </c>
      <c r="N72" s="184">
        <v>96</v>
      </c>
      <c r="O72" s="185">
        <v>79</v>
      </c>
      <c r="P72" s="179">
        <v>29</v>
      </c>
      <c r="Q72" s="183">
        <v>51</v>
      </c>
      <c r="R72" s="181">
        <v>16</v>
      </c>
      <c r="S72" s="182">
        <v>64</v>
      </c>
      <c r="T72" s="179">
        <v>0</v>
      </c>
      <c r="U72" s="183">
        <v>0</v>
      </c>
      <c r="V72" s="181">
        <v>1</v>
      </c>
      <c r="W72" s="182">
        <v>0</v>
      </c>
      <c r="X72" s="179">
        <v>2</v>
      </c>
      <c r="Y72" s="183">
        <v>0</v>
      </c>
      <c r="Z72" s="181">
        <v>0</v>
      </c>
      <c r="AA72" s="179">
        <v>0</v>
      </c>
      <c r="AB72" s="163">
        <f t="shared" ref="AB72:AB91" si="193">SUM(B72,D72,F72,H72,J72,L72,N72,P72,R72,T72,V72,X72,Z72)</f>
        <v>1120</v>
      </c>
      <c r="AC72" s="164">
        <f t="shared" ref="AC72:AC94" si="194">SUM(C72,E72,G72,I72,K72,M72,O72,Q72,S72,U72,W72,Y72,AA72)</f>
        <v>266</v>
      </c>
      <c r="AE72" s="255" t="str">
        <f>$AE$10</f>
        <v>08:00 - 08:59</v>
      </c>
      <c r="AF72" s="119">
        <f>SUMIF($A$9:$A$32,$AE72,B$71:B$94)</f>
        <v>1483</v>
      </c>
      <c r="AG72" s="180">
        <f t="shared" si="190"/>
        <v>695</v>
      </c>
      <c r="AH72" s="181">
        <f t="shared" si="190"/>
        <v>478</v>
      </c>
      <c r="AI72" s="182">
        <f t="shared" si="190"/>
        <v>510</v>
      </c>
      <c r="AJ72" s="179">
        <f t="shared" si="190"/>
        <v>1641</v>
      </c>
      <c r="AK72" s="183">
        <f t="shared" si="190"/>
        <v>828</v>
      </c>
      <c r="AL72" s="181">
        <f t="shared" si="190"/>
        <v>1901</v>
      </c>
      <c r="AM72" s="182">
        <f t="shared" si="190"/>
        <v>1288</v>
      </c>
      <c r="AN72" s="179">
        <f t="shared" si="190"/>
        <v>157</v>
      </c>
      <c r="AO72" s="183">
        <f t="shared" si="190"/>
        <v>616</v>
      </c>
      <c r="AP72" s="181">
        <f t="shared" si="190"/>
        <v>547</v>
      </c>
      <c r="AQ72" s="179">
        <f t="shared" si="190"/>
        <v>1589</v>
      </c>
      <c r="AR72" s="184">
        <f t="shared" si="190"/>
        <v>1438</v>
      </c>
      <c r="AS72" s="185">
        <f t="shared" si="190"/>
        <v>2280</v>
      </c>
      <c r="AT72" s="179">
        <f t="shared" si="190"/>
        <v>961</v>
      </c>
      <c r="AU72" s="183">
        <f t="shared" si="190"/>
        <v>1011</v>
      </c>
      <c r="AV72" s="181">
        <f t="shared" si="190"/>
        <v>1381</v>
      </c>
      <c r="AW72" s="182">
        <f t="shared" si="191"/>
        <v>948</v>
      </c>
      <c r="AX72" s="179">
        <f t="shared" si="191"/>
        <v>174</v>
      </c>
      <c r="AY72" s="183">
        <f t="shared" si="191"/>
        <v>598</v>
      </c>
      <c r="AZ72" s="181">
        <f t="shared" si="191"/>
        <v>524</v>
      </c>
      <c r="BA72" s="182">
        <f t="shared" si="191"/>
        <v>1347</v>
      </c>
      <c r="BB72" s="179">
        <f t="shared" si="191"/>
        <v>769</v>
      </c>
      <c r="BC72" s="183">
        <f t="shared" si="191"/>
        <v>917</v>
      </c>
      <c r="BD72" s="181">
        <f t="shared" si="191"/>
        <v>1736</v>
      </c>
      <c r="BE72" s="179">
        <f t="shared" si="191"/>
        <v>1469</v>
      </c>
      <c r="BF72" s="163">
        <f>SUM(AF72,AH72,AJ72,AL72,AN72,AP72,AR72,AT72,AV72,AX72,AZ72,BB72,BD72)</f>
        <v>13190</v>
      </c>
      <c r="BG72" s="164">
        <f>SUM(AG72,AI72,AK72,AM72,AO72,AQ72,AS72,AU72,AW72,AY72,BA72,BC72,BE72)</f>
        <v>14096</v>
      </c>
      <c r="BI72" s="130" t="s">
        <v>21</v>
      </c>
      <c r="BJ72" s="122">
        <f t="shared" ref="BJ72:CK72" si="195">B72/B95</f>
        <v>1.241449201925513E-2</v>
      </c>
      <c r="BK72" s="123">
        <f t="shared" si="195"/>
        <v>0</v>
      </c>
      <c r="BL72" s="124">
        <f t="shared" si="195"/>
        <v>1.1434081829453093E-2</v>
      </c>
      <c r="BM72" s="125">
        <f t="shared" si="195"/>
        <v>0</v>
      </c>
      <c r="BN72" s="122">
        <f t="shared" si="195"/>
        <v>2.150828908874201E-2</v>
      </c>
      <c r="BO72" s="123">
        <f t="shared" si="195"/>
        <v>4.0380732621863284E-4</v>
      </c>
      <c r="BP72" s="124">
        <f t="shared" si="195"/>
        <v>1.212041077173961E-2</v>
      </c>
      <c r="BQ72" s="125">
        <f t="shared" si="195"/>
        <v>5.393967055308908E-4</v>
      </c>
      <c r="BR72" s="122">
        <f t="shared" si="195"/>
        <v>2.0737327188940094E-3</v>
      </c>
      <c r="BS72" s="123">
        <f t="shared" si="195"/>
        <v>2.1028037383177571E-3</v>
      </c>
      <c r="BT72" s="124">
        <f t="shared" si="195"/>
        <v>1.1850974001925783E-3</v>
      </c>
      <c r="BU72" s="122">
        <f t="shared" si="195"/>
        <v>3.2774390243902438E-3</v>
      </c>
      <c r="BV72" s="126">
        <f t="shared" si="195"/>
        <v>3.9223697650663941E-3</v>
      </c>
      <c r="BW72" s="127">
        <f t="shared" si="195"/>
        <v>3.2444864265472914E-3</v>
      </c>
      <c r="BX72" s="122">
        <f t="shared" si="195"/>
        <v>2.3252084669660037E-3</v>
      </c>
      <c r="BY72" s="123">
        <f t="shared" si="195"/>
        <v>4.1225446609004929E-3</v>
      </c>
      <c r="BZ72" s="124">
        <f t="shared" si="195"/>
        <v>9.9956269132254636E-4</v>
      </c>
      <c r="CA72" s="125">
        <f t="shared" si="195"/>
        <v>3.9813374805598755E-3</v>
      </c>
      <c r="CB72" s="122">
        <f t="shared" si="195"/>
        <v>0</v>
      </c>
      <c r="CC72" s="123">
        <f t="shared" si="195"/>
        <v>0</v>
      </c>
      <c r="CD72" s="124">
        <f t="shared" si="195"/>
        <v>7.8216660148611649E-5</v>
      </c>
      <c r="CE72" s="125">
        <f t="shared" si="195"/>
        <v>0</v>
      </c>
      <c r="CF72" s="122">
        <f t="shared" si="195"/>
        <v>1.8568378052177142E-4</v>
      </c>
      <c r="CG72" s="123">
        <f t="shared" si="195"/>
        <v>0</v>
      </c>
      <c r="CH72" s="124">
        <f t="shared" si="195"/>
        <v>0</v>
      </c>
      <c r="CI72" s="122">
        <f t="shared" si="195"/>
        <v>0</v>
      </c>
      <c r="CJ72" s="128">
        <f t="shared" si="195"/>
        <v>6.0147145695719885E-3</v>
      </c>
      <c r="CK72" s="129">
        <f t="shared" si="195"/>
        <v>1.4315082500080724E-3</v>
      </c>
    </row>
    <row r="73" spans="1:89" ht="13.5" thickBot="1" x14ac:dyDescent="0.25">
      <c r="A73" s="138" t="s">
        <v>23</v>
      </c>
      <c r="B73" s="186">
        <v>1049</v>
      </c>
      <c r="C73" s="187">
        <v>0</v>
      </c>
      <c r="D73" s="188">
        <v>452</v>
      </c>
      <c r="E73" s="189">
        <v>87</v>
      </c>
      <c r="F73" s="186">
        <v>1774</v>
      </c>
      <c r="G73" s="190">
        <v>270</v>
      </c>
      <c r="H73" s="188">
        <v>1201</v>
      </c>
      <c r="I73" s="189">
        <v>375</v>
      </c>
      <c r="J73" s="186">
        <v>49</v>
      </c>
      <c r="K73" s="190">
        <v>129</v>
      </c>
      <c r="L73" s="188">
        <v>250</v>
      </c>
      <c r="M73" s="186">
        <v>554</v>
      </c>
      <c r="N73" s="191">
        <v>799</v>
      </c>
      <c r="O73" s="192">
        <v>1025</v>
      </c>
      <c r="P73" s="186">
        <v>410</v>
      </c>
      <c r="Q73" s="190">
        <v>500</v>
      </c>
      <c r="R73" s="188">
        <v>508</v>
      </c>
      <c r="S73" s="189">
        <v>545</v>
      </c>
      <c r="T73" s="186">
        <v>46</v>
      </c>
      <c r="U73" s="190">
        <v>326</v>
      </c>
      <c r="V73" s="188">
        <v>190</v>
      </c>
      <c r="W73" s="189">
        <v>696</v>
      </c>
      <c r="X73" s="186">
        <v>419</v>
      </c>
      <c r="Y73" s="190">
        <v>300</v>
      </c>
      <c r="Z73" s="188">
        <v>1073</v>
      </c>
      <c r="AA73" s="186">
        <v>657</v>
      </c>
      <c r="AB73" s="163">
        <f t="shared" si="193"/>
        <v>8220</v>
      </c>
      <c r="AC73" s="164">
        <f t="shared" si="194"/>
        <v>5464</v>
      </c>
      <c r="AE73" s="253"/>
      <c r="AF73" s="119"/>
      <c r="AG73" s="187"/>
      <c r="AH73" s="188"/>
      <c r="AI73" s="189"/>
      <c r="AJ73" s="186"/>
      <c r="AK73" s="190"/>
      <c r="AL73" s="188"/>
      <c r="AM73" s="189"/>
      <c r="AN73" s="186"/>
      <c r="AO73" s="190"/>
      <c r="AP73" s="188"/>
      <c r="AQ73" s="186"/>
      <c r="AR73" s="191"/>
      <c r="AS73" s="192"/>
      <c r="AT73" s="186"/>
      <c r="AU73" s="190"/>
      <c r="AV73" s="188"/>
      <c r="AW73" s="189"/>
      <c r="AX73" s="186"/>
      <c r="AY73" s="190"/>
      <c r="AZ73" s="188"/>
      <c r="BA73" s="189"/>
      <c r="BB73" s="186"/>
      <c r="BC73" s="190"/>
      <c r="BD73" s="188"/>
      <c r="BE73" s="186"/>
      <c r="BF73" s="163"/>
      <c r="BG73" s="164"/>
      <c r="BI73" s="138" t="s">
        <v>23</v>
      </c>
      <c r="BJ73" s="122">
        <f t="shared" ref="BJ73:CK73" si="196">B73/B95</f>
        <v>6.6442868001013428E-2</v>
      </c>
      <c r="BK73" s="123">
        <f t="shared" si="196"/>
        <v>0</v>
      </c>
      <c r="BL73" s="124">
        <f t="shared" si="196"/>
        <v>6.2267529962804796E-2</v>
      </c>
      <c r="BM73" s="125">
        <f t="shared" si="196"/>
        <v>1.2100139082058415E-2</v>
      </c>
      <c r="BN73" s="122">
        <f t="shared" si="196"/>
        <v>9.6110087766821978E-2</v>
      </c>
      <c r="BO73" s="123">
        <f t="shared" si="196"/>
        <v>1.5575425439861552E-2</v>
      </c>
      <c r="BP73" s="124">
        <f t="shared" si="196"/>
        <v>5.2933139406760983E-2</v>
      </c>
      <c r="BQ73" s="125">
        <f t="shared" si="196"/>
        <v>1.555952035185262E-2</v>
      </c>
      <c r="BR73" s="122">
        <f t="shared" si="196"/>
        <v>1.1290322580645161E-2</v>
      </c>
      <c r="BS73" s="123">
        <f t="shared" si="196"/>
        <v>3.0140186915887851E-2</v>
      </c>
      <c r="BT73" s="124">
        <f t="shared" si="196"/>
        <v>1.8517146878009035E-2</v>
      </c>
      <c r="BU73" s="122">
        <f t="shared" si="196"/>
        <v>4.2225609756097564E-2</v>
      </c>
      <c r="BV73" s="126">
        <f t="shared" si="196"/>
        <v>3.264555669050051E-2</v>
      </c>
      <c r="BW73" s="127">
        <f t="shared" si="196"/>
        <v>4.2096184648240172E-2</v>
      </c>
      <c r="BX73" s="122">
        <f t="shared" si="196"/>
        <v>3.2873636946760744E-2</v>
      </c>
      <c r="BY73" s="123">
        <f t="shared" si="196"/>
        <v>4.0417104518632285E-2</v>
      </c>
      <c r="BZ73" s="124">
        <f t="shared" si="196"/>
        <v>3.173611544949085E-2</v>
      </c>
      <c r="CA73" s="125">
        <f t="shared" si="196"/>
        <v>3.3903576982892689E-2</v>
      </c>
      <c r="CB73" s="122">
        <f t="shared" si="196"/>
        <v>1.0815894662591112E-2</v>
      </c>
      <c r="CC73" s="123">
        <f t="shared" si="196"/>
        <v>7.3258426966292131E-2</v>
      </c>
      <c r="CD73" s="124">
        <f t="shared" si="196"/>
        <v>1.4861165428236215E-2</v>
      </c>
      <c r="CE73" s="125">
        <f t="shared" si="196"/>
        <v>4.9142130904469394E-2</v>
      </c>
      <c r="CF73" s="122">
        <f t="shared" si="196"/>
        <v>3.8900752019311112E-2</v>
      </c>
      <c r="CG73" s="123">
        <f t="shared" si="196"/>
        <v>4.3661766846165039E-2</v>
      </c>
      <c r="CH73" s="124">
        <f t="shared" si="196"/>
        <v>4.5831197676405262E-2</v>
      </c>
      <c r="CI73" s="122">
        <f t="shared" si="196"/>
        <v>2.558809783455367E-2</v>
      </c>
      <c r="CJ73" s="128">
        <f t="shared" si="196"/>
        <v>4.4143708715965846E-2</v>
      </c>
      <c r="CK73" s="129">
        <f t="shared" si="196"/>
        <v>2.9405116834752283E-2</v>
      </c>
    </row>
    <row r="74" spans="1:89" ht="14.25" thickTop="1" thickBot="1" x14ac:dyDescent="0.25">
      <c r="A74" s="130" t="s">
        <v>24</v>
      </c>
      <c r="B74" s="179">
        <v>1649</v>
      </c>
      <c r="C74" s="180">
        <v>497</v>
      </c>
      <c r="D74" s="181">
        <v>665</v>
      </c>
      <c r="E74" s="182">
        <v>442</v>
      </c>
      <c r="F74" s="179">
        <v>1962</v>
      </c>
      <c r="G74" s="183">
        <v>716</v>
      </c>
      <c r="H74" s="181">
        <v>1860</v>
      </c>
      <c r="I74" s="182">
        <v>944</v>
      </c>
      <c r="J74" s="179">
        <v>117</v>
      </c>
      <c r="K74" s="183">
        <v>340</v>
      </c>
      <c r="L74" s="181">
        <v>432</v>
      </c>
      <c r="M74" s="179">
        <v>1095</v>
      </c>
      <c r="N74" s="184">
        <v>1481</v>
      </c>
      <c r="O74" s="185">
        <v>1892</v>
      </c>
      <c r="P74" s="179">
        <v>958</v>
      </c>
      <c r="Q74" s="183">
        <v>1029</v>
      </c>
      <c r="R74" s="181">
        <v>1149</v>
      </c>
      <c r="S74" s="182">
        <v>1082</v>
      </c>
      <c r="T74" s="179">
        <v>136</v>
      </c>
      <c r="U74" s="183">
        <v>612</v>
      </c>
      <c r="V74" s="181">
        <v>532</v>
      </c>
      <c r="W74" s="182">
        <v>1478</v>
      </c>
      <c r="X74" s="179">
        <v>741</v>
      </c>
      <c r="Y74" s="183">
        <v>706</v>
      </c>
      <c r="Z74" s="181">
        <v>1674</v>
      </c>
      <c r="AA74" s="179">
        <v>1350</v>
      </c>
      <c r="AB74" s="163">
        <f t="shared" si="193"/>
        <v>13356</v>
      </c>
      <c r="AC74" s="164">
        <f t="shared" si="194"/>
        <v>12183</v>
      </c>
      <c r="AE74" s="250" t="s">
        <v>25</v>
      </c>
      <c r="AF74" s="14">
        <f t="shared" ref="AF74:BG74" si="197">SUM(AF71:AF73)</f>
        <v>3358</v>
      </c>
      <c r="AG74" s="1">
        <f t="shared" si="197"/>
        <v>1496</v>
      </c>
      <c r="AH74" s="14">
        <f t="shared" si="197"/>
        <v>1143</v>
      </c>
      <c r="AI74" s="1">
        <f t="shared" si="197"/>
        <v>1151</v>
      </c>
      <c r="AJ74" s="14">
        <f t="shared" si="197"/>
        <v>3547</v>
      </c>
      <c r="AK74" s="1">
        <f t="shared" si="197"/>
        <v>1832</v>
      </c>
      <c r="AL74" s="14">
        <f t="shared" si="197"/>
        <v>4036</v>
      </c>
      <c r="AM74" s="1">
        <f t="shared" si="197"/>
        <v>2675</v>
      </c>
      <c r="AN74" s="14">
        <f t="shared" si="197"/>
        <v>330</v>
      </c>
      <c r="AO74" s="1">
        <f t="shared" si="197"/>
        <v>1225</v>
      </c>
      <c r="AP74" s="14">
        <f t="shared" si="197"/>
        <v>1193</v>
      </c>
      <c r="AQ74" s="1">
        <f t="shared" si="197"/>
        <v>3466</v>
      </c>
      <c r="AR74" s="14">
        <f t="shared" si="197"/>
        <v>3232</v>
      </c>
      <c r="AS74" s="1">
        <f t="shared" si="197"/>
        <v>4899</v>
      </c>
      <c r="AT74" s="14">
        <f t="shared" si="197"/>
        <v>2229</v>
      </c>
      <c r="AU74" s="1">
        <f t="shared" si="197"/>
        <v>2160</v>
      </c>
      <c r="AV74" s="14">
        <f t="shared" si="197"/>
        <v>2907</v>
      </c>
      <c r="AW74" s="1">
        <f t="shared" si="197"/>
        <v>2044</v>
      </c>
      <c r="AX74" s="14">
        <f t="shared" si="197"/>
        <v>395</v>
      </c>
      <c r="AY74" s="1">
        <f t="shared" si="197"/>
        <v>1307</v>
      </c>
      <c r="AZ74" s="14">
        <f t="shared" si="197"/>
        <v>1120</v>
      </c>
      <c r="BA74" s="1">
        <f t="shared" si="197"/>
        <v>2710</v>
      </c>
      <c r="BB74" s="14">
        <f t="shared" si="197"/>
        <v>1797</v>
      </c>
      <c r="BC74" s="1">
        <f t="shared" si="197"/>
        <v>1819</v>
      </c>
      <c r="BD74" s="14">
        <f t="shared" si="197"/>
        <v>3792</v>
      </c>
      <c r="BE74" s="1">
        <f t="shared" si="197"/>
        <v>2953</v>
      </c>
      <c r="BF74" s="165">
        <f t="shared" si="197"/>
        <v>29079</v>
      </c>
      <c r="BG74" s="166">
        <f t="shared" si="197"/>
        <v>29737</v>
      </c>
      <c r="BI74" s="130" t="s">
        <v>24</v>
      </c>
      <c r="BJ74" s="122">
        <f t="shared" ref="BJ74:CK74" si="198">B74/B95</f>
        <v>0.10444641499873321</v>
      </c>
      <c r="BK74" s="123">
        <f t="shared" si="198"/>
        <v>3.1382206225926627E-2</v>
      </c>
      <c r="BL74" s="124">
        <f t="shared" si="198"/>
        <v>9.1610414657666339E-2</v>
      </c>
      <c r="BM74" s="125">
        <f t="shared" si="198"/>
        <v>6.1474269819193322E-2</v>
      </c>
      <c r="BN74" s="122">
        <f t="shared" si="198"/>
        <v>0.10629537327987865</v>
      </c>
      <c r="BO74" s="123">
        <f t="shared" si="198"/>
        <v>4.1303720796077303E-2</v>
      </c>
      <c r="BP74" s="124">
        <f t="shared" si="198"/>
        <v>8.1978051037947905E-2</v>
      </c>
      <c r="BQ74" s="125">
        <f t="shared" si="198"/>
        <v>3.9168499232396993E-2</v>
      </c>
      <c r="BR74" s="122">
        <f t="shared" si="198"/>
        <v>2.6958525345622118E-2</v>
      </c>
      <c r="BS74" s="123">
        <f t="shared" si="198"/>
        <v>7.9439252336448593E-2</v>
      </c>
      <c r="BT74" s="124">
        <f t="shared" si="198"/>
        <v>3.1997629805199615E-2</v>
      </c>
      <c r="BU74" s="122">
        <f t="shared" si="198"/>
        <v>8.3460365853658541E-2</v>
      </c>
      <c r="BV74" s="126">
        <f t="shared" si="198"/>
        <v>6.0510725229826354E-2</v>
      </c>
      <c r="BW74" s="127">
        <f t="shared" si="198"/>
        <v>7.7703396443385767E-2</v>
      </c>
      <c r="BX74" s="122">
        <f t="shared" si="198"/>
        <v>7.6812059012187295E-2</v>
      </c>
      <c r="BY74" s="123">
        <f t="shared" si="198"/>
        <v>8.3178401099345239E-2</v>
      </c>
      <c r="BZ74" s="124">
        <f t="shared" si="198"/>
        <v>7.1781095770600364E-2</v>
      </c>
      <c r="CA74" s="125">
        <f t="shared" si="198"/>
        <v>6.7309486780715397E-2</v>
      </c>
      <c r="CB74" s="122">
        <f t="shared" si="198"/>
        <v>3.1977427698095459E-2</v>
      </c>
      <c r="CC74" s="123">
        <f t="shared" si="198"/>
        <v>0.13752808988764045</v>
      </c>
      <c r="CD74" s="124">
        <f t="shared" si="198"/>
        <v>4.1611263199061402E-2</v>
      </c>
      <c r="CE74" s="125">
        <f t="shared" si="198"/>
        <v>0.10435642166207725</v>
      </c>
      <c r="CF74" s="122">
        <f t="shared" si="198"/>
        <v>6.8795840683316317E-2</v>
      </c>
      <c r="CG74" s="123">
        <f t="shared" si="198"/>
        <v>0.1027506913113084</v>
      </c>
      <c r="CH74" s="124">
        <f t="shared" si="198"/>
        <v>7.1501793951819576E-2</v>
      </c>
      <c r="CI74" s="122">
        <f t="shared" si="198"/>
        <v>5.2578283221685618E-2</v>
      </c>
      <c r="CJ74" s="128">
        <f t="shared" si="198"/>
        <v>7.1725471242145969E-2</v>
      </c>
      <c r="CK74" s="129">
        <f t="shared" si="198"/>
        <v>6.5564154172362207E-2</v>
      </c>
    </row>
    <row r="75" spans="1:89" ht="13.5" thickTop="1" x14ac:dyDescent="0.2">
      <c r="A75" s="138" t="s">
        <v>20</v>
      </c>
      <c r="B75" s="186">
        <v>1875</v>
      </c>
      <c r="C75" s="187">
        <v>801</v>
      </c>
      <c r="D75" s="188">
        <v>665</v>
      </c>
      <c r="E75" s="189">
        <v>641</v>
      </c>
      <c r="F75" s="186">
        <v>1906</v>
      </c>
      <c r="G75" s="190">
        <v>1004</v>
      </c>
      <c r="H75" s="188">
        <v>2135</v>
      </c>
      <c r="I75" s="189">
        <v>1387</v>
      </c>
      <c r="J75" s="186">
        <v>173</v>
      </c>
      <c r="K75" s="190">
        <v>609</v>
      </c>
      <c r="L75" s="188">
        <v>646</v>
      </c>
      <c r="M75" s="186">
        <v>1877</v>
      </c>
      <c r="N75" s="191">
        <v>1794</v>
      </c>
      <c r="O75" s="192">
        <v>2619</v>
      </c>
      <c r="P75" s="186">
        <v>1268</v>
      </c>
      <c r="Q75" s="190">
        <v>1149</v>
      </c>
      <c r="R75" s="188">
        <v>1526</v>
      </c>
      <c r="S75" s="189">
        <v>1096</v>
      </c>
      <c r="T75" s="186">
        <v>221</v>
      </c>
      <c r="U75" s="190">
        <v>709</v>
      </c>
      <c r="V75" s="188">
        <v>596</v>
      </c>
      <c r="W75" s="189">
        <v>1363</v>
      </c>
      <c r="X75" s="186">
        <v>1028</v>
      </c>
      <c r="Y75" s="190">
        <v>902</v>
      </c>
      <c r="Z75" s="188">
        <v>2056</v>
      </c>
      <c r="AA75" s="186">
        <v>1484</v>
      </c>
      <c r="AB75" s="163">
        <f t="shared" si="193"/>
        <v>15889</v>
      </c>
      <c r="AC75" s="164">
        <f t="shared" si="194"/>
        <v>15641</v>
      </c>
      <c r="BI75" s="138" t="s">
        <v>20</v>
      </c>
      <c r="BJ75" s="122">
        <f t="shared" ref="BJ75:CK75" si="199">B75/B95</f>
        <v>0.11876108436787433</v>
      </c>
      <c r="BK75" s="123">
        <f t="shared" si="199"/>
        <v>5.0577760939571892E-2</v>
      </c>
      <c r="BL75" s="124">
        <f t="shared" si="199"/>
        <v>9.1610414657666339E-2</v>
      </c>
      <c r="BM75" s="125">
        <f t="shared" si="199"/>
        <v>8.9151599443671764E-2</v>
      </c>
      <c r="BN75" s="122">
        <f t="shared" si="199"/>
        <v>0.10326145844620219</v>
      </c>
      <c r="BO75" s="123">
        <f t="shared" si="199"/>
        <v>5.7917507931929624E-2</v>
      </c>
      <c r="BP75" s="124">
        <f t="shared" si="199"/>
        <v>9.409846180968752E-2</v>
      </c>
      <c r="BQ75" s="125">
        <f t="shared" si="199"/>
        <v>5.7549479274718894E-2</v>
      </c>
      <c r="BR75" s="122">
        <f t="shared" si="199"/>
        <v>3.9861751152073729E-2</v>
      </c>
      <c r="BS75" s="123">
        <f t="shared" si="199"/>
        <v>0.14228971962616824</v>
      </c>
      <c r="BT75" s="124">
        <f t="shared" si="199"/>
        <v>4.7848307532775351E-2</v>
      </c>
      <c r="BU75" s="122">
        <f t="shared" si="199"/>
        <v>0.1430640243902439</v>
      </c>
      <c r="BV75" s="126">
        <f t="shared" si="199"/>
        <v>7.3299284984678248E-2</v>
      </c>
      <c r="BW75" s="127">
        <f t="shared" si="199"/>
        <v>0.10756088545730831</v>
      </c>
      <c r="BX75" s="122">
        <f t="shared" si="199"/>
        <v>0.10166773572803078</v>
      </c>
      <c r="BY75" s="123">
        <f t="shared" si="199"/>
        <v>9.2878506183816989E-2</v>
      </c>
      <c r="BZ75" s="124">
        <f t="shared" si="199"/>
        <v>9.5333291684887855E-2</v>
      </c>
      <c r="CA75" s="125">
        <f t="shared" si="199"/>
        <v>6.8180404354587873E-2</v>
      </c>
      <c r="CB75" s="122">
        <f t="shared" si="199"/>
        <v>5.1963320009405123E-2</v>
      </c>
      <c r="CC75" s="123">
        <f t="shared" si="199"/>
        <v>0.15932584269662922</v>
      </c>
      <c r="CD75" s="124">
        <f t="shared" si="199"/>
        <v>4.6617129448572547E-2</v>
      </c>
      <c r="CE75" s="125">
        <f t="shared" si="199"/>
        <v>9.6236673021252564E-2</v>
      </c>
      <c r="CF75" s="122">
        <f t="shared" si="199"/>
        <v>9.5441463188190509E-2</v>
      </c>
      <c r="CG75" s="123">
        <f t="shared" si="199"/>
        <v>0.13127637898413622</v>
      </c>
      <c r="CH75" s="124">
        <f t="shared" si="199"/>
        <v>8.7818212882282587E-2</v>
      </c>
      <c r="CI75" s="122">
        <f t="shared" si="199"/>
        <v>5.7797164667393673E-2</v>
      </c>
      <c r="CJ75" s="128">
        <f t="shared" si="199"/>
        <v>8.5328392674936901E-2</v>
      </c>
      <c r="CK75" s="129">
        <f t="shared" si="199"/>
        <v>8.4173761422467144E-2</v>
      </c>
    </row>
    <row r="76" spans="1:89" ht="13.5" thickBot="1" x14ac:dyDescent="0.25">
      <c r="A76" s="130" t="s">
        <v>22</v>
      </c>
      <c r="B76" s="179">
        <v>1483</v>
      </c>
      <c r="C76" s="180">
        <v>695</v>
      </c>
      <c r="D76" s="181">
        <v>478</v>
      </c>
      <c r="E76" s="182">
        <v>510</v>
      </c>
      <c r="F76" s="179">
        <v>1641</v>
      </c>
      <c r="G76" s="183">
        <v>828</v>
      </c>
      <c r="H76" s="181">
        <v>1901</v>
      </c>
      <c r="I76" s="182">
        <v>1288</v>
      </c>
      <c r="J76" s="179">
        <v>157</v>
      </c>
      <c r="K76" s="183">
        <v>616</v>
      </c>
      <c r="L76" s="181">
        <v>547</v>
      </c>
      <c r="M76" s="179">
        <v>1589</v>
      </c>
      <c r="N76" s="184">
        <v>1438</v>
      </c>
      <c r="O76" s="185">
        <v>2280</v>
      </c>
      <c r="P76" s="179">
        <v>961</v>
      </c>
      <c r="Q76" s="183">
        <v>1011</v>
      </c>
      <c r="R76" s="181">
        <v>1381</v>
      </c>
      <c r="S76" s="182">
        <v>948</v>
      </c>
      <c r="T76" s="179">
        <v>174</v>
      </c>
      <c r="U76" s="183">
        <v>598</v>
      </c>
      <c r="V76" s="181">
        <v>524</v>
      </c>
      <c r="W76" s="182">
        <v>1347</v>
      </c>
      <c r="X76" s="179">
        <v>769</v>
      </c>
      <c r="Y76" s="183">
        <v>917</v>
      </c>
      <c r="Z76" s="181">
        <v>1736</v>
      </c>
      <c r="AA76" s="179">
        <v>1469</v>
      </c>
      <c r="AB76" s="163">
        <f t="shared" si="193"/>
        <v>13190</v>
      </c>
      <c r="AC76" s="164">
        <f t="shared" si="194"/>
        <v>14096</v>
      </c>
      <c r="AE76" t="s">
        <v>26</v>
      </c>
      <c r="BI76" s="130" t="s">
        <v>22</v>
      </c>
      <c r="BJ76" s="122">
        <f t="shared" ref="BJ76:CK76" si="200">B76/B95</f>
        <v>9.3932100329364068E-2</v>
      </c>
      <c r="BK76" s="123">
        <f t="shared" si="200"/>
        <v>4.3884574098629794E-2</v>
      </c>
      <c r="BL76" s="124">
        <f t="shared" si="200"/>
        <v>6.5849290535886479E-2</v>
      </c>
      <c r="BM76" s="125">
        <f t="shared" si="200"/>
        <v>7.0931849791376914E-2</v>
      </c>
      <c r="BN76" s="122">
        <f t="shared" si="200"/>
        <v>8.8904540036840396E-2</v>
      </c>
      <c r="BO76" s="123">
        <f t="shared" si="200"/>
        <v>4.7764638015575428E-2</v>
      </c>
      <c r="BP76" s="124">
        <f t="shared" si="200"/>
        <v>8.3785094098461813E-2</v>
      </c>
      <c r="BQ76" s="125">
        <f t="shared" si="200"/>
        <v>5.3441765901829801E-2</v>
      </c>
      <c r="BR76" s="122">
        <f t="shared" si="200"/>
        <v>3.6175115207373272E-2</v>
      </c>
      <c r="BS76" s="123">
        <f t="shared" si="200"/>
        <v>0.14392523364485982</v>
      </c>
      <c r="BT76" s="124">
        <f t="shared" si="200"/>
        <v>4.0515517369083771E-2</v>
      </c>
      <c r="BU76" s="122">
        <f t="shared" si="200"/>
        <v>0.12111280487804878</v>
      </c>
      <c r="BV76" s="126">
        <f t="shared" si="200"/>
        <v>5.8753830439223699E-2</v>
      </c>
      <c r="BW76" s="127">
        <f t="shared" si="200"/>
        <v>9.3638342437061067E-2</v>
      </c>
      <c r="BX76" s="122">
        <f t="shared" si="200"/>
        <v>7.7052597819114818E-2</v>
      </c>
      <c r="BY76" s="123">
        <f t="shared" si="200"/>
        <v>8.1723385336674476E-2</v>
      </c>
      <c r="BZ76" s="124">
        <f t="shared" si="200"/>
        <v>8.6274754794777281E-2</v>
      </c>
      <c r="CA76" s="125">
        <f t="shared" si="200"/>
        <v>5.8973561430793159E-2</v>
      </c>
      <c r="CB76" s="122">
        <f t="shared" si="200"/>
        <v>4.0912297201975076E-2</v>
      </c>
      <c r="CC76" s="123">
        <f t="shared" si="200"/>
        <v>0.13438202247191011</v>
      </c>
      <c r="CD76" s="124">
        <f t="shared" si="200"/>
        <v>4.0985529917872507E-2</v>
      </c>
      <c r="CE76" s="125">
        <f t="shared" si="200"/>
        <v>9.5106968862529132E-2</v>
      </c>
      <c r="CF76" s="122">
        <f t="shared" si="200"/>
        <v>7.1395413610621114E-2</v>
      </c>
      <c r="CG76" s="123">
        <f t="shared" si="200"/>
        <v>0.13345946732644448</v>
      </c>
      <c r="CH76" s="124">
        <f t="shared" si="200"/>
        <v>7.415000854262771E-2</v>
      </c>
      <c r="CI76" s="122">
        <f t="shared" si="200"/>
        <v>5.7212961520486057E-2</v>
      </c>
      <c r="CJ76" s="128">
        <f t="shared" si="200"/>
        <v>7.083400461844154E-2</v>
      </c>
      <c r="CK76" s="129">
        <f t="shared" si="200"/>
        <v>7.5859174030502963E-2</v>
      </c>
    </row>
    <row r="77" spans="1:89" ht="14.25" thickTop="1" thickBot="1" x14ac:dyDescent="0.25">
      <c r="A77" s="138" t="s">
        <v>27</v>
      </c>
      <c r="B77" s="186">
        <v>1289</v>
      </c>
      <c r="C77" s="187">
        <v>869</v>
      </c>
      <c r="D77" s="188">
        <v>441</v>
      </c>
      <c r="E77" s="189">
        <v>420</v>
      </c>
      <c r="F77" s="186">
        <v>1617</v>
      </c>
      <c r="G77" s="190">
        <v>629</v>
      </c>
      <c r="H77" s="188">
        <v>1817</v>
      </c>
      <c r="I77" s="189">
        <v>1101</v>
      </c>
      <c r="J77" s="186">
        <v>196</v>
      </c>
      <c r="K77" s="190">
        <v>497</v>
      </c>
      <c r="L77" s="188">
        <v>498</v>
      </c>
      <c r="M77" s="186">
        <v>1367</v>
      </c>
      <c r="N77" s="191">
        <v>1370</v>
      </c>
      <c r="O77" s="192">
        <v>2103</v>
      </c>
      <c r="P77" s="186">
        <v>704</v>
      </c>
      <c r="Q77" s="190">
        <v>753</v>
      </c>
      <c r="R77" s="188">
        <v>1249</v>
      </c>
      <c r="S77" s="189">
        <v>897</v>
      </c>
      <c r="T77" s="186">
        <v>165</v>
      </c>
      <c r="U77" s="190">
        <v>397</v>
      </c>
      <c r="V77" s="188">
        <v>460</v>
      </c>
      <c r="W77" s="189">
        <v>1180</v>
      </c>
      <c r="X77" s="186">
        <v>658</v>
      </c>
      <c r="Y77" s="190">
        <v>450</v>
      </c>
      <c r="Z77" s="188">
        <v>1708</v>
      </c>
      <c r="AA77" s="186">
        <v>1432</v>
      </c>
      <c r="AB77" s="163">
        <f t="shared" si="193"/>
        <v>12172</v>
      </c>
      <c r="AC77" s="164">
        <f t="shared" si="194"/>
        <v>12095</v>
      </c>
      <c r="AE77" s="265" t="s">
        <v>2</v>
      </c>
      <c r="AF77" s="267" t="s">
        <v>3</v>
      </c>
      <c r="AG77" s="268"/>
      <c r="AH77" s="267" t="s">
        <v>4</v>
      </c>
      <c r="AI77" s="268"/>
      <c r="AJ77" s="267" t="s">
        <v>5</v>
      </c>
      <c r="AK77" s="268"/>
      <c r="AL77" s="267" t="s">
        <v>6</v>
      </c>
      <c r="AM77" s="268"/>
      <c r="AN77" s="267" t="s">
        <v>7</v>
      </c>
      <c r="AO77" s="268"/>
      <c r="AP77" s="267" t="s">
        <v>8</v>
      </c>
      <c r="AQ77" s="268"/>
      <c r="AR77" s="267" t="s">
        <v>9</v>
      </c>
      <c r="AS77" s="268"/>
      <c r="AT77" s="267" t="s">
        <v>10</v>
      </c>
      <c r="AU77" s="268"/>
      <c r="AV77" s="267" t="s">
        <v>11</v>
      </c>
      <c r="AW77" s="268"/>
      <c r="AX77" s="267" t="s">
        <v>12</v>
      </c>
      <c r="AY77" s="268"/>
      <c r="AZ77" s="267" t="s">
        <v>13</v>
      </c>
      <c r="BA77" s="268"/>
      <c r="BB77" s="267" t="s">
        <v>14</v>
      </c>
      <c r="BC77" s="268"/>
      <c r="BD77" s="270" t="s">
        <v>15</v>
      </c>
      <c r="BE77" s="271"/>
      <c r="BF77" s="272" t="s">
        <v>16</v>
      </c>
      <c r="BG77" s="273"/>
      <c r="BI77" s="138" t="s">
        <v>27</v>
      </c>
      <c r="BJ77" s="122">
        <f t="shared" ref="BJ77:CK77" si="201">B77/B95</f>
        <v>8.1644286800101343E-2</v>
      </c>
      <c r="BK77" s="123">
        <f t="shared" si="201"/>
        <v>5.4871503441308325E-2</v>
      </c>
      <c r="BL77" s="124">
        <f t="shared" si="201"/>
        <v>6.0752169720347159E-2</v>
      </c>
      <c r="BM77" s="125">
        <f t="shared" si="201"/>
        <v>5.8414464534075103E-2</v>
      </c>
      <c r="BN77" s="122">
        <f t="shared" si="201"/>
        <v>8.7604290822407629E-2</v>
      </c>
      <c r="BO77" s="123">
        <f t="shared" si="201"/>
        <v>3.628497259878858E-2</v>
      </c>
      <c r="BP77" s="124">
        <f t="shared" si="201"/>
        <v>8.0082859535457712E-2</v>
      </c>
      <c r="BQ77" s="125">
        <f t="shared" si="201"/>
        <v>4.5682751753039291E-2</v>
      </c>
      <c r="BR77" s="122">
        <f t="shared" si="201"/>
        <v>4.5161290322580643E-2</v>
      </c>
      <c r="BS77" s="123">
        <f t="shared" si="201"/>
        <v>0.11612149532710281</v>
      </c>
      <c r="BT77" s="124">
        <f t="shared" si="201"/>
        <v>3.6886156580993999E-2</v>
      </c>
      <c r="BU77" s="122">
        <f t="shared" si="201"/>
        <v>0.1041920731707317</v>
      </c>
      <c r="BV77" s="126">
        <f t="shared" si="201"/>
        <v>5.5975485188968332E-2</v>
      </c>
      <c r="BW77" s="127">
        <f t="shared" si="201"/>
        <v>8.6369050063657651E-2</v>
      </c>
      <c r="BX77" s="122">
        <f t="shared" si="201"/>
        <v>5.644644002565747E-2</v>
      </c>
      <c r="BY77" s="123">
        <f t="shared" si="201"/>
        <v>6.086815940506022E-2</v>
      </c>
      <c r="BZ77" s="124">
        <f t="shared" si="201"/>
        <v>7.8028362591366279E-2</v>
      </c>
      <c r="CA77" s="125">
        <f t="shared" si="201"/>
        <v>5.5800933125972008E-2</v>
      </c>
      <c r="CB77" s="122">
        <f t="shared" si="201"/>
        <v>3.8796143898424638E-2</v>
      </c>
      <c r="CC77" s="123">
        <f t="shared" si="201"/>
        <v>8.9213483146067418E-2</v>
      </c>
      <c r="CD77" s="124">
        <f t="shared" si="201"/>
        <v>3.5979663668361361E-2</v>
      </c>
      <c r="CE77" s="125">
        <f t="shared" si="201"/>
        <v>8.3315681705853281E-2</v>
      </c>
      <c r="CF77" s="122">
        <f t="shared" si="201"/>
        <v>6.1089963791662795E-2</v>
      </c>
      <c r="CG77" s="123">
        <f t="shared" si="201"/>
        <v>6.5492650269247568E-2</v>
      </c>
      <c r="CH77" s="124">
        <f t="shared" si="201"/>
        <v>7.2954040662907907E-2</v>
      </c>
      <c r="CI77" s="122">
        <f t="shared" si="201"/>
        <v>5.5771927091447265E-2</v>
      </c>
      <c r="CJ77" s="128">
        <f t="shared" si="201"/>
        <v>6.5367058697169855E-2</v>
      </c>
      <c r="CK77" s="129">
        <f t="shared" si="201"/>
        <v>6.5090572495667798E-2</v>
      </c>
    </row>
    <row r="78" spans="1:89" ht="15" thickTop="1" thickBot="1" x14ac:dyDescent="0.3">
      <c r="A78" s="130" t="s">
        <v>28</v>
      </c>
      <c r="B78" s="179">
        <v>867</v>
      </c>
      <c r="C78" s="180">
        <v>797</v>
      </c>
      <c r="D78" s="181">
        <v>363</v>
      </c>
      <c r="E78" s="182">
        <v>370</v>
      </c>
      <c r="F78" s="179">
        <v>1251</v>
      </c>
      <c r="G78" s="183">
        <v>566</v>
      </c>
      <c r="H78" s="181">
        <v>1305</v>
      </c>
      <c r="I78" s="182">
        <v>1154</v>
      </c>
      <c r="J78" s="179">
        <v>233</v>
      </c>
      <c r="K78" s="183">
        <v>482</v>
      </c>
      <c r="L78" s="181">
        <v>513</v>
      </c>
      <c r="M78" s="179">
        <v>1060</v>
      </c>
      <c r="N78" s="184">
        <v>1174</v>
      </c>
      <c r="O78" s="185">
        <v>1611</v>
      </c>
      <c r="P78" s="179">
        <v>608</v>
      </c>
      <c r="Q78" s="183">
        <v>595</v>
      </c>
      <c r="R78" s="181">
        <v>884</v>
      </c>
      <c r="S78" s="182">
        <v>881</v>
      </c>
      <c r="T78" s="179">
        <v>194</v>
      </c>
      <c r="U78" s="183">
        <v>310</v>
      </c>
      <c r="V78" s="181">
        <v>464</v>
      </c>
      <c r="W78" s="182">
        <v>1022</v>
      </c>
      <c r="X78" s="179">
        <v>539</v>
      </c>
      <c r="Y78" s="183">
        <v>390</v>
      </c>
      <c r="Z78" s="181">
        <v>1416</v>
      </c>
      <c r="AA78" s="179">
        <v>1530</v>
      </c>
      <c r="AB78" s="163">
        <f t="shared" si="193"/>
        <v>9811</v>
      </c>
      <c r="AC78" s="164">
        <f t="shared" si="194"/>
        <v>10768</v>
      </c>
      <c r="AE78" s="266"/>
      <c r="AF78" s="110" t="s">
        <v>17</v>
      </c>
      <c r="AG78" s="111" t="s">
        <v>18</v>
      </c>
      <c r="AH78" s="112" t="s">
        <v>17</v>
      </c>
      <c r="AI78" s="113" t="s">
        <v>18</v>
      </c>
      <c r="AJ78" s="110" t="s">
        <v>17</v>
      </c>
      <c r="AK78" s="111" t="s">
        <v>18</v>
      </c>
      <c r="AL78" s="112" t="s">
        <v>17</v>
      </c>
      <c r="AM78" s="113" t="s">
        <v>18</v>
      </c>
      <c r="AN78" s="110" t="s">
        <v>17</v>
      </c>
      <c r="AO78" s="111" t="s">
        <v>18</v>
      </c>
      <c r="AP78" s="112" t="s">
        <v>17</v>
      </c>
      <c r="AQ78" s="110" t="s">
        <v>18</v>
      </c>
      <c r="AR78" s="114" t="s">
        <v>17</v>
      </c>
      <c r="AS78" s="115" t="s">
        <v>18</v>
      </c>
      <c r="AT78" s="110" t="s">
        <v>17</v>
      </c>
      <c r="AU78" s="111" t="s">
        <v>18</v>
      </c>
      <c r="AV78" s="112" t="s">
        <v>17</v>
      </c>
      <c r="AW78" s="113" t="s">
        <v>18</v>
      </c>
      <c r="AX78" s="110" t="s">
        <v>17</v>
      </c>
      <c r="AY78" s="111" t="s">
        <v>18</v>
      </c>
      <c r="AZ78" s="112" t="s">
        <v>17</v>
      </c>
      <c r="BA78" s="113" t="s">
        <v>18</v>
      </c>
      <c r="BB78" s="110" t="s">
        <v>17</v>
      </c>
      <c r="BC78" s="111" t="s">
        <v>18</v>
      </c>
      <c r="BD78" s="25" t="s">
        <v>17</v>
      </c>
      <c r="BE78" s="116" t="s">
        <v>18</v>
      </c>
      <c r="BF78" s="167" t="s">
        <v>17</v>
      </c>
      <c r="BG78" s="168" t="s">
        <v>18</v>
      </c>
      <c r="BI78" s="130" t="s">
        <v>28</v>
      </c>
      <c r="BJ78" s="122">
        <f t="shared" ref="BJ78:CK78" si="202">B78/B95</f>
        <v>5.4915125411705096E-2</v>
      </c>
      <c r="BK78" s="123">
        <f t="shared" si="202"/>
        <v>5.0325187851234451E-2</v>
      </c>
      <c r="BL78" s="124">
        <f t="shared" si="202"/>
        <v>5.0006888001102083E-2</v>
      </c>
      <c r="BM78" s="125">
        <f t="shared" si="202"/>
        <v>5.1460361613351879E-2</v>
      </c>
      <c r="BN78" s="122">
        <f t="shared" si="202"/>
        <v>6.7775490302307936E-2</v>
      </c>
      <c r="BO78" s="123">
        <f t="shared" si="202"/>
        <v>3.2650706662820883E-2</v>
      </c>
      <c r="BP78" s="124">
        <f t="shared" si="202"/>
        <v>5.7516858389527963E-2</v>
      </c>
      <c r="BQ78" s="125">
        <f t="shared" si="202"/>
        <v>4.7881830629434463E-2</v>
      </c>
      <c r="BR78" s="122">
        <f t="shared" si="202"/>
        <v>5.368663594470046E-2</v>
      </c>
      <c r="BS78" s="123">
        <f t="shared" si="202"/>
        <v>0.11261682242990655</v>
      </c>
      <c r="BT78" s="124">
        <f t="shared" si="202"/>
        <v>3.799718539367454E-2</v>
      </c>
      <c r="BU78" s="122">
        <f t="shared" si="202"/>
        <v>8.0792682926829271E-2</v>
      </c>
      <c r="BV78" s="126">
        <f t="shared" si="202"/>
        <v>4.7967313585291112E-2</v>
      </c>
      <c r="BW78" s="127">
        <f t="shared" si="202"/>
        <v>6.616288143250236E-2</v>
      </c>
      <c r="BX78" s="122">
        <f t="shared" si="202"/>
        <v>4.8749198203976905E-2</v>
      </c>
      <c r="BY78" s="123">
        <f t="shared" si="202"/>
        <v>4.8096354377172419E-2</v>
      </c>
      <c r="BZ78" s="124">
        <f t="shared" si="202"/>
        <v>5.5225838695570691E-2</v>
      </c>
      <c r="CA78" s="125">
        <f t="shared" si="202"/>
        <v>5.480559875583204E-2</v>
      </c>
      <c r="CB78" s="122">
        <f t="shared" si="202"/>
        <v>4.5614860098753818E-2</v>
      </c>
      <c r="CC78" s="123">
        <f t="shared" si="202"/>
        <v>6.9662921348314602E-2</v>
      </c>
      <c r="CD78" s="124">
        <f t="shared" si="202"/>
        <v>3.6292530308955809E-2</v>
      </c>
      <c r="CE78" s="125">
        <f t="shared" si="202"/>
        <v>7.2159853138459365E-2</v>
      </c>
      <c r="CF78" s="122">
        <f t="shared" si="202"/>
        <v>5.0041778850617398E-2</v>
      </c>
      <c r="CG78" s="123">
        <f t="shared" si="202"/>
        <v>5.6760296900014551E-2</v>
      </c>
      <c r="CH78" s="124">
        <f t="shared" si="202"/>
        <v>6.0481804202972833E-2</v>
      </c>
      <c r="CI78" s="122">
        <f t="shared" si="202"/>
        <v>5.9588720984577036E-2</v>
      </c>
      <c r="CJ78" s="128">
        <f t="shared" si="202"/>
        <v>5.2687825573277482E-2</v>
      </c>
      <c r="CK78" s="129">
        <f t="shared" si="202"/>
        <v>5.7949176075514752E-2</v>
      </c>
    </row>
    <row r="79" spans="1:89" ht="13.5" thickTop="1" x14ac:dyDescent="0.2">
      <c r="A79" s="138" t="s">
        <v>29</v>
      </c>
      <c r="B79" s="193">
        <v>804</v>
      </c>
      <c r="C79" s="187">
        <v>739</v>
      </c>
      <c r="D79" s="188">
        <v>373</v>
      </c>
      <c r="E79" s="189">
        <v>307</v>
      </c>
      <c r="F79" s="186">
        <v>992</v>
      </c>
      <c r="G79" s="190">
        <v>558</v>
      </c>
      <c r="H79" s="188">
        <v>1224</v>
      </c>
      <c r="I79" s="189">
        <v>1057</v>
      </c>
      <c r="J79" s="186">
        <v>247</v>
      </c>
      <c r="K79" s="190">
        <v>270</v>
      </c>
      <c r="L79" s="188">
        <v>513</v>
      </c>
      <c r="M79" s="186">
        <v>957</v>
      </c>
      <c r="N79" s="191">
        <v>991</v>
      </c>
      <c r="O79" s="194">
        <v>1327</v>
      </c>
      <c r="P79" s="186">
        <v>604</v>
      </c>
      <c r="Q79" s="190">
        <v>523</v>
      </c>
      <c r="R79" s="188">
        <v>825</v>
      </c>
      <c r="S79" s="189">
        <v>764</v>
      </c>
      <c r="T79" s="186">
        <v>172</v>
      </c>
      <c r="U79" s="190">
        <v>202</v>
      </c>
      <c r="V79" s="188">
        <v>451</v>
      </c>
      <c r="W79" s="195">
        <v>820</v>
      </c>
      <c r="X79" s="186">
        <v>485</v>
      </c>
      <c r="Y79" s="190">
        <v>294</v>
      </c>
      <c r="Z79" s="188">
        <v>1288</v>
      </c>
      <c r="AA79" s="186">
        <v>1327</v>
      </c>
      <c r="AB79" s="163">
        <f t="shared" si="193"/>
        <v>8969</v>
      </c>
      <c r="AC79" s="164">
        <f t="shared" si="194"/>
        <v>9145</v>
      </c>
      <c r="AE79" s="253" t="str">
        <f>$AE$17</f>
        <v>17:00 - 17:59</v>
      </c>
      <c r="AF79" s="119">
        <f t="shared" ref="AF79:AU80" si="203">SUMIF($A$9:$A$32,$AE79,B$71:B$94)</f>
        <v>878</v>
      </c>
      <c r="AG79" s="176">
        <f t="shared" si="203"/>
        <v>1826</v>
      </c>
      <c r="AH79" s="120">
        <f t="shared" si="203"/>
        <v>715</v>
      </c>
      <c r="AI79" s="171">
        <f t="shared" si="203"/>
        <v>533</v>
      </c>
      <c r="AJ79" s="119">
        <f t="shared" si="203"/>
        <v>935</v>
      </c>
      <c r="AK79" s="121">
        <f t="shared" si="203"/>
        <v>2043</v>
      </c>
      <c r="AL79" s="120">
        <f t="shared" si="203"/>
        <v>1501</v>
      </c>
      <c r="AM79" s="171">
        <f t="shared" si="203"/>
        <v>2544</v>
      </c>
      <c r="AN79" s="119">
        <f t="shared" si="203"/>
        <v>638</v>
      </c>
      <c r="AO79" s="121">
        <f t="shared" si="203"/>
        <v>145</v>
      </c>
      <c r="AP79" s="120">
        <f t="shared" si="203"/>
        <v>1610</v>
      </c>
      <c r="AQ79" s="119">
        <f t="shared" si="203"/>
        <v>421</v>
      </c>
      <c r="AR79" s="170">
        <f t="shared" si="203"/>
        <v>2493</v>
      </c>
      <c r="AS79" s="172">
        <f t="shared" si="203"/>
        <v>1416</v>
      </c>
      <c r="AT79" s="119">
        <f t="shared" si="203"/>
        <v>1260</v>
      </c>
      <c r="AU79" s="121">
        <f t="shared" si="203"/>
        <v>1056</v>
      </c>
      <c r="AV79" s="120">
        <f t="shared" ref="AP79:BE80" si="204">SUMIF($A$9:$A$32,$AE79,R$71:R$94)</f>
        <v>1160</v>
      </c>
      <c r="AW79" s="171">
        <f t="shared" si="204"/>
        <v>1475</v>
      </c>
      <c r="AX79" s="119">
        <f t="shared" si="204"/>
        <v>666</v>
      </c>
      <c r="AY79" s="121">
        <f t="shared" si="204"/>
        <v>143</v>
      </c>
      <c r="AZ79" s="120">
        <f t="shared" si="204"/>
        <v>1458</v>
      </c>
      <c r="BA79" s="171">
        <f t="shared" si="204"/>
        <v>853</v>
      </c>
      <c r="BB79" s="119">
        <f t="shared" si="204"/>
        <v>1216</v>
      </c>
      <c r="BC79" s="121">
        <f t="shared" si="204"/>
        <v>359</v>
      </c>
      <c r="BD79" s="20">
        <f t="shared" si="204"/>
        <v>1675</v>
      </c>
      <c r="BE79" s="175">
        <f t="shared" si="204"/>
        <v>2327</v>
      </c>
      <c r="BF79" s="161">
        <f>AF79+AH79+AJ79+AL79+AN79+AP79+AR79+AT79+AV79+AX79+AZ79+BB79+BD79</f>
        <v>16205</v>
      </c>
      <c r="BG79" s="162">
        <f>AG79+AI79+AK79+AM79+AO79+AQ79+AS79+AU79+AW79+AY79+BA79+BC79+BE79</f>
        <v>15141</v>
      </c>
      <c r="BI79" s="138" t="s">
        <v>29</v>
      </c>
      <c r="BJ79" s="122">
        <f t="shared" ref="BJ79:CK79" si="205">B79/B95</f>
        <v>5.0924752976944515E-2</v>
      </c>
      <c r="BK79" s="123">
        <f t="shared" si="205"/>
        <v>4.6662878070341605E-2</v>
      </c>
      <c r="BL79" s="124">
        <f t="shared" si="205"/>
        <v>5.1384488221518115E-2</v>
      </c>
      <c r="BM79" s="125">
        <f t="shared" si="205"/>
        <v>4.2698191933240613E-2</v>
      </c>
      <c r="BN79" s="122">
        <f t="shared" si="205"/>
        <v>5.3743634196554341E-2</v>
      </c>
      <c r="BO79" s="123">
        <f t="shared" si="205"/>
        <v>3.2189212575713874E-2</v>
      </c>
      <c r="BP79" s="124">
        <f t="shared" si="205"/>
        <v>5.3946846489488297E-2</v>
      </c>
      <c r="BQ79" s="125">
        <f t="shared" si="205"/>
        <v>4.3857101365088587E-2</v>
      </c>
      <c r="BR79" s="122">
        <f t="shared" si="205"/>
        <v>5.6912442396313365E-2</v>
      </c>
      <c r="BS79" s="123">
        <f t="shared" si="205"/>
        <v>6.3084112149532703E-2</v>
      </c>
      <c r="BT79" s="124">
        <f t="shared" si="205"/>
        <v>3.799718539367454E-2</v>
      </c>
      <c r="BU79" s="122">
        <f t="shared" si="205"/>
        <v>7.2942073170731703E-2</v>
      </c>
      <c r="BV79" s="126">
        <f t="shared" si="205"/>
        <v>4.0490296220633298E-2</v>
      </c>
      <c r="BW79" s="127">
        <f t="shared" si="205"/>
        <v>5.4499158076307036E-2</v>
      </c>
      <c r="BX79" s="122">
        <f t="shared" si="205"/>
        <v>4.8428479794740222E-2</v>
      </c>
      <c r="BY79" s="123">
        <f t="shared" si="205"/>
        <v>4.2276291326489371E-2</v>
      </c>
      <c r="BZ79" s="124">
        <f t="shared" si="205"/>
        <v>5.1539951271318801E-2</v>
      </c>
      <c r="CA79" s="125">
        <f t="shared" si="205"/>
        <v>4.7527216174183512E-2</v>
      </c>
      <c r="CB79" s="122">
        <f t="shared" si="205"/>
        <v>4.0442040912297202E-2</v>
      </c>
      <c r="CC79" s="123">
        <f t="shared" si="205"/>
        <v>4.5393258426966294E-2</v>
      </c>
      <c r="CD79" s="124">
        <f t="shared" si="205"/>
        <v>3.5275713727023858E-2</v>
      </c>
      <c r="CE79" s="125">
        <f t="shared" si="205"/>
        <v>5.789733813457601E-2</v>
      </c>
      <c r="CF79" s="122">
        <f t="shared" si="205"/>
        <v>4.5028316776529569E-2</v>
      </c>
      <c r="CG79" s="123">
        <f t="shared" si="205"/>
        <v>4.2788531509241744E-2</v>
      </c>
      <c r="CH79" s="124">
        <f t="shared" si="205"/>
        <v>5.5014522467110881E-2</v>
      </c>
      <c r="CI79" s="122">
        <f t="shared" si="205"/>
        <v>5.1682505063093936E-2</v>
      </c>
      <c r="CJ79" s="128">
        <f t="shared" si="205"/>
        <v>4.8166049084367113E-2</v>
      </c>
      <c r="CK79" s="129">
        <f t="shared" si="205"/>
        <v>4.9214823106480537E-2</v>
      </c>
    </row>
    <row r="80" spans="1:89" x14ac:dyDescent="0.2">
      <c r="A80" s="130" t="s">
        <v>31</v>
      </c>
      <c r="B80" s="196">
        <v>624</v>
      </c>
      <c r="C80" s="180">
        <v>666</v>
      </c>
      <c r="D80" s="181">
        <v>285</v>
      </c>
      <c r="E80" s="182">
        <v>372</v>
      </c>
      <c r="F80" s="179">
        <v>865</v>
      </c>
      <c r="G80" s="183">
        <v>564</v>
      </c>
      <c r="H80" s="181">
        <v>1122</v>
      </c>
      <c r="I80" s="182">
        <v>1126</v>
      </c>
      <c r="J80" s="179">
        <v>228</v>
      </c>
      <c r="K80" s="180">
        <v>198</v>
      </c>
      <c r="L80" s="181">
        <v>469</v>
      </c>
      <c r="M80" s="179">
        <v>652</v>
      </c>
      <c r="N80" s="184">
        <v>1035</v>
      </c>
      <c r="O80" s="197">
        <v>1124</v>
      </c>
      <c r="P80" s="179">
        <v>486</v>
      </c>
      <c r="Q80" s="180">
        <v>471</v>
      </c>
      <c r="R80" s="181">
        <v>736</v>
      </c>
      <c r="S80" s="182">
        <v>747</v>
      </c>
      <c r="T80" s="188">
        <v>136</v>
      </c>
      <c r="U80" s="179">
        <v>169</v>
      </c>
      <c r="V80" s="181">
        <v>448</v>
      </c>
      <c r="W80" s="198">
        <v>638</v>
      </c>
      <c r="X80" s="179">
        <v>393</v>
      </c>
      <c r="Y80" s="183">
        <v>264</v>
      </c>
      <c r="Z80" s="181">
        <v>1247</v>
      </c>
      <c r="AA80" s="179">
        <v>1451</v>
      </c>
      <c r="AB80" s="163">
        <f t="shared" si="193"/>
        <v>8074</v>
      </c>
      <c r="AC80" s="164">
        <f t="shared" si="194"/>
        <v>8442</v>
      </c>
      <c r="AE80" s="255" t="str">
        <f>$AE$18</f>
        <v>18:00 - 18:59</v>
      </c>
      <c r="AF80" s="119">
        <f t="shared" si="203"/>
        <v>797</v>
      </c>
      <c r="AG80" s="180">
        <f t="shared" si="203"/>
        <v>1863</v>
      </c>
      <c r="AH80" s="181">
        <f t="shared" si="203"/>
        <v>411</v>
      </c>
      <c r="AI80" s="182">
        <f t="shared" si="203"/>
        <v>583</v>
      </c>
      <c r="AJ80" s="179">
        <f t="shared" si="203"/>
        <v>710</v>
      </c>
      <c r="AK80" s="183">
        <f t="shared" si="203"/>
        <v>1917</v>
      </c>
      <c r="AL80" s="181">
        <f t="shared" si="203"/>
        <v>1350</v>
      </c>
      <c r="AM80" s="182">
        <f t="shared" si="203"/>
        <v>2641</v>
      </c>
      <c r="AN80" s="179">
        <f t="shared" si="203"/>
        <v>417</v>
      </c>
      <c r="AO80" s="183">
        <f t="shared" si="203"/>
        <v>127</v>
      </c>
      <c r="AP80" s="181">
        <f t="shared" si="204"/>
        <v>1710</v>
      </c>
      <c r="AQ80" s="179">
        <f t="shared" si="204"/>
        <v>456</v>
      </c>
      <c r="AR80" s="184">
        <f t="shared" si="204"/>
        <v>2295</v>
      </c>
      <c r="AS80" s="185">
        <f t="shared" si="204"/>
        <v>1435</v>
      </c>
      <c r="AT80" s="179">
        <f t="shared" si="204"/>
        <v>985</v>
      </c>
      <c r="AU80" s="183">
        <f t="shared" si="204"/>
        <v>1038</v>
      </c>
      <c r="AV80" s="181">
        <f t="shared" si="204"/>
        <v>1129</v>
      </c>
      <c r="AW80" s="182">
        <f t="shared" si="204"/>
        <v>1436</v>
      </c>
      <c r="AX80" s="179">
        <f t="shared" si="204"/>
        <v>494</v>
      </c>
      <c r="AY80" s="183">
        <f t="shared" si="204"/>
        <v>105</v>
      </c>
      <c r="AZ80" s="181">
        <f t="shared" si="204"/>
        <v>1610</v>
      </c>
      <c r="BA80" s="182">
        <f t="shared" si="204"/>
        <v>718</v>
      </c>
      <c r="BB80" s="179">
        <f t="shared" si="204"/>
        <v>990</v>
      </c>
      <c r="BC80" s="183">
        <f t="shared" si="204"/>
        <v>373</v>
      </c>
      <c r="BD80" s="181">
        <f t="shared" si="204"/>
        <v>1435</v>
      </c>
      <c r="BE80" s="179">
        <f t="shared" si="204"/>
        <v>2233</v>
      </c>
      <c r="BF80" s="163">
        <f>SUM(AF80,AH80,AJ80,AL80,AN80,AP80,AR80,AT80,AV80,AX80,AZ80,BB80,BD80)</f>
        <v>14333</v>
      </c>
      <c r="BG80" s="164">
        <f>SUM(AG80,AI80,AK80,AM80,AO80,AQ80,AS80,AU80,AW80,AY80,BA80,BC80,BE80)</f>
        <v>14925</v>
      </c>
      <c r="BI80" s="130" t="s">
        <v>31</v>
      </c>
      <c r="BJ80" s="122">
        <f t="shared" ref="BJ80:CK80" si="206">B80/B95</f>
        <v>3.9523688877628575E-2</v>
      </c>
      <c r="BK80" s="123">
        <f t="shared" si="206"/>
        <v>4.2053419208183368E-2</v>
      </c>
      <c r="BL80" s="124">
        <f t="shared" si="206"/>
        <v>3.9261606281857007E-2</v>
      </c>
      <c r="BM80" s="125">
        <f t="shared" si="206"/>
        <v>5.1738525730180805E-2</v>
      </c>
      <c r="BN80" s="122">
        <f t="shared" si="206"/>
        <v>4.6863148770180954E-2</v>
      </c>
      <c r="BO80" s="123">
        <f t="shared" si="206"/>
        <v>3.2535333141044127E-2</v>
      </c>
      <c r="BP80" s="124">
        <f t="shared" si="206"/>
        <v>4.9451275948697609E-2</v>
      </c>
      <c r="BQ80" s="125">
        <f t="shared" si="206"/>
        <v>4.6720053109829469E-2</v>
      </c>
      <c r="BR80" s="122">
        <f t="shared" si="206"/>
        <v>5.2534562211981564E-2</v>
      </c>
      <c r="BS80" s="123">
        <f t="shared" si="206"/>
        <v>4.6261682242990654E-2</v>
      </c>
      <c r="BT80" s="124">
        <f t="shared" si="206"/>
        <v>3.4738167543144953E-2</v>
      </c>
      <c r="BU80" s="122">
        <f t="shared" si="206"/>
        <v>4.9695121951219515E-2</v>
      </c>
      <c r="BV80" s="126">
        <f t="shared" si="206"/>
        <v>4.2288049029622063E-2</v>
      </c>
      <c r="BW80" s="127">
        <f t="shared" si="206"/>
        <v>4.6162060043533612E-2</v>
      </c>
      <c r="BX80" s="122">
        <f t="shared" si="206"/>
        <v>3.8967286722257855E-2</v>
      </c>
      <c r="BY80" s="123">
        <f t="shared" si="206"/>
        <v>3.8072912456551609E-2</v>
      </c>
      <c r="BZ80" s="124">
        <f t="shared" si="206"/>
        <v>4.5979883800837132E-2</v>
      </c>
      <c r="CA80" s="125">
        <f t="shared" si="206"/>
        <v>4.6469673405909795E-2</v>
      </c>
      <c r="CB80" s="122">
        <f t="shared" si="206"/>
        <v>3.1977427698095459E-2</v>
      </c>
      <c r="CC80" s="123">
        <f t="shared" si="206"/>
        <v>3.7977528089887642E-2</v>
      </c>
      <c r="CD80" s="124">
        <f t="shared" si="206"/>
        <v>3.5041063746578019E-2</v>
      </c>
      <c r="CE80" s="125">
        <f t="shared" si="206"/>
        <v>4.5046953329096945E-2</v>
      </c>
      <c r="CF80" s="122">
        <f t="shared" si="206"/>
        <v>3.6486862872528086E-2</v>
      </c>
      <c r="CG80" s="123">
        <f t="shared" si="206"/>
        <v>3.8422354824625235E-2</v>
      </c>
      <c r="CH80" s="124">
        <f t="shared" si="206"/>
        <v>5.3263283786092602E-2</v>
      </c>
      <c r="CI80" s="122">
        <f t="shared" si="206"/>
        <v>5.6511917744196914E-2</v>
      </c>
      <c r="CJ80" s="128">
        <f t="shared" si="206"/>
        <v>4.3359647709575212E-2</v>
      </c>
      <c r="CK80" s="129">
        <f t="shared" si="206"/>
        <v>4.5431551302887771E-2</v>
      </c>
    </row>
    <row r="81" spans="1:89" ht="13.5" thickBot="1" x14ac:dyDescent="0.25">
      <c r="A81" s="138" t="s">
        <v>33</v>
      </c>
      <c r="B81" s="193">
        <v>541</v>
      </c>
      <c r="C81" s="187">
        <v>656</v>
      </c>
      <c r="D81" s="188">
        <v>273</v>
      </c>
      <c r="E81" s="189">
        <v>359</v>
      </c>
      <c r="F81" s="186">
        <v>664</v>
      </c>
      <c r="G81" s="190">
        <v>502</v>
      </c>
      <c r="H81" s="188">
        <v>1082</v>
      </c>
      <c r="I81" s="189">
        <v>880</v>
      </c>
      <c r="J81" s="186">
        <v>236</v>
      </c>
      <c r="K81" s="187">
        <v>166</v>
      </c>
      <c r="L81" s="188">
        <v>524</v>
      </c>
      <c r="M81" s="186">
        <v>456</v>
      </c>
      <c r="N81" s="191">
        <v>1004</v>
      </c>
      <c r="O81" s="194">
        <v>830</v>
      </c>
      <c r="P81" s="186">
        <v>518</v>
      </c>
      <c r="Q81" s="187">
        <v>408</v>
      </c>
      <c r="R81" s="188">
        <v>731</v>
      </c>
      <c r="S81" s="189">
        <v>644</v>
      </c>
      <c r="T81" s="186">
        <v>157</v>
      </c>
      <c r="U81" s="190">
        <v>184</v>
      </c>
      <c r="V81" s="188">
        <v>441</v>
      </c>
      <c r="W81" s="195">
        <v>589</v>
      </c>
      <c r="X81" s="186">
        <v>372</v>
      </c>
      <c r="Y81" s="190">
        <v>204</v>
      </c>
      <c r="Z81" s="188">
        <v>1140</v>
      </c>
      <c r="AA81" s="186">
        <v>1385</v>
      </c>
      <c r="AB81" s="163">
        <f t="shared" si="193"/>
        <v>7683</v>
      </c>
      <c r="AC81" s="164">
        <f t="shared" si="194"/>
        <v>7263</v>
      </c>
      <c r="AE81" s="253"/>
      <c r="AF81" s="119"/>
      <c r="AG81" s="187"/>
      <c r="AH81" s="188"/>
      <c r="AI81" s="189"/>
      <c r="AJ81" s="186"/>
      <c r="AK81" s="190"/>
      <c r="AL81" s="188"/>
      <c r="AM81" s="189"/>
      <c r="AN81" s="186"/>
      <c r="AO81" s="190"/>
      <c r="AP81" s="188"/>
      <c r="AQ81" s="186"/>
      <c r="AR81" s="191"/>
      <c r="AS81" s="192"/>
      <c r="AT81" s="186"/>
      <c r="AU81" s="190"/>
      <c r="AV81" s="188"/>
      <c r="AW81" s="189"/>
      <c r="AX81" s="186"/>
      <c r="AY81" s="190"/>
      <c r="AZ81" s="188"/>
      <c r="BA81" s="189"/>
      <c r="BB81" s="186"/>
      <c r="BC81" s="190"/>
      <c r="BD81" s="188"/>
      <c r="BE81" s="186"/>
      <c r="BF81" s="163"/>
      <c r="BG81" s="164"/>
      <c r="BI81" s="138" t="s">
        <v>33</v>
      </c>
      <c r="BJ81" s="122">
        <f t="shared" ref="BJ81:CK81" si="207">B81/B95</f>
        <v>3.4266531542944005E-2</v>
      </c>
      <c r="BK81" s="123">
        <f t="shared" si="207"/>
        <v>4.1421986487339774E-2</v>
      </c>
      <c r="BL81" s="124">
        <f t="shared" si="207"/>
        <v>3.7608486017357765E-2</v>
      </c>
      <c r="BM81" s="125">
        <f t="shared" si="207"/>
        <v>4.993045897079277E-2</v>
      </c>
      <c r="BN81" s="122">
        <f t="shared" si="207"/>
        <v>3.5973561599306536E-2</v>
      </c>
      <c r="BO81" s="123">
        <f t="shared" si="207"/>
        <v>2.8958753965964812E-2</v>
      </c>
      <c r="BP81" s="124">
        <f t="shared" si="207"/>
        <v>4.7688307109171844E-2</v>
      </c>
      <c r="BQ81" s="125">
        <f t="shared" si="207"/>
        <v>3.651300775901415E-2</v>
      </c>
      <c r="BR81" s="122">
        <f t="shared" si="207"/>
        <v>5.4377880184331796E-2</v>
      </c>
      <c r="BS81" s="123">
        <f t="shared" si="207"/>
        <v>3.8785046728971963E-2</v>
      </c>
      <c r="BT81" s="124">
        <f t="shared" si="207"/>
        <v>3.8811939856306939E-2</v>
      </c>
      <c r="BU81" s="122">
        <f t="shared" si="207"/>
        <v>3.4756097560975613E-2</v>
      </c>
      <c r="BV81" s="126">
        <f t="shared" si="207"/>
        <v>4.1021450459652706E-2</v>
      </c>
      <c r="BW81" s="127">
        <f t="shared" si="207"/>
        <v>3.4087642202965215E-2</v>
      </c>
      <c r="BX81" s="122">
        <f t="shared" si="207"/>
        <v>4.1533033996151381E-2</v>
      </c>
      <c r="BY81" s="123">
        <f t="shared" si="207"/>
        <v>3.2980357287203943E-2</v>
      </c>
      <c r="BZ81" s="124">
        <f t="shared" si="207"/>
        <v>4.5667520459798841E-2</v>
      </c>
      <c r="CA81" s="125">
        <f t="shared" si="207"/>
        <v>4.006220839813375E-2</v>
      </c>
      <c r="CB81" s="122">
        <f t="shared" si="207"/>
        <v>3.6915118739713142E-2</v>
      </c>
      <c r="CC81" s="123">
        <f t="shared" si="207"/>
        <v>4.1348314606741571E-2</v>
      </c>
      <c r="CD81" s="124">
        <f t="shared" si="207"/>
        <v>3.4493547125537739E-2</v>
      </c>
      <c r="CE81" s="125">
        <f t="shared" si="207"/>
        <v>4.1587234343006423E-2</v>
      </c>
      <c r="CF81" s="122">
        <f t="shared" si="207"/>
        <v>3.4537183177049485E-2</v>
      </c>
      <c r="CG81" s="123">
        <f t="shared" si="207"/>
        <v>2.9690001455392228E-2</v>
      </c>
      <c r="CH81" s="124">
        <f t="shared" si="207"/>
        <v>4.8692977960020499E-2</v>
      </c>
      <c r="CI81" s="122">
        <f t="shared" si="207"/>
        <v>5.3941423897803396E-2</v>
      </c>
      <c r="CJ81" s="128">
        <f t="shared" si="207"/>
        <v>4.1259867891090707E-2</v>
      </c>
      <c r="CK81" s="129">
        <f t="shared" si="207"/>
        <v>3.9086633157175303E-2</v>
      </c>
    </row>
    <row r="82" spans="1:89" ht="14.25" thickTop="1" thickBot="1" x14ac:dyDescent="0.25">
      <c r="A82" s="130" t="s">
        <v>34</v>
      </c>
      <c r="B82" s="196">
        <v>526</v>
      </c>
      <c r="C82" s="180">
        <v>811</v>
      </c>
      <c r="D82" s="181">
        <v>352</v>
      </c>
      <c r="E82" s="182">
        <v>362</v>
      </c>
      <c r="F82" s="179">
        <v>690</v>
      </c>
      <c r="G82" s="183">
        <v>772</v>
      </c>
      <c r="H82" s="181">
        <v>1012</v>
      </c>
      <c r="I82" s="182">
        <v>1262</v>
      </c>
      <c r="J82" s="179">
        <v>248</v>
      </c>
      <c r="K82" s="180">
        <v>177</v>
      </c>
      <c r="L82" s="181">
        <v>617</v>
      </c>
      <c r="M82" s="179">
        <v>490</v>
      </c>
      <c r="N82" s="184">
        <v>1160</v>
      </c>
      <c r="O82" s="197">
        <v>875</v>
      </c>
      <c r="P82" s="179">
        <v>601</v>
      </c>
      <c r="Q82" s="180">
        <v>435</v>
      </c>
      <c r="R82" s="181">
        <v>742</v>
      </c>
      <c r="S82" s="182">
        <v>663</v>
      </c>
      <c r="T82" s="179">
        <v>153</v>
      </c>
      <c r="U82" s="183">
        <v>175</v>
      </c>
      <c r="V82" s="181">
        <v>578</v>
      </c>
      <c r="W82" s="198">
        <v>586</v>
      </c>
      <c r="X82" s="179">
        <v>369</v>
      </c>
      <c r="Y82" s="183">
        <v>254</v>
      </c>
      <c r="Z82" s="181">
        <v>1198</v>
      </c>
      <c r="AA82" s="179">
        <v>1563</v>
      </c>
      <c r="AB82" s="163">
        <f t="shared" si="193"/>
        <v>8246</v>
      </c>
      <c r="AC82" s="164">
        <f t="shared" si="194"/>
        <v>8425</v>
      </c>
      <c r="AE82" s="250" t="s">
        <v>25</v>
      </c>
      <c r="AF82" s="14">
        <f t="shared" ref="AF82:BG82" si="208">SUM(AF79:AF81)</f>
        <v>1675</v>
      </c>
      <c r="AG82" s="1">
        <f t="shared" si="208"/>
        <v>3689</v>
      </c>
      <c r="AH82" s="14">
        <f t="shared" si="208"/>
        <v>1126</v>
      </c>
      <c r="AI82" s="1">
        <f t="shared" si="208"/>
        <v>1116</v>
      </c>
      <c r="AJ82" s="14">
        <f t="shared" si="208"/>
        <v>1645</v>
      </c>
      <c r="AK82" s="1">
        <f t="shared" si="208"/>
        <v>3960</v>
      </c>
      <c r="AL82" s="14">
        <f t="shared" si="208"/>
        <v>2851</v>
      </c>
      <c r="AM82" s="1">
        <f t="shared" si="208"/>
        <v>5185</v>
      </c>
      <c r="AN82" s="14">
        <f t="shared" si="208"/>
        <v>1055</v>
      </c>
      <c r="AO82" s="1">
        <f t="shared" si="208"/>
        <v>272</v>
      </c>
      <c r="AP82" s="14">
        <f t="shared" si="208"/>
        <v>3320</v>
      </c>
      <c r="AQ82" s="1">
        <f t="shared" si="208"/>
        <v>877</v>
      </c>
      <c r="AR82" s="14">
        <f t="shared" si="208"/>
        <v>4788</v>
      </c>
      <c r="AS82" s="1">
        <f t="shared" si="208"/>
        <v>2851</v>
      </c>
      <c r="AT82" s="14">
        <f t="shared" si="208"/>
        <v>2245</v>
      </c>
      <c r="AU82" s="1">
        <f t="shared" si="208"/>
        <v>2094</v>
      </c>
      <c r="AV82" s="14">
        <f t="shared" si="208"/>
        <v>2289</v>
      </c>
      <c r="AW82" s="1">
        <f t="shared" si="208"/>
        <v>2911</v>
      </c>
      <c r="AX82" s="14">
        <f t="shared" si="208"/>
        <v>1160</v>
      </c>
      <c r="AY82" s="1">
        <f t="shared" si="208"/>
        <v>248</v>
      </c>
      <c r="AZ82" s="14">
        <f t="shared" si="208"/>
        <v>3068</v>
      </c>
      <c r="BA82" s="1">
        <f t="shared" si="208"/>
        <v>1571</v>
      </c>
      <c r="BB82" s="14">
        <f t="shared" si="208"/>
        <v>2206</v>
      </c>
      <c r="BC82" s="1">
        <f t="shared" si="208"/>
        <v>732</v>
      </c>
      <c r="BD82" s="14">
        <f t="shared" si="208"/>
        <v>3110</v>
      </c>
      <c r="BE82" s="1">
        <f t="shared" si="208"/>
        <v>4560</v>
      </c>
      <c r="BF82" s="165">
        <f t="shared" si="208"/>
        <v>30538</v>
      </c>
      <c r="BG82" s="166">
        <f t="shared" si="208"/>
        <v>30066</v>
      </c>
      <c r="BI82" s="130" t="s">
        <v>34</v>
      </c>
      <c r="BJ82" s="122">
        <f t="shared" ref="BJ82:CK82" si="209">B82/B95</f>
        <v>3.3316442868001013E-2</v>
      </c>
      <c r="BK82" s="123">
        <f t="shared" si="209"/>
        <v>5.1209193660415479E-2</v>
      </c>
      <c r="BL82" s="124">
        <f t="shared" si="209"/>
        <v>4.8491527758644438E-2</v>
      </c>
      <c r="BM82" s="125">
        <f t="shared" si="209"/>
        <v>5.0347705146036162E-2</v>
      </c>
      <c r="BN82" s="122">
        <f t="shared" si="209"/>
        <v>3.7382164914942027E-2</v>
      </c>
      <c r="BO82" s="123">
        <f t="shared" si="209"/>
        <v>4.4534179405826366E-2</v>
      </c>
      <c r="BP82" s="124">
        <f t="shared" si="209"/>
        <v>4.4603111640001761E-2</v>
      </c>
      <c r="BQ82" s="125">
        <f t="shared" si="209"/>
        <v>5.2362972490768017E-2</v>
      </c>
      <c r="BR82" s="122">
        <f t="shared" si="209"/>
        <v>5.7142857142857141E-2</v>
      </c>
      <c r="BS82" s="123">
        <f t="shared" si="209"/>
        <v>4.1355140186915891E-2</v>
      </c>
      <c r="BT82" s="124">
        <f t="shared" si="209"/>
        <v>4.5700318494926305E-2</v>
      </c>
      <c r="BU82" s="122">
        <f t="shared" si="209"/>
        <v>3.7347560975609755E-2</v>
      </c>
      <c r="BV82" s="126">
        <f t="shared" si="209"/>
        <v>4.7395301327885594E-2</v>
      </c>
      <c r="BW82" s="127">
        <f t="shared" si="209"/>
        <v>3.5935767382644049E-2</v>
      </c>
      <c r="BX82" s="122">
        <f t="shared" si="209"/>
        <v>4.8187940987812698E-2</v>
      </c>
      <c r="BY82" s="123">
        <f t="shared" si="209"/>
        <v>3.5162880931210089E-2</v>
      </c>
      <c r="BZ82" s="124">
        <f t="shared" si="209"/>
        <v>4.6354719810083087E-2</v>
      </c>
      <c r="CA82" s="125">
        <f t="shared" si="209"/>
        <v>4.1244167962674959E-2</v>
      </c>
      <c r="CB82" s="122">
        <f t="shared" si="209"/>
        <v>3.5974606160357393E-2</v>
      </c>
      <c r="CC82" s="123">
        <f t="shared" si="209"/>
        <v>3.9325842696629212E-2</v>
      </c>
      <c r="CD82" s="124">
        <f t="shared" si="209"/>
        <v>4.5209229565897534E-2</v>
      </c>
      <c r="CE82" s="125">
        <f t="shared" si="209"/>
        <v>4.1375414813245782E-2</v>
      </c>
      <c r="CF82" s="122">
        <f t="shared" si="209"/>
        <v>3.4258657506266825E-2</v>
      </c>
      <c r="CG82" s="123">
        <f t="shared" si="209"/>
        <v>3.6966962596419732E-2</v>
      </c>
      <c r="CH82" s="124">
        <f t="shared" si="209"/>
        <v>5.117033999658295E-2</v>
      </c>
      <c r="CI82" s="122">
        <f t="shared" si="209"/>
        <v>6.0873967907773795E-2</v>
      </c>
      <c r="CJ82" s="128">
        <f t="shared" si="209"/>
        <v>4.4283336018473764E-2</v>
      </c>
      <c r="CK82" s="129">
        <f t="shared" si="209"/>
        <v>4.5340063933526353E-2</v>
      </c>
    </row>
    <row r="83" spans="1:89" ht="13.5" thickTop="1" x14ac:dyDescent="0.2">
      <c r="A83" s="138" t="s">
        <v>35</v>
      </c>
      <c r="B83" s="193">
        <v>541</v>
      </c>
      <c r="C83" s="187">
        <v>870</v>
      </c>
      <c r="D83" s="188">
        <v>364</v>
      </c>
      <c r="E83" s="189">
        <v>346</v>
      </c>
      <c r="F83" s="186">
        <v>649</v>
      </c>
      <c r="G83" s="190">
        <v>1003</v>
      </c>
      <c r="H83" s="188">
        <v>1075</v>
      </c>
      <c r="I83" s="189">
        <v>1446</v>
      </c>
      <c r="J83" s="186">
        <v>247</v>
      </c>
      <c r="K83" s="187">
        <v>141</v>
      </c>
      <c r="L83" s="188">
        <v>1010</v>
      </c>
      <c r="M83" s="186">
        <v>439</v>
      </c>
      <c r="N83" s="191">
        <v>1452</v>
      </c>
      <c r="O83" s="194">
        <v>1024</v>
      </c>
      <c r="P83" s="186">
        <v>625</v>
      </c>
      <c r="Q83" s="187">
        <v>485</v>
      </c>
      <c r="R83" s="188">
        <v>748</v>
      </c>
      <c r="S83" s="189">
        <v>799</v>
      </c>
      <c r="T83" s="186">
        <v>280</v>
      </c>
      <c r="U83" s="190">
        <v>86</v>
      </c>
      <c r="V83" s="188">
        <v>777</v>
      </c>
      <c r="W83" s="195">
        <v>560</v>
      </c>
      <c r="X83" s="186">
        <v>529</v>
      </c>
      <c r="Y83" s="190">
        <v>204</v>
      </c>
      <c r="Z83" s="188">
        <v>1336</v>
      </c>
      <c r="AA83" s="186">
        <v>1467</v>
      </c>
      <c r="AB83" s="163">
        <f t="shared" si="193"/>
        <v>9633</v>
      </c>
      <c r="AC83" s="164">
        <f t="shared" si="194"/>
        <v>8870</v>
      </c>
      <c r="BI83" s="138" t="s">
        <v>35</v>
      </c>
      <c r="BJ83" s="122">
        <f t="shared" ref="BJ83:CK83" si="210">B83/B95</f>
        <v>3.4266531542944005E-2</v>
      </c>
      <c r="BK83" s="123">
        <f t="shared" si="210"/>
        <v>5.4934646713392689E-2</v>
      </c>
      <c r="BL83" s="124">
        <f t="shared" si="210"/>
        <v>5.0144648023143681E-2</v>
      </c>
      <c r="BM83" s="125">
        <f t="shared" si="210"/>
        <v>4.8122392211404727E-2</v>
      </c>
      <c r="BN83" s="122">
        <f t="shared" si="210"/>
        <v>3.5160905840286055E-2</v>
      </c>
      <c r="BO83" s="123">
        <f t="shared" si="210"/>
        <v>5.7859821171041249E-2</v>
      </c>
      <c r="BP83" s="124">
        <f t="shared" si="210"/>
        <v>4.737978756225484E-2</v>
      </c>
      <c r="BQ83" s="125">
        <f t="shared" si="210"/>
        <v>5.9997510476743704E-2</v>
      </c>
      <c r="BR83" s="122">
        <f t="shared" si="210"/>
        <v>5.6912442396313365E-2</v>
      </c>
      <c r="BS83" s="123">
        <f t="shared" si="210"/>
        <v>3.2943925233644859E-2</v>
      </c>
      <c r="BT83" s="124">
        <f t="shared" si="210"/>
        <v>7.4809273387156511E-2</v>
      </c>
      <c r="BU83" s="122">
        <f t="shared" si="210"/>
        <v>3.3460365853658539E-2</v>
      </c>
      <c r="BV83" s="126">
        <f t="shared" si="210"/>
        <v>5.9325842696629216E-2</v>
      </c>
      <c r="BW83" s="127">
        <f t="shared" si="210"/>
        <v>4.2055115199802866E-2</v>
      </c>
      <c r="BX83" s="122">
        <f t="shared" si="210"/>
        <v>5.0112251443232843E-2</v>
      </c>
      <c r="BY83" s="123">
        <f t="shared" si="210"/>
        <v>3.920459138307332E-2</v>
      </c>
      <c r="BZ83" s="124">
        <f t="shared" si="210"/>
        <v>4.6729555819329041E-2</v>
      </c>
      <c r="CA83" s="125">
        <f t="shared" si="210"/>
        <v>4.9704510108864695E-2</v>
      </c>
      <c r="CB83" s="122">
        <f t="shared" si="210"/>
        <v>6.5835880554902415E-2</v>
      </c>
      <c r="CC83" s="123">
        <f t="shared" si="210"/>
        <v>1.9325842696629212E-2</v>
      </c>
      <c r="CD83" s="124">
        <f t="shared" si="210"/>
        <v>6.0774344935471257E-2</v>
      </c>
      <c r="CE83" s="125">
        <f t="shared" si="210"/>
        <v>3.9539645555320198E-2</v>
      </c>
      <c r="CF83" s="122">
        <f t="shared" si="210"/>
        <v>4.9113359948008542E-2</v>
      </c>
      <c r="CG83" s="123">
        <f t="shared" si="210"/>
        <v>2.9690001455392228E-2</v>
      </c>
      <c r="CH83" s="124">
        <f t="shared" si="210"/>
        <v>5.7064753118059114E-2</v>
      </c>
      <c r="CI83" s="122">
        <f t="shared" si="210"/>
        <v>5.7135067767565044E-2</v>
      </c>
      <c r="CJ83" s="128">
        <f t="shared" si="210"/>
        <v>5.1731915579184794E-2</v>
      </c>
      <c r="CK83" s="129">
        <f t="shared" si="210"/>
        <v>4.7734880366810534E-2</v>
      </c>
    </row>
    <row r="84" spans="1:89" x14ac:dyDescent="0.2">
      <c r="A84" s="130" t="s">
        <v>36</v>
      </c>
      <c r="B84" s="196">
        <v>719</v>
      </c>
      <c r="C84" s="180">
        <v>1572</v>
      </c>
      <c r="D84" s="181">
        <v>623</v>
      </c>
      <c r="E84" s="182">
        <v>517</v>
      </c>
      <c r="F84" s="179">
        <v>782</v>
      </c>
      <c r="G84" s="183">
        <v>1745</v>
      </c>
      <c r="H84" s="181">
        <v>1203</v>
      </c>
      <c r="I84" s="182">
        <v>2037</v>
      </c>
      <c r="J84" s="179">
        <v>476</v>
      </c>
      <c r="K84" s="180">
        <v>130</v>
      </c>
      <c r="L84" s="181">
        <v>1170</v>
      </c>
      <c r="M84" s="179">
        <v>400</v>
      </c>
      <c r="N84" s="184">
        <v>1742</v>
      </c>
      <c r="O84" s="197">
        <v>1170</v>
      </c>
      <c r="P84" s="179">
        <v>941</v>
      </c>
      <c r="Q84" s="180">
        <v>658</v>
      </c>
      <c r="R84" s="181">
        <v>1102</v>
      </c>
      <c r="S84" s="182">
        <v>1174</v>
      </c>
      <c r="T84" s="179">
        <v>534</v>
      </c>
      <c r="U84" s="183">
        <v>92</v>
      </c>
      <c r="V84" s="181">
        <v>1348</v>
      </c>
      <c r="W84" s="198">
        <v>702</v>
      </c>
      <c r="X84" s="179">
        <v>916</v>
      </c>
      <c r="Y84" s="183">
        <v>243</v>
      </c>
      <c r="Z84" s="181">
        <v>1557</v>
      </c>
      <c r="AA84" s="179">
        <v>1799</v>
      </c>
      <c r="AB84" s="163">
        <f t="shared" si="193"/>
        <v>13113</v>
      </c>
      <c r="AC84" s="164">
        <f t="shared" si="194"/>
        <v>12239</v>
      </c>
      <c r="BI84" s="130" t="s">
        <v>36</v>
      </c>
      <c r="BJ84" s="122">
        <f t="shared" ref="BJ84:CK84" si="211">B84/B95</f>
        <v>4.5540917152267546E-2</v>
      </c>
      <c r="BK84" s="123">
        <f t="shared" si="211"/>
        <v>9.9261223716613001E-2</v>
      </c>
      <c r="BL84" s="124">
        <f t="shared" si="211"/>
        <v>8.5824493731918999E-2</v>
      </c>
      <c r="BM84" s="125">
        <f t="shared" si="211"/>
        <v>7.1905424200278165E-2</v>
      </c>
      <c r="BN84" s="122">
        <f t="shared" si="211"/>
        <v>4.2366453570267637E-2</v>
      </c>
      <c r="BO84" s="123">
        <f t="shared" si="211"/>
        <v>0.10066339775021632</v>
      </c>
      <c r="BP84" s="124">
        <f t="shared" si="211"/>
        <v>5.3021287848737275E-2</v>
      </c>
      <c r="BQ84" s="125">
        <f t="shared" si="211"/>
        <v>8.4519314551263436E-2</v>
      </c>
      <c r="BR84" s="122">
        <f t="shared" si="211"/>
        <v>0.10967741935483871</v>
      </c>
      <c r="BS84" s="123">
        <f t="shared" si="211"/>
        <v>3.0373831775700934E-2</v>
      </c>
      <c r="BT84" s="124">
        <f t="shared" si="211"/>
        <v>8.666024738908229E-2</v>
      </c>
      <c r="BU84" s="122">
        <f t="shared" si="211"/>
        <v>3.048780487804878E-2</v>
      </c>
      <c r="BV84" s="126">
        <f t="shared" si="211"/>
        <v>7.1174668028600618E-2</v>
      </c>
      <c r="BW84" s="127">
        <f t="shared" si="211"/>
        <v>4.8051254671649758E-2</v>
      </c>
      <c r="BX84" s="122">
        <f t="shared" si="211"/>
        <v>7.5449005772931371E-2</v>
      </c>
      <c r="BY84" s="123">
        <f t="shared" si="211"/>
        <v>5.3188909546520086E-2</v>
      </c>
      <c r="BZ84" s="124">
        <f t="shared" si="211"/>
        <v>6.8844880364840377E-2</v>
      </c>
      <c r="CA84" s="125">
        <f t="shared" si="211"/>
        <v>7.303265940902022E-2</v>
      </c>
      <c r="CB84" s="122">
        <f t="shared" si="211"/>
        <v>0.12555842934399247</v>
      </c>
      <c r="CC84" s="123">
        <f t="shared" si="211"/>
        <v>2.0674157303370785E-2</v>
      </c>
      <c r="CD84" s="124">
        <f t="shared" si="211"/>
        <v>0.1054360578803285</v>
      </c>
      <c r="CE84" s="125">
        <f t="shared" si="211"/>
        <v>4.9565769963990682E-2</v>
      </c>
      <c r="CF84" s="122">
        <f t="shared" si="211"/>
        <v>8.5043171478971308E-2</v>
      </c>
      <c r="CG84" s="123">
        <f t="shared" si="211"/>
        <v>3.5366031145393682E-2</v>
      </c>
      <c r="CH84" s="124">
        <f t="shared" si="211"/>
        <v>6.6504356740133261E-2</v>
      </c>
      <c r="CI84" s="122">
        <f t="shared" si="211"/>
        <v>7.0065430752453653E-2</v>
      </c>
      <c r="CJ84" s="128">
        <f t="shared" si="211"/>
        <v>7.0420492991783476E-2</v>
      </c>
      <c r="CK84" s="129">
        <f t="shared" si="211"/>
        <v>6.5865524330258635E-2</v>
      </c>
    </row>
    <row r="85" spans="1:89" x14ac:dyDescent="0.2">
      <c r="A85" s="138" t="s">
        <v>30</v>
      </c>
      <c r="B85" s="193">
        <v>878</v>
      </c>
      <c r="C85" s="187">
        <v>1826</v>
      </c>
      <c r="D85" s="188">
        <v>715</v>
      </c>
      <c r="E85" s="189">
        <v>533</v>
      </c>
      <c r="F85" s="186">
        <v>935</v>
      </c>
      <c r="G85" s="190">
        <v>2043</v>
      </c>
      <c r="H85" s="188">
        <v>1501</v>
      </c>
      <c r="I85" s="189">
        <v>2544</v>
      </c>
      <c r="J85" s="186">
        <v>638</v>
      </c>
      <c r="K85" s="187">
        <v>145</v>
      </c>
      <c r="L85" s="188">
        <v>1610</v>
      </c>
      <c r="M85" s="186">
        <v>421</v>
      </c>
      <c r="N85" s="191">
        <v>2493</v>
      </c>
      <c r="O85" s="194">
        <v>1416</v>
      </c>
      <c r="P85" s="186">
        <v>1260</v>
      </c>
      <c r="Q85" s="187">
        <v>1056</v>
      </c>
      <c r="R85" s="188">
        <v>1160</v>
      </c>
      <c r="S85" s="189">
        <v>1475</v>
      </c>
      <c r="T85" s="186">
        <v>666</v>
      </c>
      <c r="U85" s="190">
        <v>143</v>
      </c>
      <c r="V85" s="188">
        <v>1458</v>
      </c>
      <c r="W85" s="195">
        <v>853</v>
      </c>
      <c r="X85" s="186">
        <v>1216</v>
      </c>
      <c r="Y85" s="190">
        <v>359</v>
      </c>
      <c r="Z85" s="188">
        <v>1675</v>
      </c>
      <c r="AA85" s="186">
        <v>2327</v>
      </c>
      <c r="AB85" s="163">
        <f t="shared" si="193"/>
        <v>16205</v>
      </c>
      <c r="AC85" s="164">
        <f t="shared" si="194"/>
        <v>15141</v>
      </c>
      <c r="BI85" s="138" t="s">
        <v>30</v>
      </c>
      <c r="BJ85" s="122">
        <f t="shared" ref="BJ85:CK85" si="212">B85/B95</f>
        <v>5.561185710666329E-2</v>
      </c>
      <c r="BK85" s="123">
        <f t="shared" si="212"/>
        <v>0.11529961482604029</v>
      </c>
      <c r="BL85" s="124">
        <f t="shared" si="212"/>
        <v>9.8498415759746522E-2</v>
      </c>
      <c r="BM85" s="125">
        <f t="shared" si="212"/>
        <v>7.4130737134909599E-2</v>
      </c>
      <c r="BN85" s="122">
        <f t="shared" si="212"/>
        <v>5.0655542312276522E-2</v>
      </c>
      <c r="BO85" s="123">
        <f t="shared" si="212"/>
        <v>0.11785405249495241</v>
      </c>
      <c r="BP85" s="124">
        <f t="shared" si="212"/>
        <v>6.615540570320419E-2</v>
      </c>
      <c r="BQ85" s="125">
        <f t="shared" si="212"/>
        <v>0.10555578606696818</v>
      </c>
      <c r="BR85" s="122">
        <f t="shared" si="212"/>
        <v>0.14700460829493087</v>
      </c>
      <c r="BS85" s="123">
        <f t="shared" si="212"/>
        <v>3.3878504672897193E-2</v>
      </c>
      <c r="BT85" s="124">
        <f t="shared" si="212"/>
        <v>0.11925042589437819</v>
      </c>
      <c r="BU85" s="122">
        <f t="shared" si="212"/>
        <v>3.2088414634146342E-2</v>
      </c>
      <c r="BV85" s="126">
        <f t="shared" si="212"/>
        <v>0.10185903983656792</v>
      </c>
      <c r="BW85" s="127">
        <f t="shared" si="212"/>
        <v>5.8154338987227404E-2</v>
      </c>
      <c r="BX85" s="122">
        <f t="shared" si="212"/>
        <v>0.1010262989095574</v>
      </c>
      <c r="BY85" s="123">
        <f t="shared" si="212"/>
        <v>8.5360924743351385E-2</v>
      </c>
      <c r="BZ85" s="124">
        <f t="shared" si="212"/>
        <v>7.246829512088461E-2</v>
      </c>
      <c r="CA85" s="125">
        <f t="shared" si="212"/>
        <v>9.1757387247278388E-2</v>
      </c>
      <c r="CB85" s="122">
        <f t="shared" si="212"/>
        <v>0.15659534446273218</v>
      </c>
      <c r="CC85" s="123">
        <f t="shared" si="212"/>
        <v>3.2134831460674154E-2</v>
      </c>
      <c r="CD85" s="124">
        <f t="shared" si="212"/>
        <v>0.11403989049667579</v>
      </c>
      <c r="CE85" s="125">
        <f t="shared" si="212"/>
        <v>6.0227352961943093E-2</v>
      </c>
      <c r="CF85" s="122">
        <f t="shared" si="212"/>
        <v>0.11289573855723703</v>
      </c>
      <c r="CG85" s="123">
        <f t="shared" si="212"/>
        <v>5.2248580992577502E-2</v>
      </c>
      <c r="CH85" s="124">
        <f t="shared" si="212"/>
        <v>7.1544507090381002E-2</v>
      </c>
      <c r="CI85" s="122">
        <f t="shared" si="212"/>
        <v>9.062938152360181E-2</v>
      </c>
      <c r="CJ85" s="128">
        <f t="shared" si="212"/>
        <v>8.7025401428494714E-2</v>
      </c>
      <c r="CK85" s="129">
        <f t="shared" si="212"/>
        <v>8.1482956441248963E-2</v>
      </c>
    </row>
    <row r="86" spans="1:89" x14ac:dyDescent="0.2">
      <c r="A86" s="130" t="s">
        <v>32</v>
      </c>
      <c r="B86" s="196">
        <v>797</v>
      </c>
      <c r="C86" s="180">
        <v>1863</v>
      </c>
      <c r="D86" s="181">
        <v>411</v>
      </c>
      <c r="E86" s="182">
        <v>583</v>
      </c>
      <c r="F86" s="179">
        <v>710</v>
      </c>
      <c r="G86" s="183">
        <v>1917</v>
      </c>
      <c r="H86" s="181">
        <v>1350</v>
      </c>
      <c r="I86" s="182">
        <v>2641</v>
      </c>
      <c r="J86" s="179">
        <v>417</v>
      </c>
      <c r="K86" s="180">
        <v>127</v>
      </c>
      <c r="L86" s="181">
        <v>1710</v>
      </c>
      <c r="M86" s="179">
        <v>456</v>
      </c>
      <c r="N86" s="184">
        <v>2295</v>
      </c>
      <c r="O86" s="197">
        <v>1435</v>
      </c>
      <c r="P86" s="179">
        <v>985</v>
      </c>
      <c r="Q86" s="180">
        <v>1038</v>
      </c>
      <c r="R86" s="181">
        <v>1129</v>
      </c>
      <c r="S86" s="182">
        <v>1436</v>
      </c>
      <c r="T86" s="179">
        <v>494</v>
      </c>
      <c r="U86" s="183">
        <v>105</v>
      </c>
      <c r="V86" s="181">
        <v>1610</v>
      </c>
      <c r="W86" s="198">
        <v>718</v>
      </c>
      <c r="X86" s="179">
        <v>990</v>
      </c>
      <c r="Y86" s="183">
        <v>373</v>
      </c>
      <c r="Z86" s="181">
        <v>1435</v>
      </c>
      <c r="AA86" s="179">
        <v>2233</v>
      </c>
      <c r="AB86" s="163">
        <f t="shared" si="193"/>
        <v>14333</v>
      </c>
      <c r="AC86" s="164">
        <f t="shared" si="194"/>
        <v>14925</v>
      </c>
      <c r="BI86" s="130" t="s">
        <v>32</v>
      </c>
      <c r="BJ86" s="122">
        <f t="shared" ref="BJ86:CK86" si="213">B86/B95</f>
        <v>5.0481378261971119E-2</v>
      </c>
      <c r="BK86" s="123">
        <f t="shared" si="213"/>
        <v>0.11763591589316158</v>
      </c>
      <c r="BL86" s="124">
        <f t="shared" si="213"/>
        <v>5.6619369059099048E-2</v>
      </c>
      <c r="BM86" s="125">
        <f t="shared" si="213"/>
        <v>8.1084840055632823E-2</v>
      </c>
      <c r="BN86" s="122">
        <f t="shared" si="213"/>
        <v>3.8465705926969337E-2</v>
      </c>
      <c r="BO86" s="123">
        <f t="shared" si="213"/>
        <v>0.11058552062301702</v>
      </c>
      <c r="BP86" s="124">
        <f t="shared" si="213"/>
        <v>5.9500198333994447E-2</v>
      </c>
      <c r="BQ86" s="125">
        <f t="shared" si="213"/>
        <v>0.10958051533131405</v>
      </c>
      <c r="BR86" s="122">
        <f t="shared" si="213"/>
        <v>9.6082949308755758E-2</v>
      </c>
      <c r="BS86" s="123">
        <f t="shared" si="213"/>
        <v>2.9672897196261681E-2</v>
      </c>
      <c r="BT86" s="124">
        <f t="shared" si="213"/>
        <v>0.12665728464558182</v>
      </c>
      <c r="BU86" s="122">
        <f t="shared" si="213"/>
        <v>3.4756097560975613E-2</v>
      </c>
      <c r="BV86" s="126">
        <f t="shared" si="213"/>
        <v>9.3769152196118491E-2</v>
      </c>
      <c r="BW86" s="127">
        <f t="shared" si="213"/>
        <v>5.8934658507536243E-2</v>
      </c>
      <c r="BX86" s="122">
        <f t="shared" si="213"/>
        <v>7.8976908274534963E-2</v>
      </c>
      <c r="BY86" s="123">
        <f t="shared" si="213"/>
        <v>8.3905908980680621E-2</v>
      </c>
      <c r="BZ86" s="124">
        <f t="shared" si="213"/>
        <v>7.0531642406447173E-2</v>
      </c>
      <c r="CA86" s="125">
        <f t="shared" si="213"/>
        <v>8.9331259720062214E-2</v>
      </c>
      <c r="CB86" s="122">
        <f t="shared" si="213"/>
        <v>0.11615330355043499</v>
      </c>
      <c r="CC86" s="123">
        <f t="shared" si="213"/>
        <v>2.359550561797753E-2</v>
      </c>
      <c r="CD86" s="124">
        <f t="shared" si="213"/>
        <v>0.12592882283926476</v>
      </c>
      <c r="CE86" s="125">
        <f t="shared" si="213"/>
        <v>5.0695474122714114E-2</v>
      </c>
      <c r="CF86" s="122">
        <f t="shared" si="213"/>
        <v>9.1913471358276849E-2</v>
      </c>
      <c r="CG86" s="123">
        <f t="shared" si="213"/>
        <v>5.4286130112065199E-2</v>
      </c>
      <c r="CH86" s="124">
        <f t="shared" si="213"/>
        <v>6.1293353835639844E-2</v>
      </c>
      <c r="CI86" s="122">
        <f t="shared" si="213"/>
        <v>8.6968375136314072E-2</v>
      </c>
      <c r="CJ86" s="128">
        <f t="shared" si="213"/>
        <v>7.6972235647924381E-2</v>
      </c>
      <c r="CK86" s="129">
        <f t="shared" si="213"/>
        <v>8.0320528689362708E-2</v>
      </c>
    </row>
    <row r="87" spans="1:89" x14ac:dyDescent="0.2">
      <c r="A87" s="138" t="s">
        <v>37</v>
      </c>
      <c r="B87" s="193">
        <v>928</v>
      </c>
      <c r="C87" s="187">
        <v>1519</v>
      </c>
      <c r="D87" s="188">
        <v>354</v>
      </c>
      <c r="E87" s="189">
        <v>478</v>
      </c>
      <c r="F87" s="186">
        <v>622</v>
      </c>
      <c r="G87" s="190">
        <v>1708</v>
      </c>
      <c r="H87" s="188">
        <v>1180</v>
      </c>
      <c r="I87" s="189">
        <v>2027</v>
      </c>
      <c r="J87" s="186">
        <v>330</v>
      </c>
      <c r="K87" s="187">
        <v>106</v>
      </c>
      <c r="L87" s="188">
        <v>1217</v>
      </c>
      <c r="M87" s="186">
        <v>405</v>
      </c>
      <c r="N87" s="191">
        <v>1746</v>
      </c>
      <c r="O87" s="194">
        <v>1161</v>
      </c>
      <c r="P87" s="186">
        <v>655</v>
      </c>
      <c r="Q87" s="187">
        <v>828</v>
      </c>
      <c r="R87" s="188">
        <v>797</v>
      </c>
      <c r="S87" s="189">
        <v>1192</v>
      </c>
      <c r="T87" s="186">
        <v>301</v>
      </c>
      <c r="U87" s="190">
        <v>101</v>
      </c>
      <c r="V87" s="188">
        <v>1257</v>
      </c>
      <c r="W87" s="195">
        <v>606</v>
      </c>
      <c r="X87" s="186">
        <v>668</v>
      </c>
      <c r="Y87" s="190">
        <v>348</v>
      </c>
      <c r="Z87" s="188">
        <v>1202</v>
      </c>
      <c r="AA87" s="186">
        <v>1954</v>
      </c>
      <c r="AB87" s="163">
        <f t="shared" si="193"/>
        <v>11257</v>
      </c>
      <c r="AC87" s="164">
        <f t="shared" si="194"/>
        <v>12433</v>
      </c>
      <c r="BI87" s="138" t="s">
        <v>37</v>
      </c>
      <c r="BJ87" s="122">
        <f t="shared" ref="BJ87:CK87" si="214">B87/B95</f>
        <v>5.8778819356473271E-2</v>
      </c>
      <c r="BK87" s="123">
        <f t="shared" si="214"/>
        <v>9.5914630296141945E-2</v>
      </c>
      <c r="BL87" s="124">
        <f t="shared" si="214"/>
        <v>4.8767047802727649E-2</v>
      </c>
      <c r="BM87" s="125">
        <f t="shared" si="214"/>
        <v>6.6481223922114044E-2</v>
      </c>
      <c r="BN87" s="122">
        <f t="shared" si="214"/>
        <v>3.3698125474049191E-2</v>
      </c>
      <c r="BO87" s="123">
        <f t="shared" si="214"/>
        <v>9.8528987597346407E-2</v>
      </c>
      <c r="BP87" s="124">
        <f t="shared" si="214"/>
        <v>5.2007580766009961E-2</v>
      </c>
      <c r="BQ87" s="125">
        <f t="shared" si="214"/>
        <v>8.4104394008547356E-2</v>
      </c>
      <c r="BR87" s="122">
        <f t="shared" si="214"/>
        <v>7.6036866359447008E-2</v>
      </c>
      <c r="BS87" s="123">
        <f t="shared" si="214"/>
        <v>2.4766355140186914E-2</v>
      </c>
      <c r="BT87" s="124">
        <f t="shared" si="214"/>
        <v>9.0141471002147991E-2</v>
      </c>
      <c r="BU87" s="122">
        <f t="shared" si="214"/>
        <v>3.086890243902439E-2</v>
      </c>
      <c r="BV87" s="126">
        <f t="shared" si="214"/>
        <v>7.1338100102145044E-2</v>
      </c>
      <c r="BW87" s="127">
        <f t="shared" si="214"/>
        <v>4.7681629635713992E-2</v>
      </c>
      <c r="BX87" s="122">
        <f t="shared" si="214"/>
        <v>5.251763951250802E-2</v>
      </c>
      <c r="BY87" s="123">
        <f t="shared" si="214"/>
        <v>6.6930725082855066E-2</v>
      </c>
      <c r="BZ87" s="124">
        <f t="shared" si="214"/>
        <v>4.9790716561504342E-2</v>
      </c>
      <c r="CA87" s="125">
        <f t="shared" si="214"/>
        <v>7.415241057542768E-2</v>
      </c>
      <c r="CB87" s="122">
        <f t="shared" si="214"/>
        <v>7.0773571596520105E-2</v>
      </c>
      <c r="CC87" s="123">
        <f t="shared" si="214"/>
        <v>2.2696629213483147E-2</v>
      </c>
      <c r="CD87" s="124">
        <f t="shared" si="214"/>
        <v>9.8318341806804849E-2</v>
      </c>
      <c r="CE87" s="125">
        <f t="shared" si="214"/>
        <v>4.2787545011650073E-2</v>
      </c>
      <c r="CF87" s="122">
        <f t="shared" si="214"/>
        <v>6.2018382694271658E-2</v>
      </c>
      <c r="CG87" s="123">
        <f t="shared" si="214"/>
        <v>5.0647649541551445E-2</v>
      </c>
      <c r="CH87" s="124">
        <f t="shared" si="214"/>
        <v>5.1341192550828633E-2</v>
      </c>
      <c r="CI87" s="122">
        <f t="shared" si="214"/>
        <v>7.610219660383237E-2</v>
      </c>
      <c r="CJ87" s="128">
        <f t="shared" si="214"/>
        <v>6.0453251705064173E-2</v>
      </c>
      <c r="CK87" s="129">
        <f t="shared" si="214"/>
        <v>6.6909556662971298E-2</v>
      </c>
    </row>
    <row r="88" spans="1:89" x14ac:dyDescent="0.2">
      <c r="A88" s="130" t="s">
        <v>38</v>
      </c>
      <c r="B88" s="196">
        <v>775</v>
      </c>
      <c r="C88" s="180">
        <v>848</v>
      </c>
      <c r="D88" s="181">
        <v>231</v>
      </c>
      <c r="E88" s="182">
        <v>476</v>
      </c>
      <c r="F88" s="179">
        <v>622</v>
      </c>
      <c r="G88" s="183">
        <v>1244</v>
      </c>
      <c r="H88" s="181">
        <v>937</v>
      </c>
      <c r="I88" s="182">
        <v>1495</v>
      </c>
      <c r="J88" s="179">
        <v>266</v>
      </c>
      <c r="K88" s="180">
        <v>77</v>
      </c>
      <c r="L88" s="181">
        <v>793</v>
      </c>
      <c r="M88" s="179">
        <v>465</v>
      </c>
      <c r="N88" s="184">
        <v>1404</v>
      </c>
      <c r="O88" s="197">
        <v>1321</v>
      </c>
      <c r="P88" s="179">
        <v>455</v>
      </c>
      <c r="Q88" s="180">
        <v>766</v>
      </c>
      <c r="R88" s="181">
        <v>652</v>
      </c>
      <c r="S88" s="182">
        <v>912</v>
      </c>
      <c r="T88" s="179">
        <v>287</v>
      </c>
      <c r="U88" s="183">
        <v>129</v>
      </c>
      <c r="V88" s="181">
        <v>1064</v>
      </c>
      <c r="W88" s="198">
        <v>591</v>
      </c>
      <c r="X88" s="179">
        <v>398</v>
      </c>
      <c r="Y88" s="183">
        <v>304</v>
      </c>
      <c r="Z88" s="181">
        <v>894</v>
      </c>
      <c r="AA88" s="179">
        <v>1376</v>
      </c>
      <c r="AB88" s="163">
        <f t="shared" si="193"/>
        <v>8778</v>
      </c>
      <c r="AC88" s="164">
        <f t="shared" si="194"/>
        <v>10004</v>
      </c>
      <c r="BI88" s="130" t="s">
        <v>38</v>
      </c>
      <c r="BJ88" s="122">
        <f t="shared" ref="BJ88:CK88" si="215">B88/B95</f>
        <v>4.9087914872054723E-2</v>
      </c>
      <c r="BK88" s="123">
        <f t="shared" si="215"/>
        <v>5.354549472753678E-2</v>
      </c>
      <c r="BL88" s="124">
        <f t="shared" si="215"/>
        <v>3.1822565091610418E-2</v>
      </c>
      <c r="BM88" s="125">
        <f t="shared" si="215"/>
        <v>6.6203059805285125E-2</v>
      </c>
      <c r="BN88" s="122">
        <f t="shared" si="215"/>
        <v>3.3698125474049191E-2</v>
      </c>
      <c r="BO88" s="123">
        <f t="shared" si="215"/>
        <v>7.1762330545139891E-2</v>
      </c>
      <c r="BP88" s="124">
        <f t="shared" si="215"/>
        <v>4.1297545065890957E-2</v>
      </c>
      <c r="BQ88" s="125">
        <f t="shared" si="215"/>
        <v>6.2030621136052448E-2</v>
      </c>
      <c r="BR88" s="122">
        <f t="shared" si="215"/>
        <v>6.1290322580645158E-2</v>
      </c>
      <c r="BS88" s="123">
        <f t="shared" si="215"/>
        <v>1.7990654205607477E-2</v>
      </c>
      <c r="BT88" s="124">
        <f t="shared" si="215"/>
        <v>5.8736389897044661E-2</v>
      </c>
      <c r="BU88" s="122">
        <f t="shared" si="215"/>
        <v>3.5442073170731704E-2</v>
      </c>
      <c r="BV88" s="126">
        <f t="shared" si="215"/>
        <v>5.7364657814096019E-2</v>
      </c>
      <c r="BW88" s="127">
        <f t="shared" si="215"/>
        <v>5.4252741385683187E-2</v>
      </c>
      <c r="BX88" s="122">
        <f t="shared" si="215"/>
        <v>3.648171905067351E-2</v>
      </c>
      <c r="BY88" s="123">
        <f t="shared" si="215"/>
        <v>6.1919004122544662E-2</v>
      </c>
      <c r="BZ88" s="124">
        <f t="shared" si="215"/>
        <v>4.0732179671393767E-2</v>
      </c>
      <c r="CA88" s="125">
        <f t="shared" si="215"/>
        <v>5.6734059097978226E-2</v>
      </c>
      <c r="CB88" s="122">
        <f t="shared" si="215"/>
        <v>6.7481777568774978E-2</v>
      </c>
      <c r="CC88" s="123">
        <f t="shared" si="215"/>
        <v>2.898876404494382E-2</v>
      </c>
      <c r="CD88" s="124">
        <f t="shared" si="215"/>
        <v>8.3222526398122804E-2</v>
      </c>
      <c r="CE88" s="125">
        <f t="shared" si="215"/>
        <v>4.1728447362846852E-2</v>
      </c>
      <c r="CF88" s="122">
        <f t="shared" si="215"/>
        <v>3.6951072323832511E-2</v>
      </c>
      <c r="CG88" s="123">
        <f t="shared" si="215"/>
        <v>4.424392373744724E-2</v>
      </c>
      <c r="CH88" s="124">
        <f t="shared" si="215"/>
        <v>3.8185545873910813E-2</v>
      </c>
      <c r="CI88" s="122">
        <f t="shared" si="215"/>
        <v>5.3590902009658825E-2</v>
      </c>
      <c r="CJ88" s="128">
        <f t="shared" si="215"/>
        <v>4.7140325439020463E-2</v>
      </c>
      <c r="CK88" s="129">
        <f t="shared" si="215"/>
        <v>5.383762606421337E-2</v>
      </c>
    </row>
    <row r="89" spans="1:89" x14ac:dyDescent="0.2">
      <c r="A89" s="138" t="s">
        <v>39</v>
      </c>
      <c r="B89" s="193">
        <v>247</v>
      </c>
      <c r="C89" s="187">
        <v>544</v>
      </c>
      <c r="D89" s="188">
        <v>127</v>
      </c>
      <c r="E89" s="189">
        <v>281</v>
      </c>
      <c r="F89" s="186">
        <v>370</v>
      </c>
      <c r="G89" s="190">
        <v>929</v>
      </c>
      <c r="H89" s="188">
        <v>479</v>
      </c>
      <c r="I89" s="189">
        <v>997</v>
      </c>
      <c r="J89" s="186">
        <v>64</v>
      </c>
      <c r="K89" s="187">
        <v>47</v>
      </c>
      <c r="L89" s="188">
        <v>828</v>
      </c>
      <c r="M89" s="186">
        <v>345</v>
      </c>
      <c r="N89" s="191">
        <v>883</v>
      </c>
      <c r="O89" s="194">
        <v>921</v>
      </c>
      <c r="P89" s="186">
        <v>342</v>
      </c>
      <c r="Q89" s="187">
        <v>535</v>
      </c>
      <c r="R89" s="188">
        <v>557</v>
      </c>
      <c r="S89" s="189">
        <v>703</v>
      </c>
      <c r="T89" s="186">
        <v>126</v>
      </c>
      <c r="U89" s="190">
        <v>108</v>
      </c>
      <c r="V89" s="188">
        <v>521</v>
      </c>
      <c r="W89" s="195">
        <v>403</v>
      </c>
      <c r="X89" s="186">
        <v>243</v>
      </c>
      <c r="Y89" s="190">
        <v>339</v>
      </c>
      <c r="Z89" s="188">
        <v>724</v>
      </c>
      <c r="AA89" s="186">
        <v>808</v>
      </c>
      <c r="AB89" s="163">
        <f t="shared" si="193"/>
        <v>5511</v>
      </c>
      <c r="AC89" s="164">
        <f t="shared" si="194"/>
        <v>6960</v>
      </c>
      <c r="BI89" s="138" t="s">
        <v>39</v>
      </c>
      <c r="BJ89" s="122">
        <f t="shared" ref="BJ89:CK89" si="216">B89/B95</f>
        <v>1.5644793514061311E-2</v>
      </c>
      <c r="BK89" s="123">
        <f t="shared" si="216"/>
        <v>3.4349940013891522E-2</v>
      </c>
      <c r="BL89" s="124">
        <f t="shared" si="216"/>
        <v>1.7495522799283649E-2</v>
      </c>
      <c r="BM89" s="125">
        <f t="shared" si="216"/>
        <v>3.9082058414464535E-2</v>
      </c>
      <c r="BN89" s="122">
        <f t="shared" si="216"/>
        <v>2.0045508722505146E-2</v>
      </c>
      <c r="BO89" s="123">
        <f t="shared" si="216"/>
        <v>5.3591000865301414E-2</v>
      </c>
      <c r="BP89" s="124">
        <f t="shared" si="216"/>
        <v>2.1111551853320993E-2</v>
      </c>
      <c r="BQ89" s="125">
        <f t="shared" si="216"/>
        <v>4.1367578108792165E-2</v>
      </c>
      <c r="BR89" s="122">
        <f t="shared" si="216"/>
        <v>1.4746543778801843E-2</v>
      </c>
      <c r="BS89" s="123">
        <f t="shared" si="216"/>
        <v>1.0981308411214953E-2</v>
      </c>
      <c r="BT89" s="124">
        <f t="shared" si="216"/>
        <v>6.1328790459965928E-2</v>
      </c>
      <c r="BU89" s="122">
        <f t="shared" si="216"/>
        <v>2.6295731707317072E-2</v>
      </c>
      <c r="BV89" s="126">
        <f t="shared" si="216"/>
        <v>3.6077630234933607E-2</v>
      </c>
      <c r="BW89" s="127">
        <f t="shared" si="216"/>
        <v>3.7824962010760195E-2</v>
      </c>
      <c r="BX89" s="122">
        <f t="shared" si="216"/>
        <v>2.7421423989737011E-2</v>
      </c>
      <c r="BY89" s="123">
        <f t="shared" si="216"/>
        <v>4.3246301834936544E-2</v>
      </c>
      <c r="BZ89" s="124">
        <f t="shared" si="216"/>
        <v>3.4797276191666143E-2</v>
      </c>
      <c r="CA89" s="125">
        <f t="shared" si="216"/>
        <v>4.3732503888024882E-2</v>
      </c>
      <c r="CB89" s="122">
        <f t="shared" si="216"/>
        <v>2.9626146249706088E-2</v>
      </c>
      <c r="CC89" s="123">
        <f t="shared" si="216"/>
        <v>2.4269662921348314E-2</v>
      </c>
      <c r="CD89" s="124">
        <f t="shared" si="216"/>
        <v>4.0750879937426675E-2</v>
      </c>
      <c r="CE89" s="125">
        <f t="shared" si="216"/>
        <v>2.8454423497846503E-2</v>
      </c>
      <c r="CF89" s="122">
        <f t="shared" si="216"/>
        <v>2.2560579333395229E-2</v>
      </c>
      <c r="CG89" s="123">
        <f t="shared" si="216"/>
        <v>4.9337796536166496E-2</v>
      </c>
      <c r="CH89" s="124">
        <f t="shared" si="216"/>
        <v>3.092431231846916E-2</v>
      </c>
      <c r="CI89" s="122">
        <f t="shared" si="216"/>
        <v>3.1469076180090358E-2</v>
      </c>
      <c r="CJ89" s="128">
        <f t="shared" si="216"/>
        <v>2.9595617850813598E-2</v>
      </c>
      <c r="CK89" s="129">
        <f t="shared" si="216"/>
        <v>3.7456005338557086E-2</v>
      </c>
    </row>
    <row r="90" spans="1:89" x14ac:dyDescent="0.2">
      <c r="A90" s="130" t="s">
        <v>40</v>
      </c>
      <c r="B90" s="196">
        <v>0</v>
      </c>
      <c r="C90" s="180">
        <v>262</v>
      </c>
      <c r="D90" s="181">
        <v>4</v>
      </c>
      <c r="E90" s="182">
        <v>106</v>
      </c>
      <c r="F90" s="179">
        <v>9</v>
      </c>
      <c r="G90" s="183">
        <v>330</v>
      </c>
      <c r="H90" s="181">
        <v>30</v>
      </c>
      <c r="I90" s="182">
        <v>327</v>
      </c>
      <c r="J90" s="179">
        <v>9</v>
      </c>
      <c r="K90" s="180">
        <v>14</v>
      </c>
      <c r="L90" s="181">
        <v>138</v>
      </c>
      <c r="M90" s="179">
        <v>49</v>
      </c>
      <c r="N90" s="184">
        <v>118</v>
      </c>
      <c r="O90" s="197">
        <v>136</v>
      </c>
      <c r="P90" s="179">
        <v>62</v>
      </c>
      <c r="Q90" s="180">
        <v>80</v>
      </c>
      <c r="R90" s="181">
        <v>115</v>
      </c>
      <c r="S90" s="182">
        <v>53</v>
      </c>
      <c r="T90" s="179">
        <v>11</v>
      </c>
      <c r="U90" s="183">
        <v>4</v>
      </c>
      <c r="V90" s="181">
        <v>65</v>
      </c>
      <c r="W90" s="198">
        <v>11</v>
      </c>
      <c r="X90" s="179">
        <v>36</v>
      </c>
      <c r="Y90" s="183">
        <v>20</v>
      </c>
      <c r="Z90" s="181">
        <v>53</v>
      </c>
      <c r="AA90" s="179">
        <v>64</v>
      </c>
      <c r="AB90" s="163">
        <f t="shared" si="193"/>
        <v>650</v>
      </c>
      <c r="AC90" s="164">
        <f t="shared" si="194"/>
        <v>1456</v>
      </c>
      <c r="BI90" s="130" t="s">
        <v>40</v>
      </c>
      <c r="BJ90" s="122">
        <f t="shared" ref="BJ90:CK90" si="217">B90/B95</f>
        <v>0</v>
      </c>
      <c r="BK90" s="123">
        <f t="shared" si="217"/>
        <v>1.6543537286102167E-2</v>
      </c>
      <c r="BL90" s="124">
        <f t="shared" si="217"/>
        <v>5.5104008816641409E-4</v>
      </c>
      <c r="BM90" s="125">
        <f t="shared" si="217"/>
        <v>1.474269819193324E-2</v>
      </c>
      <c r="BN90" s="122">
        <f t="shared" si="217"/>
        <v>4.8759345541228734E-4</v>
      </c>
      <c r="BO90" s="123">
        <f t="shared" si="217"/>
        <v>1.9036631093164121E-2</v>
      </c>
      <c r="BP90" s="124">
        <f t="shared" si="217"/>
        <v>1.322226629644321E-3</v>
      </c>
      <c r="BQ90" s="125">
        <f t="shared" si="217"/>
        <v>1.3567901746815485E-2</v>
      </c>
      <c r="BR90" s="122">
        <f t="shared" si="217"/>
        <v>2.0737327188940094E-3</v>
      </c>
      <c r="BS90" s="123">
        <f t="shared" si="217"/>
        <v>3.2710280373831778E-3</v>
      </c>
      <c r="BT90" s="124">
        <f t="shared" si="217"/>
        <v>1.0221465076660987E-2</v>
      </c>
      <c r="BU90" s="122">
        <f t="shared" si="217"/>
        <v>3.7347560975609755E-3</v>
      </c>
      <c r="BV90" s="126">
        <f t="shared" si="217"/>
        <v>4.8212461695607764E-3</v>
      </c>
      <c r="BW90" s="127">
        <f t="shared" si="217"/>
        <v>5.5854449874738182E-3</v>
      </c>
      <c r="BX90" s="122">
        <f t="shared" si="217"/>
        <v>4.9711353431686981E-3</v>
      </c>
      <c r="BY90" s="123">
        <f t="shared" si="217"/>
        <v>6.4667367229811652E-3</v>
      </c>
      <c r="BZ90" s="124">
        <f t="shared" si="217"/>
        <v>7.1843568438808023E-3</v>
      </c>
      <c r="CA90" s="125">
        <f t="shared" si="217"/>
        <v>3.2970451010886468E-3</v>
      </c>
      <c r="CB90" s="122">
        <f t="shared" si="217"/>
        <v>2.5864095932283094E-3</v>
      </c>
      <c r="CC90" s="123">
        <f t="shared" si="217"/>
        <v>8.9887640449438206E-4</v>
      </c>
      <c r="CD90" s="124">
        <f t="shared" si="217"/>
        <v>5.0840829096597574E-3</v>
      </c>
      <c r="CE90" s="125">
        <f t="shared" si="217"/>
        <v>7.766716091223611E-4</v>
      </c>
      <c r="CF90" s="122">
        <f t="shared" si="217"/>
        <v>3.3423080493918855E-3</v>
      </c>
      <c r="CG90" s="123">
        <f t="shared" si="217"/>
        <v>2.9107844564110028E-3</v>
      </c>
      <c r="CH90" s="124">
        <f t="shared" si="217"/>
        <v>2.2637963437553391E-3</v>
      </c>
      <c r="CI90" s="122">
        <f t="shared" si="217"/>
        <v>2.4926000934725034E-3</v>
      </c>
      <c r="CJ90" s="128">
        <f t="shared" si="217"/>
        <v>3.490682562698029E-3</v>
      </c>
      <c r="CK90" s="129">
        <f t="shared" si="217"/>
        <v>7.8356241053073438E-3</v>
      </c>
    </row>
    <row r="91" spans="1:89" x14ac:dyDescent="0.2">
      <c r="A91" s="138" t="s">
        <v>41</v>
      </c>
      <c r="B91" s="193">
        <v>0</v>
      </c>
      <c r="C91" s="187">
        <v>2</v>
      </c>
      <c r="D91" s="188">
        <v>0</v>
      </c>
      <c r="E91" s="189">
        <v>0</v>
      </c>
      <c r="F91" s="186">
        <v>0</v>
      </c>
      <c r="G91" s="190">
        <v>0</v>
      </c>
      <c r="H91" s="188">
        <v>0</v>
      </c>
      <c r="I91" s="189">
        <v>0</v>
      </c>
      <c r="J91" s="186">
        <v>0</v>
      </c>
      <c r="K91" s="190">
        <v>0</v>
      </c>
      <c r="L91" s="188">
        <v>0</v>
      </c>
      <c r="M91" s="186">
        <v>0</v>
      </c>
      <c r="N91" s="191">
        <v>0</v>
      </c>
      <c r="O91" s="194">
        <v>0</v>
      </c>
      <c r="P91" s="186">
        <v>0</v>
      </c>
      <c r="Q91" s="190">
        <v>0</v>
      </c>
      <c r="R91" s="188">
        <v>0</v>
      </c>
      <c r="S91" s="189">
        <v>0</v>
      </c>
      <c r="T91" s="186">
        <v>0</v>
      </c>
      <c r="U91" s="190">
        <v>0</v>
      </c>
      <c r="V91" s="188">
        <v>0</v>
      </c>
      <c r="W91" s="189">
        <v>0</v>
      </c>
      <c r="X91" s="186">
        <v>0</v>
      </c>
      <c r="Y91" s="190">
        <v>0</v>
      </c>
      <c r="Z91" s="188">
        <v>0</v>
      </c>
      <c r="AA91" s="186">
        <v>0</v>
      </c>
      <c r="AB91" s="163">
        <f t="shared" si="193"/>
        <v>0</v>
      </c>
      <c r="AC91" s="164">
        <f t="shared" si="194"/>
        <v>2</v>
      </c>
      <c r="BI91" s="138" t="s">
        <v>41</v>
      </c>
      <c r="BJ91" s="122">
        <f t="shared" ref="BJ91:CK91" si="218">B91/B95</f>
        <v>0</v>
      </c>
      <c r="BK91" s="123">
        <f t="shared" si="218"/>
        <v>1.2628654416871882E-4</v>
      </c>
      <c r="BL91" s="124">
        <f t="shared" si="218"/>
        <v>0</v>
      </c>
      <c r="BM91" s="125">
        <f t="shared" si="218"/>
        <v>0</v>
      </c>
      <c r="BN91" s="122">
        <f t="shared" si="218"/>
        <v>0</v>
      </c>
      <c r="BO91" s="123">
        <f t="shared" si="218"/>
        <v>0</v>
      </c>
      <c r="BP91" s="124">
        <f t="shared" si="218"/>
        <v>0</v>
      </c>
      <c r="BQ91" s="125">
        <f t="shared" si="218"/>
        <v>0</v>
      </c>
      <c r="BR91" s="122">
        <f t="shared" si="218"/>
        <v>0</v>
      </c>
      <c r="BS91" s="123">
        <f t="shared" si="218"/>
        <v>0</v>
      </c>
      <c r="BT91" s="124">
        <f t="shared" si="218"/>
        <v>0</v>
      </c>
      <c r="BU91" s="122">
        <f t="shared" si="218"/>
        <v>0</v>
      </c>
      <c r="BV91" s="126">
        <f t="shared" si="218"/>
        <v>0</v>
      </c>
      <c r="BW91" s="127">
        <f t="shared" si="218"/>
        <v>0</v>
      </c>
      <c r="BX91" s="122">
        <f t="shared" si="218"/>
        <v>0</v>
      </c>
      <c r="BY91" s="123">
        <f t="shared" si="218"/>
        <v>0</v>
      </c>
      <c r="BZ91" s="124">
        <f t="shared" si="218"/>
        <v>0</v>
      </c>
      <c r="CA91" s="125">
        <f t="shared" si="218"/>
        <v>0</v>
      </c>
      <c r="CB91" s="122">
        <f t="shared" si="218"/>
        <v>0</v>
      </c>
      <c r="CC91" s="123">
        <f t="shared" si="218"/>
        <v>0</v>
      </c>
      <c r="CD91" s="124">
        <f t="shared" si="218"/>
        <v>0</v>
      </c>
      <c r="CE91" s="125">
        <f t="shared" si="218"/>
        <v>0</v>
      </c>
      <c r="CF91" s="122">
        <f t="shared" si="218"/>
        <v>0</v>
      </c>
      <c r="CG91" s="123">
        <f t="shared" si="218"/>
        <v>0</v>
      </c>
      <c r="CH91" s="124">
        <f t="shared" si="218"/>
        <v>0</v>
      </c>
      <c r="CI91" s="122">
        <f t="shared" si="218"/>
        <v>0</v>
      </c>
      <c r="CJ91" s="128">
        <f t="shared" si="218"/>
        <v>0</v>
      </c>
      <c r="CK91" s="129">
        <f t="shared" si="218"/>
        <v>1.0763219924872725E-5</v>
      </c>
    </row>
    <row r="92" spans="1:89" x14ac:dyDescent="0.2">
      <c r="A92" s="130" t="s">
        <v>42</v>
      </c>
      <c r="B92" s="55"/>
      <c r="C92" s="56"/>
      <c r="D92" s="132"/>
      <c r="E92" s="133"/>
      <c r="F92" s="131"/>
      <c r="G92" s="134"/>
      <c r="H92" s="132"/>
      <c r="I92" s="133"/>
      <c r="J92" s="131"/>
      <c r="K92" s="134"/>
      <c r="L92" s="132"/>
      <c r="M92" s="131"/>
      <c r="N92" s="135"/>
      <c r="O92" s="136"/>
      <c r="P92" s="131"/>
      <c r="Q92" s="134"/>
      <c r="R92" s="132"/>
      <c r="S92" s="133"/>
      <c r="T92" s="131"/>
      <c r="U92" s="134"/>
      <c r="V92" s="132"/>
      <c r="W92" s="133"/>
      <c r="X92" s="131"/>
      <c r="Y92" s="134"/>
      <c r="Z92" s="137"/>
      <c r="AA92" s="2"/>
      <c r="AB92" s="163">
        <f t="shared" ref="AB92:AB94" si="219">SUM(B92,D92,F92,H92,J92,L92,N92,P92,R92,T92,V92,X92,Z92)</f>
        <v>0</v>
      </c>
      <c r="AC92" s="164">
        <f t="shared" si="194"/>
        <v>0</v>
      </c>
      <c r="BI92" s="130" t="s">
        <v>42</v>
      </c>
      <c r="BJ92" s="122">
        <f t="shared" ref="BJ92:CI92" si="220">B92/B95</f>
        <v>0</v>
      </c>
      <c r="BK92" s="123">
        <f t="shared" si="220"/>
        <v>0</v>
      </c>
      <c r="BL92" s="124">
        <f t="shared" si="220"/>
        <v>0</v>
      </c>
      <c r="BM92" s="125">
        <f t="shared" si="220"/>
        <v>0</v>
      </c>
      <c r="BN92" s="122">
        <f t="shared" si="220"/>
        <v>0</v>
      </c>
      <c r="BO92" s="123">
        <f t="shared" si="220"/>
        <v>0</v>
      </c>
      <c r="BP92" s="124">
        <f t="shared" si="220"/>
        <v>0</v>
      </c>
      <c r="BQ92" s="125">
        <f t="shared" si="220"/>
        <v>0</v>
      </c>
      <c r="BR92" s="122">
        <f t="shared" si="220"/>
        <v>0</v>
      </c>
      <c r="BS92" s="123">
        <f t="shared" si="220"/>
        <v>0</v>
      </c>
      <c r="BT92" s="124">
        <f t="shared" si="220"/>
        <v>0</v>
      </c>
      <c r="BU92" s="122">
        <f t="shared" si="220"/>
        <v>0</v>
      </c>
      <c r="BV92" s="126">
        <f t="shared" si="220"/>
        <v>0</v>
      </c>
      <c r="BW92" s="127">
        <f t="shared" si="220"/>
        <v>0</v>
      </c>
      <c r="BX92" s="122">
        <f t="shared" si="220"/>
        <v>0</v>
      </c>
      <c r="BY92" s="123">
        <f t="shared" si="220"/>
        <v>0</v>
      </c>
      <c r="BZ92" s="124">
        <f t="shared" si="220"/>
        <v>0</v>
      </c>
      <c r="CA92" s="125">
        <f t="shared" si="220"/>
        <v>0</v>
      </c>
      <c r="CB92" s="122">
        <f t="shared" si="220"/>
        <v>0</v>
      </c>
      <c r="CC92" s="123">
        <f t="shared" si="220"/>
        <v>0</v>
      </c>
      <c r="CD92" s="124">
        <f t="shared" si="220"/>
        <v>0</v>
      </c>
      <c r="CE92" s="125">
        <f t="shared" si="220"/>
        <v>0</v>
      </c>
      <c r="CF92" s="122">
        <f t="shared" si="220"/>
        <v>0</v>
      </c>
      <c r="CG92" s="123">
        <f t="shared" si="220"/>
        <v>0</v>
      </c>
      <c r="CH92" s="124">
        <f t="shared" si="220"/>
        <v>0</v>
      </c>
      <c r="CI92" s="122">
        <f t="shared" si="220"/>
        <v>0</v>
      </c>
      <c r="CJ92" s="128">
        <f t="shared" ref="CJ92:CK92" si="221">AB92/AB95</f>
        <v>0</v>
      </c>
      <c r="CK92" s="129">
        <f t="shared" si="221"/>
        <v>0</v>
      </c>
    </row>
    <row r="93" spans="1:89" x14ac:dyDescent="0.2">
      <c r="A93" s="138" t="s">
        <v>43</v>
      </c>
      <c r="B93" s="53"/>
      <c r="C93" s="54"/>
      <c r="D93" s="143"/>
      <c r="E93" s="140"/>
      <c r="F93" s="141"/>
      <c r="G93" s="142"/>
      <c r="H93" s="143"/>
      <c r="I93" s="140"/>
      <c r="J93" s="141"/>
      <c r="K93" s="142"/>
      <c r="L93" s="143"/>
      <c r="M93" s="141"/>
      <c r="N93" s="145"/>
      <c r="O93" s="144"/>
      <c r="P93" s="141"/>
      <c r="Q93" s="142"/>
      <c r="R93" s="143"/>
      <c r="S93" s="140"/>
      <c r="T93" s="141"/>
      <c r="U93" s="142"/>
      <c r="V93" s="143"/>
      <c r="W93" s="140"/>
      <c r="X93" s="141"/>
      <c r="Y93" s="142"/>
      <c r="Z93" s="3"/>
      <c r="AA93" s="139"/>
      <c r="AB93" s="163">
        <f t="shared" si="219"/>
        <v>0</v>
      </c>
      <c r="AC93" s="164">
        <f t="shared" si="194"/>
        <v>0</v>
      </c>
      <c r="BI93" s="138" t="s">
        <v>43</v>
      </c>
      <c r="BJ93" s="122">
        <f t="shared" ref="BJ93:CI93" si="222">B93/B95</f>
        <v>0</v>
      </c>
      <c r="BK93" s="123">
        <f t="shared" si="222"/>
        <v>0</v>
      </c>
      <c r="BL93" s="124">
        <f t="shared" si="222"/>
        <v>0</v>
      </c>
      <c r="BM93" s="125">
        <f t="shared" si="222"/>
        <v>0</v>
      </c>
      <c r="BN93" s="122">
        <f t="shared" si="222"/>
        <v>0</v>
      </c>
      <c r="BO93" s="123">
        <f t="shared" si="222"/>
        <v>0</v>
      </c>
      <c r="BP93" s="124">
        <f t="shared" si="222"/>
        <v>0</v>
      </c>
      <c r="BQ93" s="125">
        <f t="shared" si="222"/>
        <v>0</v>
      </c>
      <c r="BR93" s="122">
        <f t="shared" si="222"/>
        <v>0</v>
      </c>
      <c r="BS93" s="123">
        <f t="shared" si="222"/>
        <v>0</v>
      </c>
      <c r="BT93" s="124">
        <f t="shared" si="222"/>
        <v>0</v>
      </c>
      <c r="BU93" s="122">
        <f t="shared" si="222"/>
        <v>0</v>
      </c>
      <c r="BV93" s="126">
        <f t="shared" si="222"/>
        <v>0</v>
      </c>
      <c r="BW93" s="127">
        <f t="shared" si="222"/>
        <v>0</v>
      </c>
      <c r="BX93" s="122">
        <f t="shared" si="222"/>
        <v>0</v>
      </c>
      <c r="BY93" s="123">
        <f t="shared" si="222"/>
        <v>0</v>
      </c>
      <c r="BZ93" s="124">
        <f t="shared" si="222"/>
        <v>0</v>
      </c>
      <c r="CA93" s="125">
        <f t="shared" si="222"/>
        <v>0</v>
      </c>
      <c r="CB93" s="122">
        <f t="shared" si="222"/>
        <v>0</v>
      </c>
      <c r="CC93" s="123">
        <f t="shared" si="222"/>
        <v>0</v>
      </c>
      <c r="CD93" s="124">
        <f t="shared" si="222"/>
        <v>0</v>
      </c>
      <c r="CE93" s="125">
        <f t="shared" si="222"/>
        <v>0</v>
      </c>
      <c r="CF93" s="122">
        <f t="shared" si="222"/>
        <v>0</v>
      </c>
      <c r="CG93" s="123">
        <f t="shared" si="222"/>
        <v>0</v>
      </c>
      <c r="CH93" s="124">
        <f t="shared" si="222"/>
        <v>0</v>
      </c>
      <c r="CI93" s="122">
        <f t="shared" si="222"/>
        <v>0</v>
      </c>
      <c r="CJ93" s="128">
        <f t="shared" ref="CJ93:CK93" si="223">AB93/AB95</f>
        <v>0</v>
      </c>
      <c r="CK93" s="129">
        <f t="shared" si="223"/>
        <v>0</v>
      </c>
    </row>
    <row r="94" spans="1:89" ht="13.5" thickBot="1" x14ac:dyDescent="0.25">
      <c r="A94" s="130" t="s">
        <v>19</v>
      </c>
      <c r="B94" s="55"/>
      <c r="C94" s="56"/>
      <c r="D94" s="132"/>
      <c r="E94" s="133"/>
      <c r="F94" s="131"/>
      <c r="G94" s="134"/>
      <c r="H94" s="132"/>
      <c r="I94" s="133"/>
      <c r="J94" s="131"/>
      <c r="K94" s="134"/>
      <c r="L94" s="132"/>
      <c r="M94" s="131"/>
      <c r="N94" s="135"/>
      <c r="O94" s="136"/>
      <c r="P94" s="131"/>
      <c r="Q94" s="134"/>
      <c r="R94" s="132"/>
      <c r="S94" s="133"/>
      <c r="T94" s="131"/>
      <c r="U94" s="134"/>
      <c r="V94" s="132"/>
      <c r="W94" s="133"/>
      <c r="X94" s="131"/>
      <c r="Y94" s="134"/>
      <c r="Z94" s="137"/>
      <c r="AA94" s="2"/>
      <c r="AB94" s="163">
        <f t="shared" si="219"/>
        <v>0</v>
      </c>
      <c r="AC94" s="164">
        <f t="shared" si="194"/>
        <v>0</v>
      </c>
      <c r="BI94" s="130" t="s">
        <v>44</v>
      </c>
      <c r="BJ94" s="122">
        <f t="shared" ref="BJ94:CK94" si="224">B94/B95</f>
        <v>0</v>
      </c>
      <c r="BK94" s="123">
        <f t="shared" si="224"/>
        <v>0</v>
      </c>
      <c r="BL94" s="124">
        <f t="shared" si="224"/>
        <v>0</v>
      </c>
      <c r="BM94" s="125">
        <f t="shared" si="224"/>
        <v>0</v>
      </c>
      <c r="BN94" s="122">
        <f t="shared" si="224"/>
        <v>0</v>
      </c>
      <c r="BO94" s="123">
        <f t="shared" si="224"/>
        <v>0</v>
      </c>
      <c r="BP94" s="124">
        <f t="shared" si="224"/>
        <v>0</v>
      </c>
      <c r="BQ94" s="125">
        <f t="shared" si="224"/>
        <v>0</v>
      </c>
      <c r="BR94" s="122">
        <f t="shared" si="224"/>
        <v>0</v>
      </c>
      <c r="BS94" s="123">
        <f t="shared" si="224"/>
        <v>0</v>
      </c>
      <c r="BT94" s="124">
        <f t="shared" si="224"/>
        <v>0</v>
      </c>
      <c r="BU94" s="122">
        <f t="shared" si="224"/>
        <v>0</v>
      </c>
      <c r="BV94" s="126">
        <f t="shared" si="224"/>
        <v>0</v>
      </c>
      <c r="BW94" s="127">
        <f t="shared" si="224"/>
        <v>0</v>
      </c>
      <c r="BX94" s="122">
        <f t="shared" si="224"/>
        <v>0</v>
      </c>
      <c r="BY94" s="123">
        <f t="shared" si="224"/>
        <v>0</v>
      </c>
      <c r="BZ94" s="124">
        <f t="shared" si="224"/>
        <v>0</v>
      </c>
      <c r="CA94" s="125">
        <f t="shared" si="224"/>
        <v>0</v>
      </c>
      <c r="CB94" s="122">
        <f t="shared" si="224"/>
        <v>0</v>
      </c>
      <c r="CC94" s="123">
        <f t="shared" si="224"/>
        <v>0</v>
      </c>
      <c r="CD94" s="124">
        <f t="shared" si="224"/>
        <v>0</v>
      </c>
      <c r="CE94" s="125">
        <f t="shared" si="224"/>
        <v>0</v>
      </c>
      <c r="CF94" s="122">
        <f t="shared" si="224"/>
        <v>0</v>
      </c>
      <c r="CG94" s="123">
        <f t="shared" si="224"/>
        <v>0</v>
      </c>
      <c r="CH94" s="124">
        <f t="shared" si="224"/>
        <v>0</v>
      </c>
      <c r="CI94" s="122">
        <f t="shared" si="224"/>
        <v>0</v>
      </c>
      <c r="CJ94" s="128">
        <f t="shared" si="224"/>
        <v>0</v>
      </c>
      <c r="CK94" s="129">
        <f t="shared" si="224"/>
        <v>0</v>
      </c>
    </row>
    <row r="95" spans="1:89" ht="14.25" thickTop="1" thickBot="1" x14ac:dyDescent="0.25">
      <c r="A95" s="250" t="s">
        <v>25</v>
      </c>
      <c r="B95" s="14">
        <f t="shared" ref="B95:AA95" si="225">SUM(B72:B94)</f>
        <v>15788</v>
      </c>
      <c r="C95" s="1">
        <f t="shared" si="225"/>
        <v>15837</v>
      </c>
      <c r="D95" s="14">
        <f t="shared" si="225"/>
        <v>7259</v>
      </c>
      <c r="E95" s="1">
        <f t="shared" si="225"/>
        <v>7190</v>
      </c>
      <c r="F95" s="14">
        <f t="shared" si="225"/>
        <v>18458</v>
      </c>
      <c r="G95" s="1">
        <f t="shared" si="225"/>
        <v>17335</v>
      </c>
      <c r="H95" s="14">
        <f t="shared" si="225"/>
        <v>22689</v>
      </c>
      <c r="I95" s="1">
        <f t="shared" si="225"/>
        <v>24101</v>
      </c>
      <c r="J95" s="14">
        <f t="shared" si="225"/>
        <v>4340</v>
      </c>
      <c r="K95" s="1">
        <f t="shared" si="225"/>
        <v>4280</v>
      </c>
      <c r="L95" s="14">
        <f t="shared" si="225"/>
        <v>13501</v>
      </c>
      <c r="M95" s="1">
        <f t="shared" si="225"/>
        <v>13120</v>
      </c>
      <c r="N95" s="14">
        <f t="shared" si="225"/>
        <v>24475</v>
      </c>
      <c r="O95" s="1">
        <f t="shared" si="225"/>
        <v>24349</v>
      </c>
      <c r="P95" s="14">
        <f t="shared" si="225"/>
        <v>12472</v>
      </c>
      <c r="Q95" s="1">
        <f t="shared" si="225"/>
        <v>12371</v>
      </c>
      <c r="R95" s="14">
        <f t="shared" si="225"/>
        <v>16007</v>
      </c>
      <c r="S95" s="1">
        <f t="shared" si="225"/>
        <v>16075</v>
      </c>
      <c r="T95" s="14">
        <f t="shared" si="225"/>
        <v>4253</v>
      </c>
      <c r="U95" s="1">
        <f t="shared" si="225"/>
        <v>4450</v>
      </c>
      <c r="V95" s="14">
        <f t="shared" si="225"/>
        <v>12785</v>
      </c>
      <c r="W95" s="1">
        <f t="shared" si="225"/>
        <v>14163</v>
      </c>
      <c r="X95" s="14">
        <f t="shared" si="225"/>
        <v>10771</v>
      </c>
      <c r="Y95" s="1">
        <f t="shared" si="225"/>
        <v>6871</v>
      </c>
      <c r="Z95" s="14">
        <f t="shared" si="225"/>
        <v>23412</v>
      </c>
      <c r="AA95" s="1">
        <f t="shared" si="225"/>
        <v>25676</v>
      </c>
      <c r="AB95" s="165">
        <f>SUM(AB71:AB94)</f>
        <v>186210</v>
      </c>
      <c r="AC95" s="166">
        <f>SUM(AC71:AC94)</f>
        <v>185818</v>
      </c>
      <c r="BI95" s="250" t="s">
        <v>25</v>
      </c>
      <c r="BJ95" s="146">
        <f t="shared" ref="BJ95:CK95" si="226">SUM(BJ71:BJ94)</f>
        <v>1</v>
      </c>
      <c r="BK95" s="147">
        <f t="shared" si="226"/>
        <v>0.99999999999999989</v>
      </c>
      <c r="BL95" s="146">
        <f t="shared" si="226"/>
        <v>1</v>
      </c>
      <c r="BM95" s="147">
        <f t="shared" si="226"/>
        <v>0.99999999999999989</v>
      </c>
      <c r="BN95" s="146">
        <f t="shared" si="226"/>
        <v>1</v>
      </c>
      <c r="BO95" s="147">
        <f t="shared" si="226"/>
        <v>1</v>
      </c>
      <c r="BP95" s="146">
        <f t="shared" si="226"/>
        <v>1</v>
      </c>
      <c r="BQ95" s="147">
        <f t="shared" si="226"/>
        <v>1</v>
      </c>
      <c r="BR95" s="146">
        <f t="shared" si="226"/>
        <v>0.99999999999999989</v>
      </c>
      <c r="BS95" s="147">
        <f t="shared" si="226"/>
        <v>1</v>
      </c>
      <c r="BT95" s="146">
        <f t="shared" si="226"/>
        <v>1</v>
      </c>
      <c r="BU95" s="147">
        <f t="shared" si="226"/>
        <v>1</v>
      </c>
      <c r="BV95" s="146">
        <f t="shared" si="226"/>
        <v>1</v>
      </c>
      <c r="BW95" s="147">
        <f t="shared" si="226"/>
        <v>1</v>
      </c>
      <c r="BX95" s="146">
        <f t="shared" si="226"/>
        <v>0.99999999999999989</v>
      </c>
      <c r="BY95" s="147">
        <f t="shared" si="226"/>
        <v>0.99999999999999989</v>
      </c>
      <c r="BZ95" s="146">
        <f t="shared" si="226"/>
        <v>1</v>
      </c>
      <c r="CA95" s="147">
        <f t="shared" si="226"/>
        <v>0.99999999999999989</v>
      </c>
      <c r="CB95" s="146">
        <f t="shared" si="226"/>
        <v>0.99999999999999989</v>
      </c>
      <c r="CC95" s="147">
        <f t="shared" si="226"/>
        <v>0.99999999999999989</v>
      </c>
      <c r="CD95" s="146">
        <f t="shared" si="226"/>
        <v>0.99999999999999989</v>
      </c>
      <c r="CE95" s="147">
        <f t="shared" si="226"/>
        <v>0.99999999999999989</v>
      </c>
      <c r="CF95" s="146">
        <f t="shared" si="226"/>
        <v>1</v>
      </c>
      <c r="CG95" s="147">
        <f t="shared" si="226"/>
        <v>1</v>
      </c>
      <c r="CH95" s="146">
        <f t="shared" si="226"/>
        <v>0.99999999999999967</v>
      </c>
      <c r="CI95" s="147">
        <f t="shared" si="226"/>
        <v>0.99999999999999978</v>
      </c>
      <c r="CJ95" s="146">
        <f t="shared" si="226"/>
        <v>0.99999999999999989</v>
      </c>
      <c r="CK95" s="147">
        <f t="shared" si="226"/>
        <v>0.99999999999999989</v>
      </c>
    </row>
    <row r="96" spans="1:89" ht="13.5" thickTop="1" x14ac:dyDescent="0.2">
      <c r="A96" s="177"/>
    </row>
    <row r="98" spans="1:89" x14ac:dyDescent="0.2">
      <c r="A98" s="269">
        <f>+A67+1</f>
        <v>44596</v>
      </c>
      <c r="B98" s="269"/>
      <c r="C98" s="269"/>
      <c r="D98" s="269"/>
      <c r="BI98" s="274">
        <f>+BI67+1</f>
        <v>44596</v>
      </c>
      <c r="BJ98" s="274"/>
      <c r="BK98" s="274"/>
      <c r="BL98" s="274"/>
    </row>
    <row r="99" spans="1:89" ht="13.5" thickBot="1" x14ac:dyDescent="0.25">
      <c r="AE99" t="s">
        <v>1</v>
      </c>
    </row>
    <row r="100" spans="1:89" ht="14.25" thickTop="1" thickBot="1" x14ac:dyDescent="0.25">
      <c r="A100" s="265" t="s">
        <v>2</v>
      </c>
      <c r="B100" s="267" t="s">
        <v>3</v>
      </c>
      <c r="C100" s="268"/>
      <c r="D100" s="267" t="s">
        <v>4</v>
      </c>
      <c r="E100" s="268"/>
      <c r="F100" s="267" t="s">
        <v>5</v>
      </c>
      <c r="G100" s="268"/>
      <c r="H100" s="267" t="s">
        <v>6</v>
      </c>
      <c r="I100" s="268"/>
      <c r="J100" s="267" t="s">
        <v>7</v>
      </c>
      <c r="K100" s="268"/>
      <c r="L100" s="267" t="s">
        <v>8</v>
      </c>
      <c r="M100" s="268"/>
      <c r="N100" s="267" t="s">
        <v>9</v>
      </c>
      <c r="O100" s="268"/>
      <c r="P100" s="267" t="s">
        <v>10</v>
      </c>
      <c r="Q100" s="268"/>
      <c r="R100" s="267" t="s">
        <v>11</v>
      </c>
      <c r="S100" s="268"/>
      <c r="T100" s="267" t="s">
        <v>12</v>
      </c>
      <c r="U100" s="268"/>
      <c r="V100" s="267" t="s">
        <v>13</v>
      </c>
      <c r="W100" s="268"/>
      <c r="X100" s="267" t="s">
        <v>14</v>
      </c>
      <c r="Y100" s="268"/>
      <c r="Z100" s="270" t="s">
        <v>15</v>
      </c>
      <c r="AA100" s="271"/>
      <c r="AB100" s="272" t="s">
        <v>16</v>
      </c>
      <c r="AC100" s="273"/>
      <c r="AE100" s="265" t="s">
        <v>2</v>
      </c>
      <c r="AF100" s="267" t="s">
        <v>3</v>
      </c>
      <c r="AG100" s="268"/>
      <c r="AH100" s="267" t="s">
        <v>4</v>
      </c>
      <c r="AI100" s="268"/>
      <c r="AJ100" s="267" t="s">
        <v>5</v>
      </c>
      <c r="AK100" s="268"/>
      <c r="AL100" s="267" t="s">
        <v>6</v>
      </c>
      <c r="AM100" s="268"/>
      <c r="AN100" s="267" t="s">
        <v>7</v>
      </c>
      <c r="AO100" s="268"/>
      <c r="AP100" s="267" t="s">
        <v>8</v>
      </c>
      <c r="AQ100" s="268"/>
      <c r="AR100" s="267" t="s">
        <v>9</v>
      </c>
      <c r="AS100" s="268"/>
      <c r="AT100" s="267" t="s">
        <v>10</v>
      </c>
      <c r="AU100" s="268"/>
      <c r="AV100" s="267" t="s">
        <v>11</v>
      </c>
      <c r="AW100" s="268"/>
      <c r="AX100" s="267" t="s">
        <v>12</v>
      </c>
      <c r="AY100" s="268"/>
      <c r="AZ100" s="267" t="s">
        <v>13</v>
      </c>
      <c r="BA100" s="268"/>
      <c r="BB100" s="267" t="s">
        <v>14</v>
      </c>
      <c r="BC100" s="268"/>
      <c r="BD100" s="270" t="s">
        <v>15</v>
      </c>
      <c r="BE100" s="271"/>
      <c r="BF100" s="272" t="s">
        <v>16</v>
      </c>
      <c r="BG100" s="273"/>
      <c r="BI100" s="265" t="s">
        <v>2</v>
      </c>
      <c r="BJ100" s="267" t="s">
        <v>3</v>
      </c>
      <c r="BK100" s="268"/>
      <c r="BL100" s="267" t="s">
        <v>4</v>
      </c>
      <c r="BM100" s="268"/>
      <c r="BN100" s="267" t="s">
        <v>5</v>
      </c>
      <c r="BO100" s="268"/>
      <c r="BP100" s="267" t="s">
        <v>6</v>
      </c>
      <c r="BQ100" s="268"/>
      <c r="BR100" s="267" t="s">
        <v>7</v>
      </c>
      <c r="BS100" s="268"/>
      <c r="BT100" s="267" t="s">
        <v>8</v>
      </c>
      <c r="BU100" s="268"/>
      <c r="BV100" s="267" t="s">
        <v>9</v>
      </c>
      <c r="BW100" s="268"/>
      <c r="BX100" s="267" t="s">
        <v>10</v>
      </c>
      <c r="BY100" s="268"/>
      <c r="BZ100" s="267" t="s">
        <v>11</v>
      </c>
      <c r="CA100" s="268"/>
      <c r="CB100" s="267" t="s">
        <v>12</v>
      </c>
      <c r="CC100" s="268"/>
      <c r="CD100" s="267" t="s">
        <v>13</v>
      </c>
      <c r="CE100" s="268"/>
      <c r="CF100" s="267" t="s">
        <v>14</v>
      </c>
      <c r="CG100" s="268"/>
      <c r="CH100" s="270" t="s">
        <v>15</v>
      </c>
      <c r="CI100" s="271"/>
      <c r="CJ100" s="267" t="s">
        <v>16</v>
      </c>
      <c r="CK100" s="268"/>
    </row>
    <row r="101" spans="1:89" ht="15" thickTop="1" thickBot="1" x14ac:dyDescent="0.3">
      <c r="A101" s="266"/>
      <c r="B101" s="110" t="s">
        <v>17</v>
      </c>
      <c r="C101" s="111" t="s">
        <v>18</v>
      </c>
      <c r="D101" s="112" t="s">
        <v>17</v>
      </c>
      <c r="E101" s="113" t="s">
        <v>18</v>
      </c>
      <c r="F101" s="110" t="s">
        <v>17</v>
      </c>
      <c r="G101" s="111" t="s">
        <v>18</v>
      </c>
      <c r="H101" s="112" t="s">
        <v>17</v>
      </c>
      <c r="I101" s="113" t="s">
        <v>18</v>
      </c>
      <c r="J101" s="110" t="s">
        <v>17</v>
      </c>
      <c r="K101" s="111" t="s">
        <v>18</v>
      </c>
      <c r="L101" s="112" t="s">
        <v>17</v>
      </c>
      <c r="M101" s="110" t="s">
        <v>18</v>
      </c>
      <c r="N101" s="114" t="s">
        <v>17</v>
      </c>
      <c r="O101" s="115" t="s">
        <v>18</v>
      </c>
      <c r="P101" s="110" t="s">
        <v>17</v>
      </c>
      <c r="Q101" s="111" t="s">
        <v>18</v>
      </c>
      <c r="R101" s="112" t="s">
        <v>17</v>
      </c>
      <c r="S101" s="113" t="s">
        <v>18</v>
      </c>
      <c r="T101" s="110" t="s">
        <v>17</v>
      </c>
      <c r="U101" s="111" t="s">
        <v>18</v>
      </c>
      <c r="V101" s="112" t="s">
        <v>17</v>
      </c>
      <c r="W101" s="113" t="s">
        <v>18</v>
      </c>
      <c r="X101" s="110" t="s">
        <v>17</v>
      </c>
      <c r="Y101" s="111" t="s">
        <v>18</v>
      </c>
      <c r="Z101" s="25" t="s">
        <v>17</v>
      </c>
      <c r="AA101" s="116" t="s">
        <v>18</v>
      </c>
      <c r="AB101" s="167" t="s">
        <v>17</v>
      </c>
      <c r="AC101" s="168" t="s">
        <v>18</v>
      </c>
      <c r="AE101" s="266"/>
      <c r="AF101" s="110" t="s">
        <v>17</v>
      </c>
      <c r="AG101" s="111" t="s">
        <v>18</v>
      </c>
      <c r="AH101" s="112" t="s">
        <v>17</v>
      </c>
      <c r="AI101" s="113" t="s">
        <v>18</v>
      </c>
      <c r="AJ101" s="110" t="s">
        <v>17</v>
      </c>
      <c r="AK101" s="111" t="s">
        <v>18</v>
      </c>
      <c r="AL101" s="112" t="s">
        <v>17</v>
      </c>
      <c r="AM101" s="113" t="s">
        <v>18</v>
      </c>
      <c r="AN101" s="110" t="s">
        <v>17</v>
      </c>
      <c r="AO101" s="111" t="s">
        <v>18</v>
      </c>
      <c r="AP101" s="112" t="s">
        <v>17</v>
      </c>
      <c r="AQ101" s="110" t="s">
        <v>18</v>
      </c>
      <c r="AR101" s="114" t="s">
        <v>17</v>
      </c>
      <c r="AS101" s="115" t="s">
        <v>18</v>
      </c>
      <c r="AT101" s="110" t="s">
        <v>17</v>
      </c>
      <c r="AU101" s="111" t="s">
        <v>18</v>
      </c>
      <c r="AV101" s="112" t="s">
        <v>17</v>
      </c>
      <c r="AW101" s="113" t="s">
        <v>18</v>
      </c>
      <c r="AX101" s="110" t="s">
        <v>17</v>
      </c>
      <c r="AY101" s="111" t="s">
        <v>18</v>
      </c>
      <c r="AZ101" s="112" t="s">
        <v>17</v>
      </c>
      <c r="BA101" s="113" t="s">
        <v>18</v>
      </c>
      <c r="BB101" s="110" t="s">
        <v>17</v>
      </c>
      <c r="BC101" s="111" t="s">
        <v>18</v>
      </c>
      <c r="BD101" s="25" t="s">
        <v>17</v>
      </c>
      <c r="BE101" s="116" t="s">
        <v>18</v>
      </c>
      <c r="BF101" s="167" t="s">
        <v>17</v>
      </c>
      <c r="BG101" s="168" t="s">
        <v>18</v>
      </c>
      <c r="BI101" s="266"/>
      <c r="BJ101" s="110" t="s">
        <v>17</v>
      </c>
      <c r="BK101" s="111" t="s">
        <v>18</v>
      </c>
      <c r="BL101" s="112" t="s">
        <v>17</v>
      </c>
      <c r="BM101" s="113" t="s">
        <v>18</v>
      </c>
      <c r="BN101" s="110" t="s">
        <v>17</v>
      </c>
      <c r="BO101" s="111" t="s">
        <v>18</v>
      </c>
      <c r="BP101" s="112" t="s">
        <v>17</v>
      </c>
      <c r="BQ101" s="113" t="s">
        <v>18</v>
      </c>
      <c r="BR101" s="110" t="s">
        <v>17</v>
      </c>
      <c r="BS101" s="111" t="s">
        <v>18</v>
      </c>
      <c r="BT101" s="112" t="s">
        <v>17</v>
      </c>
      <c r="BU101" s="110" t="s">
        <v>18</v>
      </c>
      <c r="BV101" s="114" t="s">
        <v>17</v>
      </c>
      <c r="BW101" s="115" t="s">
        <v>18</v>
      </c>
      <c r="BX101" s="110" t="s">
        <v>17</v>
      </c>
      <c r="BY101" s="111" t="s">
        <v>18</v>
      </c>
      <c r="BZ101" s="112" t="s">
        <v>17</v>
      </c>
      <c r="CA101" s="113" t="s">
        <v>18</v>
      </c>
      <c r="CB101" s="110" t="s">
        <v>17</v>
      </c>
      <c r="CC101" s="111" t="s">
        <v>18</v>
      </c>
      <c r="CD101" s="112" t="s">
        <v>17</v>
      </c>
      <c r="CE101" s="113" t="s">
        <v>18</v>
      </c>
      <c r="CF101" s="110" t="s">
        <v>17</v>
      </c>
      <c r="CG101" s="111" t="s">
        <v>18</v>
      </c>
      <c r="CH101" s="25" t="s">
        <v>17</v>
      </c>
      <c r="CI101" s="116" t="s">
        <v>18</v>
      </c>
      <c r="CJ101" s="114" t="s">
        <v>17</v>
      </c>
      <c r="CK101" s="115" t="s">
        <v>18</v>
      </c>
    </row>
    <row r="102" spans="1:89" ht="13.5" thickTop="1" x14ac:dyDescent="0.2">
      <c r="A102" s="118" t="s">
        <v>19</v>
      </c>
      <c r="B102" s="119"/>
      <c r="C102" s="176"/>
      <c r="D102" s="120"/>
      <c r="E102" s="171"/>
      <c r="F102" s="119"/>
      <c r="G102" s="121"/>
      <c r="H102" s="120"/>
      <c r="I102" s="171"/>
      <c r="J102" s="119"/>
      <c r="K102" s="121"/>
      <c r="L102" s="120"/>
      <c r="M102" s="119"/>
      <c r="N102" s="170"/>
      <c r="O102" s="172"/>
      <c r="P102" s="119"/>
      <c r="Q102" s="121"/>
      <c r="R102" s="120"/>
      <c r="S102" s="171"/>
      <c r="T102" s="119"/>
      <c r="U102" s="121"/>
      <c r="V102" s="120"/>
      <c r="W102" s="171"/>
      <c r="X102" s="119"/>
      <c r="Y102" s="121"/>
      <c r="Z102" s="20"/>
      <c r="AA102" s="175"/>
      <c r="AB102" s="161">
        <f>B102+D102+F102+H102+J102+L102+N102+P102+R102+T102+V102+X102+Z102</f>
        <v>0</v>
      </c>
      <c r="AC102" s="162">
        <f>C102+E102+G102+I102+K102+M102+O102+Q102+S102+U102+W102+Y102+AA102</f>
        <v>0</v>
      </c>
      <c r="AE102" s="253" t="str">
        <f>$AE$9</f>
        <v>07:00 - 07:59</v>
      </c>
      <c r="AF102" s="119">
        <f>SUMIF($A$9:$A$32,$AE102,B$102:B$125)</f>
        <v>1761</v>
      </c>
      <c r="AG102" s="176">
        <f t="shared" ref="AG102:AV103" si="227">SUMIF($A$9:$A$32,$AE102,C$102:C$125)</f>
        <v>676</v>
      </c>
      <c r="AH102" s="120">
        <f t="shared" si="227"/>
        <v>707</v>
      </c>
      <c r="AI102" s="171">
        <f t="shared" si="227"/>
        <v>573</v>
      </c>
      <c r="AJ102" s="119">
        <f t="shared" si="227"/>
        <v>1848</v>
      </c>
      <c r="AK102" s="121">
        <f t="shared" si="227"/>
        <v>898</v>
      </c>
      <c r="AL102" s="120">
        <f t="shared" si="227"/>
        <v>2241</v>
      </c>
      <c r="AM102" s="171">
        <f t="shared" si="227"/>
        <v>1320</v>
      </c>
      <c r="AN102" s="119">
        <f t="shared" si="227"/>
        <v>160</v>
      </c>
      <c r="AO102" s="121">
        <f t="shared" si="227"/>
        <v>609</v>
      </c>
      <c r="AP102" s="120">
        <f t="shared" si="227"/>
        <v>630</v>
      </c>
      <c r="AQ102" s="119">
        <f t="shared" si="227"/>
        <v>1720</v>
      </c>
      <c r="AR102" s="170">
        <f t="shared" si="227"/>
        <v>1806</v>
      </c>
      <c r="AS102" s="172">
        <f t="shared" si="227"/>
        <v>2423</v>
      </c>
      <c r="AT102" s="119">
        <f t="shared" si="227"/>
        <v>1255</v>
      </c>
      <c r="AU102" s="121">
        <f t="shared" si="227"/>
        <v>1147</v>
      </c>
      <c r="AV102" s="120">
        <f t="shared" si="227"/>
        <v>1523</v>
      </c>
      <c r="AW102" s="171">
        <f t="shared" ref="AW102:BE103" si="228">SUMIF($A$9:$A$32,$AE102,S$102:S$125)</f>
        <v>1153</v>
      </c>
      <c r="AX102" s="119">
        <f t="shared" si="228"/>
        <v>207</v>
      </c>
      <c r="AY102" s="121">
        <f t="shared" si="228"/>
        <v>716</v>
      </c>
      <c r="AZ102" s="120">
        <f t="shared" si="228"/>
        <v>609</v>
      </c>
      <c r="BA102" s="171">
        <f t="shared" si="228"/>
        <v>1480</v>
      </c>
      <c r="BB102" s="119">
        <f t="shared" si="228"/>
        <v>956</v>
      </c>
      <c r="BC102" s="121">
        <f t="shared" si="228"/>
        <v>981</v>
      </c>
      <c r="BD102" s="20">
        <f t="shared" si="228"/>
        <v>1952</v>
      </c>
      <c r="BE102" s="175">
        <f t="shared" si="228"/>
        <v>1636</v>
      </c>
      <c r="BF102" s="161">
        <f>AF102+AH102+AJ102+AL102+AN102+AP102+AR102+AT102+AV102+AX102+AZ102+BB102+BD102</f>
        <v>15655</v>
      </c>
      <c r="BG102" s="162">
        <f>AG102+AI102+AK102+AM102+AO102+AQ102+AS102+AU102+AW102+AY102+BA102+BC102+BE102</f>
        <v>15332</v>
      </c>
      <c r="BI102" s="118" t="s">
        <v>19</v>
      </c>
      <c r="BJ102" s="122">
        <f>B102/B126</f>
        <v>0</v>
      </c>
      <c r="BK102" s="123">
        <f t="shared" ref="BK102" si="229">C102/C126</f>
        <v>0</v>
      </c>
      <c r="BL102" s="124">
        <f t="shared" ref="BL102" si="230">D102/D126</f>
        <v>0</v>
      </c>
      <c r="BM102" s="125">
        <f t="shared" ref="BM102" si="231">E102/E126</f>
        <v>0</v>
      </c>
      <c r="BN102" s="122">
        <f t="shared" ref="BN102" si="232">F102/F126</f>
        <v>0</v>
      </c>
      <c r="BO102" s="123">
        <f t="shared" ref="BO102" si="233">G102/G126</f>
        <v>0</v>
      </c>
      <c r="BP102" s="124">
        <f t="shared" ref="BP102" si="234">H102/H126</f>
        <v>0</v>
      </c>
      <c r="BQ102" s="125">
        <f t="shared" ref="BQ102" si="235">I102/I126</f>
        <v>0</v>
      </c>
      <c r="BR102" s="122">
        <f t="shared" ref="BR102" si="236">J102/J126</f>
        <v>0</v>
      </c>
      <c r="BS102" s="123">
        <f t="shared" ref="BS102" si="237">K102/K126</f>
        <v>0</v>
      </c>
      <c r="BT102" s="124">
        <f t="shared" ref="BT102" si="238">L102/L126</f>
        <v>0</v>
      </c>
      <c r="BU102" s="122">
        <f t="shared" ref="BU102" si="239">M102/M126</f>
        <v>0</v>
      </c>
      <c r="BV102" s="126">
        <f t="shared" ref="BV102" si="240">N102/N126</f>
        <v>0</v>
      </c>
      <c r="BW102" s="127">
        <f t="shared" ref="BW102" si="241">O102/O126</f>
        <v>0</v>
      </c>
      <c r="BX102" s="122">
        <f t="shared" ref="BX102" si="242">P102/P126</f>
        <v>0</v>
      </c>
      <c r="BY102" s="123">
        <f t="shared" ref="BY102" si="243">Q102/Q126</f>
        <v>0</v>
      </c>
      <c r="BZ102" s="124">
        <f t="shared" ref="BZ102" si="244">R102/R126</f>
        <v>0</v>
      </c>
      <c r="CA102" s="125">
        <f t="shared" ref="CA102" si="245">S102/S126</f>
        <v>0</v>
      </c>
      <c r="CB102" s="122">
        <f t="shared" ref="CB102" si="246">T102/T126</f>
        <v>0</v>
      </c>
      <c r="CC102" s="123">
        <f t="shared" ref="CC102" si="247">U102/U126</f>
        <v>0</v>
      </c>
      <c r="CD102" s="124">
        <f t="shared" ref="CD102" si="248">V102/V126</f>
        <v>0</v>
      </c>
      <c r="CE102" s="125">
        <f t="shared" ref="CE102" si="249">W102/W126</f>
        <v>0</v>
      </c>
      <c r="CF102" s="122">
        <f t="shared" ref="CF102" si="250">X102/X126</f>
        <v>0</v>
      </c>
      <c r="CG102" s="123">
        <f t="shared" ref="CG102" si="251">Y102/Y126</f>
        <v>0</v>
      </c>
      <c r="CH102" s="124">
        <f t="shared" ref="CH102" si="252">Z102/Z126</f>
        <v>0</v>
      </c>
      <c r="CI102" s="122">
        <f t="shared" ref="CI102" si="253">AA102/AA126</f>
        <v>0</v>
      </c>
      <c r="CJ102" s="128">
        <f t="shared" ref="CJ102" si="254">AB102/AB126</f>
        <v>0</v>
      </c>
      <c r="CK102" s="129">
        <f t="shared" ref="CK102" si="255">AC102/AC126</f>
        <v>0</v>
      </c>
    </row>
    <row r="103" spans="1:89" x14ac:dyDescent="0.2">
      <c r="A103" s="130" t="s">
        <v>21</v>
      </c>
      <c r="B103" s="179">
        <v>228</v>
      </c>
      <c r="C103" s="180">
        <v>0</v>
      </c>
      <c r="D103" s="181">
        <v>102</v>
      </c>
      <c r="E103" s="182">
        <v>0</v>
      </c>
      <c r="F103" s="179">
        <v>408</v>
      </c>
      <c r="G103" s="183">
        <v>8</v>
      </c>
      <c r="H103" s="181">
        <v>235</v>
      </c>
      <c r="I103" s="182">
        <v>22</v>
      </c>
      <c r="J103" s="179">
        <v>9</v>
      </c>
      <c r="K103" s="183">
        <v>8</v>
      </c>
      <c r="L103" s="181">
        <v>25</v>
      </c>
      <c r="M103" s="179">
        <v>45</v>
      </c>
      <c r="N103" s="184">
        <v>85</v>
      </c>
      <c r="O103" s="185">
        <v>81</v>
      </c>
      <c r="P103" s="179">
        <v>28</v>
      </c>
      <c r="Q103" s="183">
        <v>37</v>
      </c>
      <c r="R103" s="181">
        <v>11</v>
      </c>
      <c r="S103" s="182">
        <v>25</v>
      </c>
      <c r="T103" s="179">
        <v>0</v>
      </c>
      <c r="U103" s="183">
        <v>0</v>
      </c>
      <c r="V103" s="181">
        <v>6</v>
      </c>
      <c r="W103" s="182">
        <v>0</v>
      </c>
      <c r="X103" s="179">
        <v>1</v>
      </c>
      <c r="Y103" s="183">
        <v>0</v>
      </c>
      <c r="Z103" s="181">
        <v>0</v>
      </c>
      <c r="AA103" s="179">
        <v>0</v>
      </c>
      <c r="AB103" s="161">
        <f t="shared" ref="AB103:AB122" si="256">B103+D103+F103+H103+J103+L103+N103+P103+R103+T103+V103+X103+Z103</f>
        <v>1138</v>
      </c>
      <c r="AC103" s="162">
        <f t="shared" ref="AC103:AC122" si="257">C103+E103+G103+I103+K103+M103+O103+Q103+S103+U103+W103+Y103+AA103</f>
        <v>226</v>
      </c>
      <c r="AE103" s="255" t="str">
        <f>$AE$10</f>
        <v>08:00 - 08:59</v>
      </c>
      <c r="AF103" s="119">
        <f>SUMIF($A$9:$A$32,$AE103,B$102:B$125)</f>
        <v>1445</v>
      </c>
      <c r="AG103" s="180">
        <f t="shared" si="227"/>
        <v>694</v>
      </c>
      <c r="AH103" s="181">
        <f t="shared" si="227"/>
        <v>563</v>
      </c>
      <c r="AI103" s="182">
        <f t="shared" si="227"/>
        <v>515</v>
      </c>
      <c r="AJ103" s="179">
        <f t="shared" si="227"/>
        <v>1714</v>
      </c>
      <c r="AK103" s="183">
        <f t="shared" si="227"/>
        <v>831</v>
      </c>
      <c r="AL103" s="181">
        <f t="shared" si="227"/>
        <v>1882</v>
      </c>
      <c r="AM103" s="182">
        <f t="shared" si="227"/>
        <v>1253</v>
      </c>
      <c r="AN103" s="179">
        <f t="shared" si="227"/>
        <v>175</v>
      </c>
      <c r="AO103" s="183">
        <f t="shared" si="227"/>
        <v>581</v>
      </c>
      <c r="AP103" s="181">
        <f t="shared" si="227"/>
        <v>515</v>
      </c>
      <c r="AQ103" s="179">
        <f t="shared" si="227"/>
        <v>1593</v>
      </c>
      <c r="AR103" s="184">
        <f t="shared" si="227"/>
        <v>1432</v>
      </c>
      <c r="AS103" s="185">
        <f t="shared" si="227"/>
        <v>2160</v>
      </c>
      <c r="AT103" s="179">
        <f t="shared" si="227"/>
        <v>947</v>
      </c>
      <c r="AU103" s="183">
        <f t="shared" si="227"/>
        <v>903</v>
      </c>
      <c r="AV103" s="181">
        <f t="shared" si="227"/>
        <v>1345</v>
      </c>
      <c r="AW103" s="182">
        <f t="shared" si="228"/>
        <v>880</v>
      </c>
      <c r="AX103" s="179">
        <f t="shared" si="228"/>
        <v>162</v>
      </c>
      <c r="AY103" s="183">
        <f t="shared" si="228"/>
        <v>543</v>
      </c>
      <c r="AZ103" s="181">
        <f t="shared" si="228"/>
        <v>469</v>
      </c>
      <c r="BA103" s="182">
        <f t="shared" si="228"/>
        <v>1219</v>
      </c>
      <c r="BB103" s="179">
        <f t="shared" si="228"/>
        <v>791</v>
      </c>
      <c r="BC103" s="183">
        <f t="shared" si="228"/>
        <v>682</v>
      </c>
      <c r="BD103" s="181">
        <f t="shared" si="228"/>
        <v>1824</v>
      </c>
      <c r="BE103" s="179">
        <f t="shared" si="228"/>
        <v>1311</v>
      </c>
      <c r="BF103" s="163">
        <f>SUM(AF103,AH103,AJ103,AL103,AN103,AP103,AR103,AT103,AV103,AX103,AZ103,BB103,BD103)</f>
        <v>13264</v>
      </c>
      <c r="BG103" s="164">
        <f>SUM(AG103,AI103,AK103,AM103,AO103,AQ103,AS103,AU103,AW103,AY103,BA103,BC103,BE103)</f>
        <v>13165</v>
      </c>
      <c r="BI103" s="130" t="s">
        <v>21</v>
      </c>
      <c r="BJ103" s="122">
        <f>B103/B126</f>
        <v>1.3911770089694308E-2</v>
      </c>
      <c r="BK103" s="123">
        <f t="shared" ref="BK103" si="258">C103/C126</f>
        <v>0</v>
      </c>
      <c r="BL103" s="124">
        <f t="shared" ref="BL103" si="259">D103/D126</f>
        <v>1.3176592171554063E-2</v>
      </c>
      <c r="BM103" s="125">
        <f t="shared" ref="BM103" si="260">E103/E126</f>
        <v>0</v>
      </c>
      <c r="BN103" s="122">
        <f t="shared" ref="BN103" si="261">F103/F126</f>
        <v>2.1575885774722369E-2</v>
      </c>
      <c r="BO103" s="123">
        <f t="shared" ref="BO103" si="262">G103/G126</f>
        <v>4.2934578436107981E-4</v>
      </c>
      <c r="BP103" s="124">
        <f t="shared" ref="BP103" si="263">H103/H126</f>
        <v>9.7623795280824197E-3</v>
      </c>
      <c r="BQ103" s="125">
        <f t="shared" ref="BQ103" si="264">I103/I126</f>
        <v>8.4876543209876543E-4</v>
      </c>
      <c r="BR103" s="122">
        <f t="shared" ref="BR103" si="265">J103/J126</f>
        <v>2.0454545454545456E-3</v>
      </c>
      <c r="BS103" s="123">
        <f t="shared" ref="BS103" si="266">K103/K126</f>
        <v>1.897083234526915E-3</v>
      </c>
      <c r="BT103" s="124">
        <f t="shared" ref="BT103" si="267">L103/L126</f>
        <v>1.8036216723180147E-3</v>
      </c>
      <c r="BU103" s="122">
        <f t="shared" ref="BU103" si="268">M103/M126</f>
        <v>3.2720133788991493E-3</v>
      </c>
      <c r="BV103" s="126">
        <f t="shared" ref="BV103" si="269">N103/N126</f>
        <v>3.2492354740061161E-3</v>
      </c>
      <c r="BW103" s="127">
        <f t="shared" ref="BW103" si="270">O103/O126</f>
        <v>3.2008219394609972E-3</v>
      </c>
      <c r="BX103" s="122">
        <f t="shared" ref="BX103" si="271">P103/P126</f>
        <v>2.1054214602601699E-3</v>
      </c>
      <c r="BY103" s="123">
        <f t="shared" ref="BY103" si="272">Q103/Q126</f>
        <v>2.9726038402827989E-3</v>
      </c>
      <c r="BZ103" s="124">
        <f t="shared" ref="BZ103" si="273">R103/R126</f>
        <v>6.4248583610770394E-4</v>
      </c>
      <c r="CA103" s="125">
        <f t="shared" ref="CA103" si="274">S103/S126</f>
        <v>1.4807794823194929E-3</v>
      </c>
      <c r="CB103" s="122">
        <f t="shared" ref="CB103" si="275">T103/T126</f>
        <v>0</v>
      </c>
      <c r="CC103" s="123">
        <f t="shared" ref="CC103" si="276">U103/U126</f>
        <v>0</v>
      </c>
      <c r="CD103" s="124">
        <f t="shared" ref="CD103" si="277">V103/V126</f>
        <v>4.2668183757644715E-4</v>
      </c>
      <c r="CE103" s="125">
        <f t="shared" ref="CE103" si="278">W103/W126</f>
        <v>0</v>
      </c>
      <c r="CF103" s="122">
        <f t="shared" ref="CF103" si="279">X103/X126</f>
        <v>8.6550112515146265E-5</v>
      </c>
      <c r="CG103" s="123">
        <f t="shared" ref="CG103" si="280">Y103/Y126</f>
        <v>0</v>
      </c>
      <c r="CH103" s="124">
        <f t="shared" ref="CH103" si="281">Z103/Z126</f>
        <v>0</v>
      </c>
      <c r="CI103" s="122">
        <f t="shared" ref="CI103" si="282">AA103/AA126</f>
        <v>0</v>
      </c>
      <c r="CJ103" s="128">
        <f t="shared" ref="CJ103" si="283">AB103/AB126</f>
        <v>5.7780869353290919E-3</v>
      </c>
      <c r="CK103" s="129">
        <f t="shared" ref="CK103" si="284">AC103/AC126</f>
        <v>1.1498463479658913E-3</v>
      </c>
    </row>
    <row r="104" spans="1:89" ht="13.5" thickBot="1" x14ac:dyDescent="0.25">
      <c r="A104" s="138" t="s">
        <v>23</v>
      </c>
      <c r="B104" s="186">
        <v>986</v>
      </c>
      <c r="C104" s="187">
        <v>0</v>
      </c>
      <c r="D104" s="188">
        <v>453</v>
      </c>
      <c r="E104" s="189">
        <v>66</v>
      </c>
      <c r="F104" s="186">
        <v>1628</v>
      </c>
      <c r="G104" s="190">
        <v>145</v>
      </c>
      <c r="H104" s="188">
        <v>1131</v>
      </c>
      <c r="I104" s="189">
        <v>306</v>
      </c>
      <c r="J104" s="186">
        <v>67</v>
      </c>
      <c r="K104" s="190">
        <v>139</v>
      </c>
      <c r="L104" s="188">
        <v>236</v>
      </c>
      <c r="M104" s="186">
        <v>514</v>
      </c>
      <c r="N104" s="191">
        <v>791</v>
      </c>
      <c r="O104" s="192">
        <v>997</v>
      </c>
      <c r="P104" s="186">
        <v>397</v>
      </c>
      <c r="Q104" s="190">
        <v>511</v>
      </c>
      <c r="R104" s="188">
        <v>498</v>
      </c>
      <c r="S104" s="189">
        <v>649</v>
      </c>
      <c r="T104" s="186">
        <v>46</v>
      </c>
      <c r="U104" s="190">
        <v>303</v>
      </c>
      <c r="V104" s="188">
        <v>186</v>
      </c>
      <c r="W104" s="189">
        <v>628</v>
      </c>
      <c r="X104" s="186">
        <v>399</v>
      </c>
      <c r="Y104" s="190">
        <v>294</v>
      </c>
      <c r="Z104" s="188">
        <v>987</v>
      </c>
      <c r="AA104" s="186">
        <v>553</v>
      </c>
      <c r="AB104" s="161">
        <f t="shared" si="256"/>
        <v>7805</v>
      </c>
      <c r="AC104" s="162">
        <f t="shared" si="257"/>
        <v>5105</v>
      </c>
      <c r="AE104" s="253"/>
      <c r="AF104" s="119"/>
      <c r="AG104" s="187"/>
      <c r="AH104" s="188"/>
      <c r="AI104" s="189"/>
      <c r="AJ104" s="186"/>
      <c r="AK104" s="190"/>
      <c r="AL104" s="188"/>
      <c r="AM104" s="189"/>
      <c r="AN104" s="186"/>
      <c r="AO104" s="190"/>
      <c r="AP104" s="188"/>
      <c r="AQ104" s="186"/>
      <c r="AR104" s="191"/>
      <c r="AS104" s="192"/>
      <c r="AT104" s="186"/>
      <c r="AU104" s="190"/>
      <c r="AV104" s="188"/>
      <c r="AW104" s="189"/>
      <c r="AX104" s="186"/>
      <c r="AY104" s="190"/>
      <c r="AZ104" s="188"/>
      <c r="BA104" s="189"/>
      <c r="BB104" s="186"/>
      <c r="BC104" s="190"/>
      <c r="BD104" s="188"/>
      <c r="BE104" s="186"/>
      <c r="BF104" s="163"/>
      <c r="BG104" s="164"/>
      <c r="BI104" s="138" t="s">
        <v>23</v>
      </c>
      <c r="BJ104" s="122">
        <f>B104/B126</f>
        <v>6.0162303984379766E-2</v>
      </c>
      <c r="BK104" s="123">
        <f t="shared" ref="BK104" si="285">C104/C126</f>
        <v>0</v>
      </c>
      <c r="BL104" s="124">
        <f t="shared" ref="BL104" si="286">D104/D126</f>
        <v>5.8519571114843044E-2</v>
      </c>
      <c r="BM104" s="125">
        <f t="shared" ref="BM104" si="287">E104/E126</f>
        <v>8.4800205576255946E-3</v>
      </c>
      <c r="BN104" s="122">
        <f t="shared" ref="BN104" si="288">F104/F126</f>
        <v>8.6092014806980435E-2</v>
      </c>
      <c r="BO104" s="123">
        <f t="shared" ref="BO104" si="289">G104/G126</f>
        <v>7.7818923415445716E-3</v>
      </c>
      <c r="BP104" s="124">
        <f t="shared" ref="BP104" si="290">H104/H126</f>
        <v>4.6984047856430705E-2</v>
      </c>
      <c r="BQ104" s="125">
        <f t="shared" ref="BQ104" si="291">I104/I126</f>
        <v>1.1805555555555555E-2</v>
      </c>
      <c r="BR104" s="122">
        <f t="shared" ref="BR104" si="292">J104/J126</f>
        <v>1.5227272727272726E-2</v>
      </c>
      <c r="BS104" s="123">
        <f t="shared" ref="BS104" si="293">K104/K126</f>
        <v>3.2961821199905143E-2</v>
      </c>
      <c r="BT104" s="124">
        <f t="shared" ref="BT104" si="294">L104/L126</f>
        <v>1.7026188586682058E-2</v>
      </c>
      <c r="BU104" s="122">
        <f t="shared" ref="BU104" si="295">M104/M126</f>
        <v>3.7373663927870282E-2</v>
      </c>
      <c r="BV104" s="126">
        <f t="shared" ref="BV104" si="296">N104/N126</f>
        <v>3.0237003058103975E-2</v>
      </c>
      <c r="BW104" s="127">
        <f t="shared" ref="BW104" si="297">O104/O126</f>
        <v>3.9397771279538446E-2</v>
      </c>
      <c r="BX104" s="122">
        <f t="shared" ref="BX104" si="298">P104/P126</f>
        <v>2.985186856154598E-2</v>
      </c>
      <c r="BY104" s="123">
        <f t="shared" ref="BY104" si="299">Q104/Q126</f>
        <v>4.1054069253635417E-2</v>
      </c>
      <c r="BZ104" s="124">
        <f t="shared" ref="BZ104" si="300">R104/R126</f>
        <v>2.9087086034694235E-2</v>
      </c>
      <c r="CA104" s="125">
        <f t="shared" ref="CA104" si="301">S104/S126</f>
        <v>3.8441035361014037E-2</v>
      </c>
      <c r="CB104" s="122">
        <f t="shared" ref="CB104" si="302">T104/T126</f>
        <v>1.0304659498207885E-2</v>
      </c>
      <c r="CC104" s="123">
        <f t="shared" ref="CC104" si="303">U104/U126</f>
        <v>6.6652001759788831E-2</v>
      </c>
      <c r="CD104" s="124">
        <f t="shared" ref="CD104" si="304">V104/V126</f>
        <v>1.3227136964869862E-2</v>
      </c>
      <c r="CE104" s="125">
        <f t="shared" ref="CE104" si="305">W104/W126</f>
        <v>4.0981466979900807E-2</v>
      </c>
      <c r="CF104" s="122">
        <f t="shared" ref="CF104" si="306">X104/X126</f>
        <v>3.4533494893543362E-2</v>
      </c>
      <c r="CG104" s="123">
        <f t="shared" ref="CG104" si="307">Y104/Y126</f>
        <v>4.1660762363610597E-2</v>
      </c>
      <c r="CH104" s="124">
        <f t="shared" ref="CH104" si="308">Z104/Z126</f>
        <v>3.9609920539369133E-2</v>
      </c>
      <c r="CI104" s="122">
        <f t="shared" ref="CI104" si="309">AA104/AA126</f>
        <v>2.015232681024744E-2</v>
      </c>
      <c r="CJ104" s="128">
        <f t="shared" ref="CJ104" si="310">AB104/AB126</f>
        <v>3.9629146335890653E-2</v>
      </c>
      <c r="CK104" s="129">
        <f t="shared" ref="CK104" si="311">AC104/AC126</f>
        <v>2.5973299143211837E-2</v>
      </c>
    </row>
    <row r="105" spans="1:89" ht="14.25" thickTop="1" thickBot="1" x14ac:dyDescent="0.25">
      <c r="A105" s="130" t="s">
        <v>24</v>
      </c>
      <c r="B105" s="179">
        <v>1625</v>
      </c>
      <c r="C105" s="180">
        <v>582</v>
      </c>
      <c r="D105" s="181">
        <v>665</v>
      </c>
      <c r="E105" s="182">
        <v>475</v>
      </c>
      <c r="F105" s="179">
        <v>2021</v>
      </c>
      <c r="G105" s="183">
        <v>874</v>
      </c>
      <c r="H105" s="181">
        <v>1859</v>
      </c>
      <c r="I105" s="182">
        <v>992</v>
      </c>
      <c r="J105" s="179">
        <v>115</v>
      </c>
      <c r="K105" s="183">
        <v>360</v>
      </c>
      <c r="L105" s="181">
        <v>479</v>
      </c>
      <c r="M105" s="179">
        <v>1164</v>
      </c>
      <c r="N105" s="184">
        <v>1449</v>
      </c>
      <c r="O105" s="185">
        <v>1925</v>
      </c>
      <c r="P105" s="179">
        <v>987</v>
      </c>
      <c r="Q105" s="183">
        <v>989</v>
      </c>
      <c r="R105" s="181">
        <v>1145</v>
      </c>
      <c r="S105" s="182">
        <v>1079</v>
      </c>
      <c r="T105" s="179">
        <v>152</v>
      </c>
      <c r="U105" s="183">
        <v>614</v>
      </c>
      <c r="V105" s="181">
        <v>514</v>
      </c>
      <c r="W105" s="182">
        <v>1481</v>
      </c>
      <c r="X105" s="179">
        <v>748</v>
      </c>
      <c r="Y105" s="183">
        <v>714</v>
      </c>
      <c r="Z105" s="181">
        <v>1718</v>
      </c>
      <c r="AA105" s="179">
        <v>1463</v>
      </c>
      <c r="AB105" s="161">
        <f t="shared" si="256"/>
        <v>13477</v>
      </c>
      <c r="AC105" s="162">
        <f t="shared" si="257"/>
        <v>12712</v>
      </c>
      <c r="AE105" s="250" t="s">
        <v>25</v>
      </c>
      <c r="AF105" s="14">
        <f t="shared" ref="AF105:BG105" si="312">SUM(AF102:AF104)</f>
        <v>3206</v>
      </c>
      <c r="AG105" s="1">
        <f t="shared" si="312"/>
        <v>1370</v>
      </c>
      <c r="AH105" s="14">
        <f t="shared" si="312"/>
        <v>1270</v>
      </c>
      <c r="AI105" s="1">
        <f t="shared" si="312"/>
        <v>1088</v>
      </c>
      <c r="AJ105" s="14">
        <f t="shared" si="312"/>
        <v>3562</v>
      </c>
      <c r="AK105" s="1">
        <f t="shared" si="312"/>
        <v>1729</v>
      </c>
      <c r="AL105" s="14">
        <f t="shared" si="312"/>
        <v>4123</v>
      </c>
      <c r="AM105" s="1">
        <f t="shared" si="312"/>
        <v>2573</v>
      </c>
      <c r="AN105" s="14">
        <f t="shared" si="312"/>
        <v>335</v>
      </c>
      <c r="AO105" s="1">
        <f t="shared" si="312"/>
        <v>1190</v>
      </c>
      <c r="AP105" s="14">
        <f t="shared" si="312"/>
        <v>1145</v>
      </c>
      <c r="AQ105" s="1">
        <f t="shared" si="312"/>
        <v>3313</v>
      </c>
      <c r="AR105" s="14">
        <f t="shared" si="312"/>
        <v>3238</v>
      </c>
      <c r="AS105" s="1">
        <f t="shared" si="312"/>
        <v>4583</v>
      </c>
      <c r="AT105" s="14">
        <f t="shared" si="312"/>
        <v>2202</v>
      </c>
      <c r="AU105" s="1">
        <f t="shared" si="312"/>
        <v>2050</v>
      </c>
      <c r="AV105" s="14">
        <f t="shared" si="312"/>
        <v>2868</v>
      </c>
      <c r="AW105" s="1">
        <f t="shared" si="312"/>
        <v>2033</v>
      </c>
      <c r="AX105" s="14">
        <f t="shared" si="312"/>
        <v>369</v>
      </c>
      <c r="AY105" s="1">
        <f t="shared" si="312"/>
        <v>1259</v>
      </c>
      <c r="AZ105" s="14">
        <f t="shared" si="312"/>
        <v>1078</v>
      </c>
      <c r="BA105" s="1">
        <f t="shared" si="312"/>
        <v>2699</v>
      </c>
      <c r="BB105" s="14">
        <f t="shared" si="312"/>
        <v>1747</v>
      </c>
      <c r="BC105" s="1">
        <f t="shared" si="312"/>
        <v>1663</v>
      </c>
      <c r="BD105" s="14">
        <f t="shared" si="312"/>
        <v>3776</v>
      </c>
      <c r="BE105" s="1">
        <f t="shared" si="312"/>
        <v>2947</v>
      </c>
      <c r="BF105" s="165">
        <f t="shared" si="312"/>
        <v>28919</v>
      </c>
      <c r="BG105" s="166">
        <f t="shared" si="312"/>
        <v>28497</v>
      </c>
      <c r="BI105" s="130" t="s">
        <v>24</v>
      </c>
      <c r="BJ105" s="122">
        <f>B105/B126</f>
        <v>9.9151870156812497E-2</v>
      </c>
      <c r="BK105" s="123">
        <f t="shared" ref="BK105" si="313">C105/C126</f>
        <v>3.3762617473024711E-2</v>
      </c>
      <c r="BL105" s="124">
        <f t="shared" ref="BL105" si="314">D105/D126</f>
        <v>8.5906213667484826E-2</v>
      </c>
      <c r="BM105" s="125">
        <f t="shared" ref="BM105" si="315">E105/E126</f>
        <v>6.1030450982911474E-2</v>
      </c>
      <c r="BN105" s="122">
        <f t="shared" ref="BN105" si="316">F105/F126</f>
        <v>0.1068746694870439</v>
      </c>
      <c r="BO105" s="123">
        <f t="shared" ref="BO105" si="317">G105/G126</f>
        <v>4.6906026941447972E-2</v>
      </c>
      <c r="BP105" s="124">
        <f t="shared" ref="BP105" si="318">H105/H126</f>
        <v>7.7226653373213688E-2</v>
      </c>
      <c r="BQ105" s="125">
        <f t="shared" ref="BQ105" si="319">I105/I126</f>
        <v>3.8271604938271607E-2</v>
      </c>
      <c r="BR105" s="122">
        <f t="shared" ref="BR105" si="320">J105/J126</f>
        <v>2.6136363636363635E-2</v>
      </c>
      <c r="BS105" s="123">
        <f t="shared" ref="BS105" si="321">K105/K126</f>
        <v>8.536874555371117E-2</v>
      </c>
      <c r="BT105" s="124">
        <f t="shared" ref="BT105" si="322">L105/L126</f>
        <v>3.455739124161316E-2</v>
      </c>
      <c r="BU105" s="122">
        <f t="shared" ref="BU105" si="323">M105/M126</f>
        <v>8.4636079400857989E-2</v>
      </c>
      <c r="BV105" s="126">
        <f t="shared" ref="BV105" si="324">N105/N126</f>
        <v>5.5389908256880734E-2</v>
      </c>
      <c r="BW105" s="127">
        <f t="shared" ref="BW105" si="325">O105/O126</f>
        <v>7.6068916462499012E-2</v>
      </c>
      <c r="BX105" s="122">
        <f t="shared" ref="BX105" si="326">P105/P126</f>
        <v>7.4216106474170984E-2</v>
      </c>
      <c r="BY105" s="123">
        <f t="shared" ref="BY105" si="327">Q105/Q126</f>
        <v>7.9456897244315899E-2</v>
      </c>
      <c r="BZ105" s="124">
        <f t="shared" ref="BZ105" si="328">R105/R126</f>
        <v>6.6876934758483733E-2</v>
      </c>
      <c r="CA105" s="125">
        <f t="shared" ref="CA105" si="329">S105/S126</f>
        <v>6.3910442456909314E-2</v>
      </c>
      <c r="CB105" s="122">
        <f t="shared" ref="CB105" si="330">T105/T126</f>
        <v>3.4050179211469536E-2</v>
      </c>
      <c r="CC105" s="123">
        <f t="shared" ref="CC105" si="331">U105/U126</f>
        <v>0.13506379234491861</v>
      </c>
      <c r="CD105" s="124">
        <f t="shared" ref="CD105" si="332">V105/V126</f>
        <v>3.655241075238231E-2</v>
      </c>
      <c r="CE105" s="125">
        <f t="shared" ref="CE105" si="333">W105/W126</f>
        <v>9.6645784390498563E-2</v>
      </c>
      <c r="CF105" s="122">
        <f t="shared" ref="CF105" si="334">X105/X126</f>
        <v>6.4739484161329408E-2</v>
      </c>
      <c r="CG105" s="123">
        <f t="shared" ref="CG105" si="335">Y105/Y126</f>
        <v>0.1011761371687686</v>
      </c>
      <c r="CH105" s="124">
        <f t="shared" ref="CH105" si="336">Z105/Z126</f>
        <v>6.8946143350188616E-2</v>
      </c>
      <c r="CI105" s="122">
        <f t="shared" ref="CI105" si="337">AA105/AA126</f>
        <v>5.3314383586603988E-2</v>
      </c>
      <c r="CJ105" s="128">
        <f t="shared" ref="CJ105" si="338">AB105/AB126</f>
        <v>6.8428187721819134E-2</v>
      </c>
      <c r="CK105" s="129">
        <f t="shared" ref="CK105" si="339">AC105/AC126</f>
        <v>6.4676313165231897E-2</v>
      </c>
    </row>
    <row r="106" spans="1:89" ht="13.5" thickTop="1" x14ac:dyDescent="0.2">
      <c r="A106" s="138" t="s">
        <v>20</v>
      </c>
      <c r="B106" s="186">
        <v>1761</v>
      </c>
      <c r="C106" s="187">
        <v>676</v>
      </c>
      <c r="D106" s="188">
        <v>707</v>
      </c>
      <c r="E106" s="189">
        <v>573</v>
      </c>
      <c r="F106" s="186">
        <v>1848</v>
      </c>
      <c r="G106" s="190">
        <v>898</v>
      </c>
      <c r="H106" s="188">
        <v>2241</v>
      </c>
      <c r="I106" s="189">
        <v>1320</v>
      </c>
      <c r="J106" s="186">
        <v>160</v>
      </c>
      <c r="K106" s="190">
        <v>609</v>
      </c>
      <c r="L106" s="188">
        <v>630</v>
      </c>
      <c r="M106" s="186">
        <v>1720</v>
      </c>
      <c r="N106" s="191">
        <v>1806</v>
      </c>
      <c r="O106" s="192">
        <v>2423</v>
      </c>
      <c r="P106" s="186">
        <v>1255</v>
      </c>
      <c r="Q106" s="190">
        <v>1147</v>
      </c>
      <c r="R106" s="188">
        <v>1523</v>
      </c>
      <c r="S106" s="189">
        <v>1153</v>
      </c>
      <c r="T106" s="186">
        <v>207</v>
      </c>
      <c r="U106" s="190">
        <v>716</v>
      </c>
      <c r="V106" s="188">
        <v>609</v>
      </c>
      <c r="W106" s="189">
        <v>1480</v>
      </c>
      <c r="X106" s="186">
        <v>956</v>
      </c>
      <c r="Y106" s="190">
        <v>981</v>
      </c>
      <c r="Z106" s="188">
        <v>1952</v>
      </c>
      <c r="AA106" s="186">
        <v>1636</v>
      </c>
      <c r="AB106" s="161">
        <f t="shared" si="256"/>
        <v>15655</v>
      </c>
      <c r="AC106" s="162">
        <f t="shared" si="257"/>
        <v>15332</v>
      </c>
      <c r="BI106" s="138" t="s">
        <v>20</v>
      </c>
      <c r="BJ106" s="122">
        <f>B106/B126</f>
        <v>0.10745011898224419</v>
      </c>
      <c r="BK106" s="123">
        <f t="shared" ref="BK106" si="340">C106/C126</f>
        <v>3.9215686274509803E-2</v>
      </c>
      <c r="BL106" s="124">
        <f t="shared" ref="BL106" si="341">D106/D126</f>
        <v>9.1331869267536489E-2</v>
      </c>
      <c r="BM106" s="125">
        <f t="shared" ref="BM106" si="342">E106/E126</f>
        <v>7.3621996659385847E-2</v>
      </c>
      <c r="BN106" s="122">
        <f t="shared" ref="BN106" si="343">F106/F126</f>
        <v>9.7726070861977793E-2</v>
      </c>
      <c r="BO106" s="123">
        <f t="shared" ref="BO106" si="344">G106/G126</f>
        <v>4.8194064294531207E-2</v>
      </c>
      <c r="BP106" s="124">
        <f t="shared" ref="BP106" si="345">H106/H126</f>
        <v>9.3095712861415755E-2</v>
      </c>
      <c r="BQ106" s="125">
        <f t="shared" ref="BQ106" si="346">I106/I126</f>
        <v>5.0925925925925923E-2</v>
      </c>
      <c r="BR106" s="122">
        <f t="shared" ref="BR106" si="347">J106/J126</f>
        <v>3.6363636363636362E-2</v>
      </c>
      <c r="BS106" s="123">
        <f t="shared" ref="BS106" si="348">K106/K126</f>
        <v>0.14441546122836141</v>
      </c>
      <c r="BT106" s="124">
        <f t="shared" ref="BT106" si="349">L106/L126</f>
        <v>4.5451266142413967E-2</v>
      </c>
      <c r="BU106" s="122">
        <f t="shared" ref="BU106" si="350">M106/M126</f>
        <v>0.12506362248236749</v>
      </c>
      <c r="BV106" s="126">
        <f t="shared" ref="BV106" si="351">N106/N126</f>
        <v>6.9036697247706419E-2</v>
      </c>
      <c r="BW106" s="127">
        <f t="shared" ref="BW106" si="352">O106/O126</f>
        <v>9.5748043942148101E-2</v>
      </c>
      <c r="BX106" s="122">
        <f t="shared" ref="BX106" si="353">P106/P126</f>
        <v>9.4367997593804043E-2</v>
      </c>
      <c r="BY106" s="123">
        <f t="shared" ref="BY106" si="354">Q106/Q126</f>
        <v>9.2150719048766774E-2</v>
      </c>
      <c r="BZ106" s="124">
        <f t="shared" ref="BZ106" si="355">R106/R126</f>
        <v>8.8955084399275741E-2</v>
      </c>
      <c r="CA106" s="125">
        <f t="shared" ref="CA106" si="356">S106/S126</f>
        <v>6.829354972457502E-2</v>
      </c>
      <c r="CB106" s="122">
        <f t="shared" ref="CB106" si="357">T106/T126</f>
        <v>4.6370967741935484E-2</v>
      </c>
      <c r="CC106" s="123">
        <f t="shared" ref="CC106" si="358">U106/U126</f>
        <v>0.15750109986801583</v>
      </c>
      <c r="CD106" s="124">
        <f t="shared" ref="CD106" si="359">V106/V126</f>
        <v>4.3308206514009386E-2</v>
      </c>
      <c r="CE106" s="125">
        <f t="shared" ref="CE106" si="360">W106/W126</f>
        <v>9.6580527277473238E-2</v>
      </c>
      <c r="CF106" s="122">
        <f t="shared" ref="CF106" si="361">X106/X126</f>
        <v>8.2741907564479827E-2</v>
      </c>
      <c r="CG106" s="123">
        <f t="shared" ref="CG106" si="362">Y106/Y126</f>
        <v>0.13901091115204761</v>
      </c>
      <c r="CH106" s="124">
        <f t="shared" ref="CH106" si="363">Z106/Z126</f>
        <v>7.833694518019102E-2</v>
      </c>
      <c r="CI106" s="122">
        <f t="shared" ref="CI106" si="364">AA106/AA126</f>
        <v>5.9618818556175068E-2</v>
      </c>
      <c r="CJ106" s="128">
        <f t="shared" ref="CJ106" si="365">AB106/AB126</f>
        <v>7.9486775898573753E-2</v>
      </c>
      <c r="CK106" s="129">
        <f t="shared" ref="CK106" si="366">AC106/AC126</f>
        <v>7.8006390296517902E-2</v>
      </c>
    </row>
    <row r="107" spans="1:89" ht="13.5" thickBot="1" x14ac:dyDescent="0.25">
      <c r="A107" s="130" t="s">
        <v>22</v>
      </c>
      <c r="B107" s="179">
        <v>1445</v>
      </c>
      <c r="C107" s="180">
        <v>694</v>
      </c>
      <c r="D107" s="181">
        <v>563</v>
      </c>
      <c r="E107" s="182">
        <v>515</v>
      </c>
      <c r="F107" s="179">
        <v>1714</v>
      </c>
      <c r="G107" s="183">
        <v>831</v>
      </c>
      <c r="H107" s="181">
        <v>1882</v>
      </c>
      <c r="I107" s="182">
        <v>1253</v>
      </c>
      <c r="J107" s="179">
        <v>175</v>
      </c>
      <c r="K107" s="183">
        <v>581</v>
      </c>
      <c r="L107" s="181">
        <v>515</v>
      </c>
      <c r="M107" s="179">
        <v>1593</v>
      </c>
      <c r="N107" s="184">
        <v>1432</v>
      </c>
      <c r="O107" s="185">
        <v>2160</v>
      </c>
      <c r="P107" s="179">
        <v>947</v>
      </c>
      <c r="Q107" s="183">
        <v>903</v>
      </c>
      <c r="R107" s="181">
        <v>1345</v>
      </c>
      <c r="S107" s="182">
        <v>880</v>
      </c>
      <c r="T107" s="179">
        <v>162</v>
      </c>
      <c r="U107" s="183">
        <v>543</v>
      </c>
      <c r="V107" s="181">
        <v>469</v>
      </c>
      <c r="W107" s="182">
        <v>1219</v>
      </c>
      <c r="X107" s="179">
        <v>791</v>
      </c>
      <c r="Y107" s="183">
        <v>682</v>
      </c>
      <c r="Z107" s="181">
        <v>1824</v>
      </c>
      <c r="AA107" s="179">
        <v>1311</v>
      </c>
      <c r="AB107" s="161">
        <f t="shared" si="256"/>
        <v>13264</v>
      </c>
      <c r="AC107" s="162">
        <f t="shared" si="257"/>
        <v>13165</v>
      </c>
      <c r="AE107" t="s">
        <v>26</v>
      </c>
      <c r="BI107" s="130" t="s">
        <v>22</v>
      </c>
      <c r="BJ107" s="122">
        <f>B107/B126</f>
        <v>8.8168893770211726E-2</v>
      </c>
      <c r="BK107" s="123">
        <f t="shared" ref="BK107" si="367">C107/C126</f>
        <v>4.025989093862397E-2</v>
      </c>
      <c r="BL107" s="124">
        <f t="shared" ref="BL107" si="368">D107/D126</f>
        <v>7.2729621495930763E-2</v>
      </c>
      <c r="BM107" s="125">
        <f t="shared" ref="BM107" si="369">E107/E126</f>
        <v>6.6169857381472436E-2</v>
      </c>
      <c r="BN107" s="122">
        <f t="shared" ref="BN107" si="370">F107/F126</f>
        <v>9.0639873083024861E-2</v>
      </c>
      <c r="BO107" s="123">
        <f t="shared" ref="BO107" si="371">G107/G126</f>
        <v>4.4598293350507162E-2</v>
      </c>
      <c r="BP107" s="124">
        <f t="shared" ref="BP107" si="372">H107/H126</f>
        <v>7.818212030574942E-2</v>
      </c>
      <c r="BQ107" s="125">
        <f t="shared" ref="BQ107" si="373">I107/I126</f>
        <v>4.834104938271605E-2</v>
      </c>
      <c r="BR107" s="122">
        <f t="shared" ref="BR107" si="374">J107/J126</f>
        <v>3.9772727272727272E-2</v>
      </c>
      <c r="BS107" s="123">
        <f t="shared" ref="BS107" si="375">K107/K126</f>
        <v>0.13777566990751719</v>
      </c>
      <c r="BT107" s="124">
        <f t="shared" ref="BT107" si="376">L107/L126</f>
        <v>3.7154606449751097E-2</v>
      </c>
      <c r="BU107" s="122">
        <f t="shared" ref="BU107" si="377">M107/M126</f>
        <v>0.11582927361302989</v>
      </c>
      <c r="BV107" s="126">
        <f t="shared" ref="BV107" si="378">N107/N126</f>
        <v>5.4740061162079509E-2</v>
      </c>
      <c r="BW107" s="127">
        <f t="shared" ref="BW107" si="379">O107/O126</f>
        <v>8.5355251718959926E-2</v>
      </c>
      <c r="BX107" s="122">
        <f t="shared" ref="BX107" si="380">P107/P126</f>
        <v>7.1208361530942177E-2</v>
      </c>
      <c r="BY107" s="123">
        <f t="shared" ref="BY107" si="381">Q107/Q126</f>
        <v>7.2547601831766687E-2</v>
      </c>
      <c r="BZ107" s="124">
        <f t="shared" ref="BZ107" si="382">R107/R126</f>
        <v>7.8558495414987439E-2</v>
      </c>
      <c r="CA107" s="125">
        <f t="shared" ref="CA107" si="383">S107/S126</f>
        <v>5.212343777764615E-2</v>
      </c>
      <c r="CB107" s="122">
        <f t="shared" ref="CB107" si="384">T107/T126</f>
        <v>3.6290322580645164E-2</v>
      </c>
      <c r="CC107" s="123">
        <f t="shared" ref="CC107" si="385">U107/U126</f>
        <v>0.1194456665200176</v>
      </c>
      <c r="CD107" s="124">
        <f t="shared" ref="CD107" si="386">V107/V126</f>
        <v>3.3352296970558956E-2</v>
      </c>
      <c r="CE107" s="125">
        <f t="shared" ref="CE107" si="387">W107/W126</f>
        <v>7.9548420777864781E-2</v>
      </c>
      <c r="CF107" s="122">
        <f t="shared" ref="CF107" si="388">X107/X126</f>
        <v>6.8461138999480697E-2</v>
      </c>
      <c r="CG107" s="123">
        <f t="shared" ref="CG107" si="389">Y107/Y126</f>
        <v>9.6641632421708937E-2</v>
      </c>
      <c r="CH107" s="124">
        <f t="shared" ref="CH107" si="390">Z107/Z126</f>
        <v>7.3200096315916202E-2</v>
      </c>
      <c r="CI107" s="122">
        <f t="shared" ref="CI107" si="391">AA107/AA126</f>
        <v>4.777522685033344E-2</v>
      </c>
      <c r="CJ107" s="128">
        <f t="shared" ref="CJ107" si="392">AB107/AB126</f>
        <v>6.7346700448334865E-2</v>
      </c>
      <c r="CK107" s="129">
        <f t="shared" ref="CK107" si="393">AC107/AC126</f>
        <v>6.6981093676862655E-2</v>
      </c>
    </row>
    <row r="108" spans="1:89" ht="14.25" thickTop="1" thickBot="1" x14ac:dyDescent="0.25">
      <c r="A108" s="138" t="s">
        <v>27</v>
      </c>
      <c r="B108" s="186">
        <v>1262</v>
      </c>
      <c r="C108" s="187">
        <v>951</v>
      </c>
      <c r="D108" s="188">
        <v>510</v>
      </c>
      <c r="E108" s="189">
        <v>477</v>
      </c>
      <c r="F108" s="186">
        <v>1650</v>
      </c>
      <c r="G108" s="190">
        <v>672</v>
      </c>
      <c r="H108" s="188">
        <v>1810</v>
      </c>
      <c r="I108" s="189">
        <v>1299</v>
      </c>
      <c r="J108" s="186">
        <v>174</v>
      </c>
      <c r="K108" s="190">
        <v>524</v>
      </c>
      <c r="L108" s="188">
        <v>522</v>
      </c>
      <c r="M108" s="186">
        <v>1591</v>
      </c>
      <c r="N108" s="191">
        <v>1407</v>
      </c>
      <c r="O108" s="192">
        <v>2563</v>
      </c>
      <c r="P108" s="186">
        <v>782</v>
      </c>
      <c r="Q108" s="190">
        <v>858</v>
      </c>
      <c r="R108" s="188">
        <v>1362</v>
      </c>
      <c r="S108" s="189">
        <v>993</v>
      </c>
      <c r="T108" s="186">
        <v>162</v>
      </c>
      <c r="U108" s="190">
        <v>425</v>
      </c>
      <c r="V108" s="188">
        <v>498</v>
      </c>
      <c r="W108" s="189">
        <v>1419</v>
      </c>
      <c r="X108" s="186">
        <v>677</v>
      </c>
      <c r="Y108" s="190">
        <v>555</v>
      </c>
      <c r="Z108" s="188">
        <v>1692</v>
      </c>
      <c r="AA108" s="186">
        <v>1504</v>
      </c>
      <c r="AB108" s="161">
        <f t="shared" si="256"/>
        <v>12508</v>
      </c>
      <c r="AC108" s="162">
        <f t="shared" si="257"/>
        <v>13831</v>
      </c>
      <c r="AE108" s="265" t="s">
        <v>2</v>
      </c>
      <c r="AF108" s="267" t="s">
        <v>3</v>
      </c>
      <c r="AG108" s="268"/>
      <c r="AH108" s="267" t="s">
        <v>4</v>
      </c>
      <c r="AI108" s="268"/>
      <c r="AJ108" s="267" t="s">
        <v>5</v>
      </c>
      <c r="AK108" s="268"/>
      <c r="AL108" s="267" t="s">
        <v>6</v>
      </c>
      <c r="AM108" s="268"/>
      <c r="AN108" s="267" t="s">
        <v>7</v>
      </c>
      <c r="AO108" s="268"/>
      <c r="AP108" s="267" t="s">
        <v>8</v>
      </c>
      <c r="AQ108" s="268"/>
      <c r="AR108" s="267" t="s">
        <v>9</v>
      </c>
      <c r="AS108" s="268"/>
      <c r="AT108" s="267" t="s">
        <v>10</v>
      </c>
      <c r="AU108" s="268"/>
      <c r="AV108" s="267" t="s">
        <v>11</v>
      </c>
      <c r="AW108" s="268"/>
      <c r="AX108" s="267" t="s">
        <v>12</v>
      </c>
      <c r="AY108" s="268"/>
      <c r="AZ108" s="267" t="s">
        <v>13</v>
      </c>
      <c r="BA108" s="268"/>
      <c r="BB108" s="267" t="s">
        <v>14</v>
      </c>
      <c r="BC108" s="268"/>
      <c r="BD108" s="270" t="s">
        <v>15</v>
      </c>
      <c r="BE108" s="271"/>
      <c r="BF108" s="272" t="s">
        <v>16</v>
      </c>
      <c r="BG108" s="273"/>
      <c r="BI108" s="138" t="s">
        <v>27</v>
      </c>
      <c r="BJ108" s="122">
        <f>B108/B126</f>
        <v>7.7002867777167611E-2</v>
      </c>
      <c r="BK108" s="123">
        <f t="shared" ref="BK108" si="394">C108/C126</f>
        <v>5.5168813087365126E-2</v>
      </c>
      <c r="BL108" s="124">
        <f t="shared" ref="BL108" si="395">D108/D126</f>
        <v>6.5882960857770317E-2</v>
      </c>
      <c r="BM108" s="125">
        <f t="shared" ref="BM108" si="396">E108/E126</f>
        <v>6.1287421302839519E-2</v>
      </c>
      <c r="BN108" s="122">
        <f t="shared" ref="BN108" si="397">F108/F126</f>
        <v>8.7255420412480175E-2</v>
      </c>
      <c r="BO108" s="123">
        <f t="shared" ref="BO108" si="398">G108/G126</f>
        <v>3.60650458863307E-2</v>
      </c>
      <c r="BP108" s="124">
        <f t="shared" ref="BP108" si="399">H108/H126</f>
        <v>7.5191093386507146E-2</v>
      </c>
      <c r="BQ108" s="125">
        <f t="shared" ref="BQ108" si="400">I108/I126</f>
        <v>5.0115740740740738E-2</v>
      </c>
      <c r="BR108" s="122">
        <f t="shared" ref="BR108" si="401">J108/J126</f>
        <v>3.9545454545454543E-2</v>
      </c>
      <c r="BS108" s="123">
        <f t="shared" ref="BS108" si="402">K108/K126</f>
        <v>0.12425895186151292</v>
      </c>
      <c r="BT108" s="124">
        <f t="shared" ref="BT108" si="403">L108/L126</f>
        <v>3.7659620518000148E-2</v>
      </c>
      <c r="BU108" s="122">
        <f t="shared" ref="BU108" si="404">M108/M126</f>
        <v>0.11568385079618992</v>
      </c>
      <c r="BV108" s="126">
        <f t="shared" ref="BV108" si="405">N108/N126</f>
        <v>5.378440366972477E-2</v>
      </c>
      <c r="BW108" s="127">
        <f t="shared" ref="BW108" si="406">O108/O126</f>
        <v>0.1012803287757844</v>
      </c>
      <c r="BX108" s="122">
        <f t="shared" ref="BX108" si="407">P108/P126</f>
        <v>5.8801413640123319E-2</v>
      </c>
      <c r="BY108" s="123">
        <f t="shared" ref="BY108" si="408">Q108/Q126</f>
        <v>6.8932272836828151E-2</v>
      </c>
      <c r="BZ108" s="124">
        <f t="shared" ref="BZ108" si="409">R108/R126</f>
        <v>7.9551428070790256E-2</v>
      </c>
      <c r="CA108" s="125">
        <f t="shared" ref="CA108" si="410">S108/S126</f>
        <v>5.881656103773026E-2</v>
      </c>
      <c r="CB108" s="122">
        <f t="shared" ref="CB108" si="411">T108/T126</f>
        <v>3.6290322580645164E-2</v>
      </c>
      <c r="CC108" s="123">
        <f t="shared" ref="CC108" si="412">U108/U126</f>
        <v>9.3488781346238448E-2</v>
      </c>
      <c r="CD108" s="124">
        <f t="shared" ref="CD108" si="413">V108/V126</f>
        <v>3.5414592518845114E-2</v>
      </c>
      <c r="CE108" s="125">
        <f t="shared" ref="CE108" si="414">W108/W126</f>
        <v>9.2599843382928745E-2</v>
      </c>
      <c r="CF108" s="122">
        <f t="shared" ref="CF108" si="415">X108/X126</f>
        <v>5.8594426172754024E-2</v>
      </c>
      <c r="CG108" s="123">
        <f t="shared" ref="CG108" si="416">Y108/Y126</f>
        <v>7.8645316706815932E-2</v>
      </c>
      <c r="CH108" s="124">
        <f t="shared" ref="CH108" si="417">Z108/Z126</f>
        <v>6.7902720924632801E-2</v>
      </c>
      <c r="CI108" s="122">
        <f t="shared" ref="CI108" si="418">AA108/AA126</f>
        <v>5.4808498232571702E-2</v>
      </c>
      <c r="CJ108" s="128">
        <f t="shared" ref="CJ108" si="419">AB108/AB126</f>
        <v>6.3508182238221689E-2</v>
      </c>
      <c r="CK108" s="129">
        <f t="shared" ref="CK108" si="420">AC108/AC126</f>
        <v>7.0369578932372751E-2</v>
      </c>
    </row>
    <row r="109" spans="1:89" ht="15" thickTop="1" thickBot="1" x14ac:dyDescent="0.3">
      <c r="A109" s="130" t="s">
        <v>28</v>
      </c>
      <c r="B109" s="179">
        <v>947</v>
      </c>
      <c r="C109" s="180">
        <v>834</v>
      </c>
      <c r="D109" s="181">
        <v>406</v>
      </c>
      <c r="E109" s="182">
        <v>397</v>
      </c>
      <c r="F109" s="179">
        <v>1336</v>
      </c>
      <c r="G109" s="183">
        <v>552</v>
      </c>
      <c r="H109" s="181">
        <v>1472</v>
      </c>
      <c r="I109" s="182">
        <v>1068</v>
      </c>
      <c r="J109" s="179">
        <v>223</v>
      </c>
      <c r="K109" s="183">
        <v>412</v>
      </c>
      <c r="L109" s="181">
        <v>473</v>
      </c>
      <c r="M109" s="179">
        <v>1062</v>
      </c>
      <c r="N109" s="184">
        <v>1143</v>
      </c>
      <c r="O109" s="185">
        <v>1523</v>
      </c>
      <c r="P109" s="179">
        <v>637</v>
      </c>
      <c r="Q109" s="183">
        <v>582</v>
      </c>
      <c r="R109" s="181">
        <v>1020</v>
      </c>
      <c r="S109" s="182">
        <v>828</v>
      </c>
      <c r="T109" s="179">
        <v>132</v>
      </c>
      <c r="U109" s="183">
        <v>296</v>
      </c>
      <c r="V109" s="181">
        <v>442</v>
      </c>
      <c r="W109" s="182">
        <v>1069</v>
      </c>
      <c r="X109" s="179">
        <v>530</v>
      </c>
      <c r="Y109" s="183">
        <v>432</v>
      </c>
      <c r="Z109" s="181">
        <v>1457</v>
      </c>
      <c r="AA109" s="179">
        <v>1563</v>
      </c>
      <c r="AB109" s="161">
        <f t="shared" si="256"/>
        <v>10218</v>
      </c>
      <c r="AC109" s="162">
        <f t="shared" si="257"/>
        <v>10618</v>
      </c>
      <c r="AE109" s="266"/>
      <c r="AF109" s="110" t="s">
        <v>17</v>
      </c>
      <c r="AG109" s="111" t="s">
        <v>18</v>
      </c>
      <c r="AH109" s="112" t="s">
        <v>17</v>
      </c>
      <c r="AI109" s="113" t="s">
        <v>18</v>
      </c>
      <c r="AJ109" s="110" t="s">
        <v>17</v>
      </c>
      <c r="AK109" s="111" t="s">
        <v>18</v>
      </c>
      <c r="AL109" s="112" t="s">
        <v>17</v>
      </c>
      <c r="AM109" s="113" t="s">
        <v>18</v>
      </c>
      <c r="AN109" s="110" t="s">
        <v>17</v>
      </c>
      <c r="AO109" s="111" t="s">
        <v>18</v>
      </c>
      <c r="AP109" s="112" t="s">
        <v>17</v>
      </c>
      <c r="AQ109" s="110" t="s">
        <v>18</v>
      </c>
      <c r="AR109" s="114" t="s">
        <v>17</v>
      </c>
      <c r="AS109" s="115" t="s">
        <v>18</v>
      </c>
      <c r="AT109" s="110" t="s">
        <v>17</v>
      </c>
      <c r="AU109" s="111" t="s">
        <v>18</v>
      </c>
      <c r="AV109" s="112" t="s">
        <v>17</v>
      </c>
      <c r="AW109" s="113" t="s">
        <v>18</v>
      </c>
      <c r="AX109" s="110" t="s">
        <v>17</v>
      </c>
      <c r="AY109" s="111" t="s">
        <v>18</v>
      </c>
      <c r="AZ109" s="112" t="s">
        <v>17</v>
      </c>
      <c r="BA109" s="113" t="s">
        <v>18</v>
      </c>
      <c r="BB109" s="110" t="s">
        <v>17</v>
      </c>
      <c r="BC109" s="111" t="s">
        <v>18</v>
      </c>
      <c r="BD109" s="25" t="s">
        <v>17</v>
      </c>
      <c r="BE109" s="116" t="s">
        <v>18</v>
      </c>
      <c r="BF109" s="167" t="s">
        <v>17</v>
      </c>
      <c r="BG109" s="168" t="s">
        <v>18</v>
      </c>
      <c r="BI109" s="130" t="s">
        <v>28</v>
      </c>
      <c r="BJ109" s="122">
        <f>B109/B126</f>
        <v>5.7782659100616265E-2</v>
      </c>
      <c r="BK109" s="123">
        <f t="shared" ref="BK109" si="421">C109/C126</f>
        <v>4.8381482770623041E-2</v>
      </c>
      <c r="BL109" s="124">
        <f t="shared" ref="BL109" si="422">D109/D126</f>
        <v>5.244800413383284E-2</v>
      </c>
      <c r="BM109" s="125">
        <f t="shared" ref="BM109" si="423">E109/E126</f>
        <v>5.100860850571759E-2</v>
      </c>
      <c r="BN109" s="122">
        <f t="shared" ref="BN109" si="424">F109/F126</f>
        <v>7.065044949762031E-2</v>
      </c>
      <c r="BO109" s="123">
        <f t="shared" ref="BO109" si="425">G109/G126</f>
        <v>2.9624859120914507E-2</v>
      </c>
      <c r="BP109" s="124">
        <f t="shared" ref="BP109" si="426">H109/H126</f>
        <v>6.1149883682286472E-2</v>
      </c>
      <c r="BQ109" s="125">
        <f t="shared" ref="BQ109" si="427">I109/I126</f>
        <v>4.1203703703703701E-2</v>
      </c>
      <c r="BR109" s="122">
        <f t="shared" ref="BR109" si="428">J109/J126</f>
        <v>5.0681818181818182E-2</v>
      </c>
      <c r="BS109" s="123">
        <f t="shared" ref="BS109" si="429">K109/K126</f>
        <v>9.7699786578136119E-2</v>
      </c>
      <c r="BT109" s="124">
        <f t="shared" ref="BT109" si="430">L109/L126</f>
        <v>3.4124522040256837E-2</v>
      </c>
      <c r="BU109" s="122">
        <f t="shared" ref="BU109" si="431">M109/M126</f>
        <v>7.721951574201992E-2</v>
      </c>
      <c r="BV109" s="126">
        <f t="shared" ref="BV109" si="432">N109/N126</f>
        <v>4.3692660550458715E-2</v>
      </c>
      <c r="BW109" s="127">
        <f t="shared" ref="BW109" si="433">O109/O126</f>
        <v>6.0183355725914801E-2</v>
      </c>
      <c r="BX109" s="122">
        <f t="shared" ref="BX109" si="434">P109/P126</f>
        <v>4.7898338220918865E-2</v>
      </c>
      <c r="BY109" s="123">
        <f t="shared" ref="BY109" si="435">Q109/Q126</f>
        <v>4.6758255001205111E-2</v>
      </c>
      <c r="BZ109" s="124">
        <f t="shared" ref="BZ109" si="436">R109/R126</f>
        <v>5.9575959348168915E-2</v>
      </c>
      <c r="CA109" s="125">
        <f t="shared" ref="CA109" si="437">S109/S126</f>
        <v>4.9043416454421611E-2</v>
      </c>
      <c r="CB109" s="122">
        <f t="shared" ref="CB109" si="438">T109/T126</f>
        <v>2.9569892473118281E-2</v>
      </c>
      <c r="CC109" s="123">
        <f t="shared" ref="CC109" si="439">U109/U126</f>
        <v>6.5112186537615482E-2</v>
      </c>
      <c r="CD109" s="124">
        <f t="shared" ref="CD109" si="440">V109/V126</f>
        <v>3.1432228701464941E-2</v>
      </c>
      <c r="CE109" s="125">
        <f t="shared" ref="CE109" si="441">W109/W126</f>
        <v>6.9759853824066825E-2</v>
      </c>
      <c r="CF109" s="122">
        <f t="shared" ref="CF109" si="442">X109/X126</f>
        <v>4.5871559633027525E-2</v>
      </c>
      <c r="CG109" s="123">
        <f t="shared" ref="CG109" si="443">Y109/Y126</f>
        <v>6.1215814085305367E-2</v>
      </c>
      <c r="CH109" s="124">
        <f t="shared" ref="CH109" si="444">Z109/Z126</f>
        <v>5.847178746287824E-2</v>
      </c>
      <c r="CI109" s="122">
        <f t="shared" ref="CI109" si="445">AA109/AA126</f>
        <v>5.6958565649939868E-2</v>
      </c>
      <c r="CJ109" s="128">
        <f t="shared" ref="CJ109" si="446">AB109/AB126</f>
        <v>5.1880924697005858E-2</v>
      </c>
      <c r="CK109" s="129">
        <f t="shared" ref="CK109" si="447">AC109/AC126</f>
        <v>5.4022427091601037E-2</v>
      </c>
    </row>
    <row r="110" spans="1:89" ht="13.5" thickTop="1" x14ac:dyDescent="0.2">
      <c r="A110" s="138" t="s">
        <v>29</v>
      </c>
      <c r="B110" s="193">
        <v>906</v>
      </c>
      <c r="C110" s="187">
        <v>666</v>
      </c>
      <c r="D110" s="188">
        <v>363</v>
      </c>
      <c r="E110" s="189">
        <v>358</v>
      </c>
      <c r="F110" s="186">
        <v>1016</v>
      </c>
      <c r="G110" s="190">
        <v>485</v>
      </c>
      <c r="H110" s="188">
        <v>1419</v>
      </c>
      <c r="I110" s="189">
        <v>1087</v>
      </c>
      <c r="J110" s="186">
        <v>192</v>
      </c>
      <c r="K110" s="190">
        <v>239</v>
      </c>
      <c r="L110" s="188">
        <v>532</v>
      </c>
      <c r="M110" s="186">
        <v>920</v>
      </c>
      <c r="N110" s="191">
        <v>1104</v>
      </c>
      <c r="O110" s="194">
        <v>1373</v>
      </c>
      <c r="P110" s="186">
        <v>579</v>
      </c>
      <c r="Q110" s="190">
        <v>512</v>
      </c>
      <c r="R110" s="188">
        <v>925</v>
      </c>
      <c r="S110" s="189">
        <v>810</v>
      </c>
      <c r="T110" s="186">
        <v>212</v>
      </c>
      <c r="U110" s="190">
        <v>247</v>
      </c>
      <c r="V110" s="188">
        <v>504</v>
      </c>
      <c r="W110" s="195">
        <v>1004</v>
      </c>
      <c r="X110" s="186">
        <v>532</v>
      </c>
      <c r="Y110" s="190">
        <v>322</v>
      </c>
      <c r="Z110" s="188">
        <v>1411</v>
      </c>
      <c r="AA110" s="186">
        <v>1502</v>
      </c>
      <c r="AB110" s="161">
        <f t="shared" si="256"/>
        <v>9695</v>
      </c>
      <c r="AC110" s="162">
        <f t="shared" si="257"/>
        <v>9525</v>
      </c>
      <c r="AE110" s="253" t="str">
        <f>$AE$17</f>
        <v>17:00 - 17:59</v>
      </c>
      <c r="AF110" s="119">
        <f t="shared" ref="AF110:AU111" si="448">SUMIF($A$9:$A$32,$AE110,B$102:B$125)</f>
        <v>964</v>
      </c>
      <c r="AG110" s="176">
        <f t="shared" si="448"/>
        <v>1874</v>
      </c>
      <c r="AH110" s="120">
        <f t="shared" si="448"/>
        <v>748</v>
      </c>
      <c r="AI110" s="171">
        <f t="shared" si="448"/>
        <v>511</v>
      </c>
      <c r="AJ110" s="119">
        <f t="shared" si="448"/>
        <v>962</v>
      </c>
      <c r="AK110" s="121">
        <f t="shared" si="448"/>
        <v>1712</v>
      </c>
      <c r="AL110" s="120">
        <f t="shared" si="448"/>
        <v>1627</v>
      </c>
      <c r="AM110" s="171">
        <f t="shared" si="448"/>
        <v>2525</v>
      </c>
      <c r="AN110" s="119">
        <f t="shared" si="448"/>
        <v>669</v>
      </c>
      <c r="AO110" s="121">
        <f t="shared" si="448"/>
        <v>136</v>
      </c>
      <c r="AP110" s="120">
        <f t="shared" si="448"/>
        <v>1652</v>
      </c>
      <c r="AQ110" s="119">
        <f t="shared" si="448"/>
        <v>484</v>
      </c>
      <c r="AR110" s="170">
        <f t="shared" si="448"/>
        <v>2740</v>
      </c>
      <c r="AS110" s="172">
        <f t="shared" si="448"/>
        <v>1485</v>
      </c>
      <c r="AT110" s="119">
        <f t="shared" si="448"/>
        <v>1311</v>
      </c>
      <c r="AU110" s="121">
        <f t="shared" si="448"/>
        <v>907</v>
      </c>
      <c r="AV110" s="120">
        <f t="shared" ref="AP110:BE111" si="449">SUMIF($A$9:$A$32,$AE110,R$102:R$125)</f>
        <v>1275</v>
      </c>
      <c r="AW110" s="171">
        <f t="shared" si="449"/>
        <v>1580</v>
      </c>
      <c r="AX110" s="119">
        <f t="shared" si="449"/>
        <v>637</v>
      </c>
      <c r="AY110" s="121">
        <f t="shared" si="449"/>
        <v>146</v>
      </c>
      <c r="AZ110" s="120">
        <f t="shared" si="449"/>
        <v>1645</v>
      </c>
      <c r="BA110" s="171">
        <f t="shared" si="449"/>
        <v>979</v>
      </c>
      <c r="BB110" s="119">
        <f t="shared" si="449"/>
        <v>1263</v>
      </c>
      <c r="BC110" s="121">
        <f t="shared" si="449"/>
        <v>362</v>
      </c>
      <c r="BD110" s="20">
        <f t="shared" si="449"/>
        <v>1887</v>
      </c>
      <c r="BE110" s="175">
        <f t="shared" si="449"/>
        <v>2650</v>
      </c>
      <c r="BF110" s="161">
        <f>AF110+AH110+AJ110+AL110+AN110+AP110+AR110+AT110+AV110+AX110+AZ110+BB110+BD110</f>
        <v>17380</v>
      </c>
      <c r="BG110" s="162">
        <f>AG110+AI110+AK110+AM110+AO110+AQ110+AS110+AU110+AW110+AY110+BA110+BC110+BE110</f>
        <v>15351</v>
      </c>
      <c r="BI110" s="138" t="s">
        <v>29</v>
      </c>
      <c r="BJ110" s="122">
        <f>B110/B126</f>
        <v>5.5280981145890536E-2</v>
      </c>
      <c r="BK110" s="123">
        <f t="shared" ref="BK110" si="450">C110/C126</f>
        <v>3.8635572572224157E-2</v>
      </c>
      <c r="BL110" s="124">
        <f t="shared" ref="BL110" si="451">D110/D126</f>
        <v>4.6893166257589457E-2</v>
      </c>
      <c r="BM110" s="125">
        <f t="shared" ref="BM110" si="452">E110/E126</f>
        <v>4.5997687267120647E-2</v>
      </c>
      <c r="BN110" s="122">
        <f t="shared" ref="BN110" si="453">F110/F126</f>
        <v>5.3728186144896883E-2</v>
      </c>
      <c r="BO110" s="123">
        <f t="shared" ref="BO110" si="454">G110/G126</f>
        <v>2.6029088176890463E-2</v>
      </c>
      <c r="BP110" s="124">
        <f t="shared" ref="BP110" si="455">H110/H126</f>
        <v>5.8948155533399799E-2</v>
      </c>
      <c r="BQ110" s="125">
        <f t="shared" ref="BQ110" si="456">I110/I126</f>
        <v>4.1936728395061726E-2</v>
      </c>
      <c r="BR110" s="122">
        <f t="shared" ref="BR110" si="457">J110/J126</f>
        <v>4.363636363636364E-2</v>
      </c>
      <c r="BS110" s="123">
        <f t="shared" ref="BS110" si="458">K110/K126</f>
        <v>5.6675361631491582E-2</v>
      </c>
      <c r="BT110" s="124">
        <f t="shared" ref="BT110" si="459">L110/L126</f>
        <v>3.8381069186927352E-2</v>
      </c>
      <c r="BU110" s="122">
        <f t="shared" ref="BU110" si="460">M110/M126</f>
        <v>6.6894495746382607E-2</v>
      </c>
      <c r="BV110" s="126">
        <f t="shared" ref="BV110" si="461">N110/N126</f>
        <v>4.2201834862385323E-2</v>
      </c>
      <c r="BW110" s="127">
        <f t="shared" ref="BW110" si="462">O110/O126</f>
        <v>5.4255907689875919E-2</v>
      </c>
      <c r="BX110" s="122">
        <f t="shared" ref="BX110" si="463">P110/P126</f>
        <v>4.3537108053237086E-2</v>
      </c>
      <c r="BY110" s="123">
        <f t="shared" ref="BY110" si="464">Q110/Q126</f>
        <v>4.1134409897967385E-2</v>
      </c>
      <c r="BZ110" s="124">
        <f t="shared" ref="BZ110" si="465">R110/R126</f>
        <v>5.4027218036329656E-2</v>
      </c>
      <c r="CA110" s="125">
        <f t="shared" ref="CA110" si="466">S110/S126</f>
        <v>4.7977255227151572E-2</v>
      </c>
      <c r="CB110" s="122">
        <f t="shared" ref="CB110" si="467">T110/T126</f>
        <v>4.7491039426523295E-2</v>
      </c>
      <c r="CC110" s="123">
        <f t="shared" ref="CC110" si="468">U110/U126</f>
        <v>5.4333479982402115E-2</v>
      </c>
      <c r="CD110" s="124">
        <f t="shared" ref="CD110" si="469">V110/V126</f>
        <v>3.5841274356421558E-2</v>
      </c>
      <c r="CE110" s="125">
        <f t="shared" ref="CE110" si="470">W110/W126</f>
        <v>6.5518141477421035E-2</v>
      </c>
      <c r="CF110" s="122">
        <f t="shared" ref="CF110" si="471">X110/X126</f>
        <v>4.6044659858057814E-2</v>
      </c>
      <c r="CG110" s="123">
        <f t="shared" ref="CG110" si="472">Y110/Y126</f>
        <v>4.5628454017287802E-2</v>
      </c>
      <c r="CH110" s="124">
        <f t="shared" ref="CH110" si="473">Z110/Z126</f>
        <v>5.6625732402279479E-2</v>
      </c>
      <c r="CI110" s="122">
        <f t="shared" ref="CI110" si="474">AA110/AA126</f>
        <v>5.4735614591304979E-2</v>
      </c>
      <c r="CJ110" s="128">
        <f t="shared" ref="CJ110" si="475">AB110/AB126</f>
        <v>4.9225441861173592E-2</v>
      </c>
      <c r="CK110" s="129">
        <f t="shared" ref="CK110" si="476">AC110/AC126</f>
        <v>4.8461444532633249E-2</v>
      </c>
    </row>
    <row r="111" spans="1:89" x14ac:dyDescent="0.2">
      <c r="A111" s="130" t="s">
        <v>31</v>
      </c>
      <c r="B111" s="196">
        <v>682</v>
      </c>
      <c r="C111" s="180">
        <v>715</v>
      </c>
      <c r="D111" s="181">
        <v>356</v>
      </c>
      <c r="E111" s="182">
        <v>359</v>
      </c>
      <c r="F111" s="179">
        <v>849</v>
      </c>
      <c r="G111" s="183">
        <v>603</v>
      </c>
      <c r="H111" s="181">
        <v>1170</v>
      </c>
      <c r="I111" s="182">
        <v>1105</v>
      </c>
      <c r="J111" s="179">
        <v>208</v>
      </c>
      <c r="K111" s="180">
        <v>237</v>
      </c>
      <c r="L111" s="181">
        <v>479</v>
      </c>
      <c r="M111" s="179">
        <v>705</v>
      </c>
      <c r="N111" s="184">
        <v>1088</v>
      </c>
      <c r="O111" s="197">
        <v>1251</v>
      </c>
      <c r="P111" s="179">
        <v>522</v>
      </c>
      <c r="Q111" s="180">
        <v>527</v>
      </c>
      <c r="R111" s="181">
        <v>829</v>
      </c>
      <c r="S111" s="182">
        <v>742</v>
      </c>
      <c r="T111" s="188">
        <v>192</v>
      </c>
      <c r="U111" s="179">
        <v>198</v>
      </c>
      <c r="V111" s="181">
        <v>528</v>
      </c>
      <c r="W111" s="198">
        <v>738</v>
      </c>
      <c r="X111" s="179">
        <v>440</v>
      </c>
      <c r="Y111" s="183">
        <v>279</v>
      </c>
      <c r="Z111" s="181">
        <v>1305</v>
      </c>
      <c r="AA111" s="179">
        <v>1527</v>
      </c>
      <c r="AB111" s="161">
        <f t="shared" si="256"/>
        <v>8648</v>
      </c>
      <c r="AC111" s="162">
        <f t="shared" si="257"/>
        <v>8986</v>
      </c>
      <c r="AE111" s="255" t="str">
        <f>$AE$18</f>
        <v>18:00 - 18:59</v>
      </c>
      <c r="AF111" s="119">
        <f t="shared" si="448"/>
        <v>897</v>
      </c>
      <c r="AG111" s="180">
        <f t="shared" si="448"/>
        <v>2086</v>
      </c>
      <c r="AH111" s="181">
        <f t="shared" si="448"/>
        <v>501</v>
      </c>
      <c r="AI111" s="182">
        <f t="shared" si="448"/>
        <v>674</v>
      </c>
      <c r="AJ111" s="179">
        <f t="shared" si="448"/>
        <v>772</v>
      </c>
      <c r="AK111" s="183">
        <f t="shared" si="448"/>
        <v>2196</v>
      </c>
      <c r="AL111" s="181">
        <f t="shared" si="448"/>
        <v>1559</v>
      </c>
      <c r="AM111" s="182">
        <f t="shared" si="448"/>
        <v>2956</v>
      </c>
      <c r="AN111" s="179">
        <f t="shared" si="448"/>
        <v>427</v>
      </c>
      <c r="AO111" s="183">
        <f t="shared" si="448"/>
        <v>127</v>
      </c>
      <c r="AP111" s="181">
        <f t="shared" si="449"/>
        <v>1754</v>
      </c>
      <c r="AQ111" s="179">
        <f t="shared" si="449"/>
        <v>510</v>
      </c>
      <c r="AR111" s="184">
        <f t="shared" si="449"/>
        <v>2307</v>
      </c>
      <c r="AS111" s="185">
        <f t="shared" si="449"/>
        <v>1509</v>
      </c>
      <c r="AT111" s="179">
        <f t="shared" si="449"/>
        <v>1128</v>
      </c>
      <c r="AU111" s="183">
        <f t="shared" si="449"/>
        <v>1060</v>
      </c>
      <c r="AV111" s="181">
        <f t="shared" si="449"/>
        <v>1128</v>
      </c>
      <c r="AW111" s="182">
        <f t="shared" si="449"/>
        <v>1573</v>
      </c>
      <c r="AX111" s="179">
        <f t="shared" si="449"/>
        <v>509</v>
      </c>
      <c r="AY111" s="183">
        <f t="shared" si="449"/>
        <v>122</v>
      </c>
      <c r="AZ111" s="181">
        <f t="shared" si="449"/>
        <v>1725</v>
      </c>
      <c r="BA111" s="182">
        <f t="shared" si="449"/>
        <v>804</v>
      </c>
      <c r="BB111" s="179">
        <f t="shared" si="449"/>
        <v>1160</v>
      </c>
      <c r="BC111" s="183">
        <f t="shared" si="449"/>
        <v>404</v>
      </c>
      <c r="BD111" s="181">
        <f t="shared" si="449"/>
        <v>1743</v>
      </c>
      <c r="BE111" s="179">
        <f t="shared" si="449"/>
        <v>2739</v>
      </c>
      <c r="BF111" s="163">
        <f>SUM(AF111,AH111,AJ111,AL111,AN111,AP111,AR111,AT111,AV111,AX111,AZ111,BB111,BD111)</f>
        <v>15610</v>
      </c>
      <c r="BG111" s="164">
        <f>SUM(AG111,AI111,AK111,AM111,AO111,AQ111,AS111,AU111,AW111,AY111,BA111,BC111,BE111)</f>
        <v>16760</v>
      </c>
      <c r="BI111" s="130" t="s">
        <v>31</v>
      </c>
      <c r="BJ111" s="122">
        <f>B111/B126</f>
        <v>4.1613277198120691E-2</v>
      </c>
      <c r="BK111" s="123">
        <f t="shared" ref="BK111" si="477">C111/C126</f>
        <v>4.1478129713423829E-2</v>
      </c>
      <c r="BL111" s="124">
        <f t="shared" ref="BL111" si="478">D111/D126</f>
        <v>4.5988890324247515E-2</v>
      </c>
      <c r="BM111" s="125">
        <f t="shared" ref="BM111" si="479">E111/E126</f>
        <v>4.6126172427084673E-2</v>
      </c>
      <c r="BN111" s="122">
        <f t="shared" ref="BN111" si="480">F111/F126</f>
        <v>4.4896879957694341E-2</v>
      </c>
      <c r="BO111" s="123">
        <f t="shared" ref="BO111" si="481">G111/G126</f>
        <v>3.2361938496216387E-2</v>
      </c>
      <c r="BP111" s="124">
        <f t="shared" ref="BP111" si="482">H111/H126</f>
        <v>4.8604187437686942E-2</v>
      </c>
      <c r="BQ111" s="125">
        <f t="shared" ref="BQ111" si="483">I111/I126</f>
        <v>4.2631172839506175E-2</v>
      </c>
      <c r="BR111" s="122">
        <f t="shared" ref="BR111" si="484">J111/J126</f>
        <v>4.7272727272727272E-2</v>
      </c>
      <c r="BS111" s="123">
        <f t="shared" ref="BS111" si="485">K111/K126</f>
        <v>5.6201090822859852E-2</v>
      </c>
      <c r="BT111" s="124">
        <f t="shared" ref="BT111" si="486">L111/L126</f>
        <v>3.455739124161316E-2</v>
      </c>
      <c r="BU111" s="122">
        <f t="shared" ref="BU111" si="487">M111/M126</f>
        <v>5.1261542936086674E-2</v>
      </c>
      <c r="BV111" s="126">
        <f t="shared" ref="BV111" si="488">N111/N126</f>
        <v>4.1590214067278287E-2</v>
      </c>
      <c r="BW111" s="127">
        <f t="shared" ref="BW111" si="489">O111/O126</f>
        <v>4.943491662056429E-2</v>
      </c>
      <c r="BX111" s="122">
        <f t="shared" ref="BX111" si="490">P111/P126</f>
        <v>3.9251071509136023E-2</v>
      </c>
      <c r="BY111" s="123">
        <f t="shared" ref="BY111" si="491">Q111/Q126</f>
        <v>4.2339519562946897E-2</v>
      </c>
      <c r="BZ111" s="124">
        <f t="shared" ref="BZ111" si="492">R111/R126</f>
        <v>4.8420068921207871E-2</v>
      </c>
      <c r="CA111" s="125">
        <f t="shared" ref="CA111" si="493">S111/S126</f>
        <v>4.394953503524255E-2</v>
      </c>
      <c r="CB111" s="122">
        <f t="shared" ref="CB111" si="494">T111/T126</f>
        <v>4.3010752688172046E-2</v>
      </c>
      <c r="CC111" s="123">
        <f t="shared" ref="CC111" si="495">U111/U126</f>
        <v>4.3554773427188741E-2</v>
      </c>
      <c r="CD111" s="124">
        <f t="shared" ref="CD111" si="496">V111/V126</f>
        <v>3.7548001706727348E-2</v>
      </c>
      <c r="CE111" s="125">
        <f t="shared" ref="CE111" si="497">W111/W126</f>
        <v>4.8159749412685984E-2</v>
      </c>
      <c r="CF111" s="122">
        <f t="shared" ref="CF111" si="498">X111/X126</f>
        <v>3.8082049506664356E-2</v>
      </c>
      <c r="CG111" s="123">
        <f t="shared" ref="CG111" si="499">Y111/Y126</f>
        <v>3.9535213263426384E-2</v>
      </c>
      <c r="CH111" s="124">
        <f t="shared" ref="CH111" si="500">Z111/Z126</f>
        <v>5.2371779436551892E-2</v>
      </c>
      <c r="CI111" s="122">
        <f t="shared" ref="CI111" si="501">AA111/AA126</f>
        <v>5.5646660107138951E-2</v>
      </c>
      <c r="CJ111" s="128">
        <f t="shared" ref="CJ111" si="502">AB111/AB126</f>
        <v>4.3909398784469235E-2</v>
      </c>
      <c r="CK111" s="129">
        <f t="shared" ref="CK111" si="503">AC111/AC126</f>
        <v>4.5719111870891588E-2</v>
      </c>
    </row>
    <row r="112" spans="1:89" ht="13.5" thickBot="1" x14ac:dyDescent="0.25">
      <c r="A112" s="138" t="s">
        <v>33</v>
      </c>
      <c r="B112" s="193">
        <v>623</v>
      </c>
      <c r="C112" s="187">
        <v>774</v>
      </c>
      <c r="D112" s="188">
        <v>325</v>
      </c>
      <c r="E112" s="189">
        <v>349</v>
      </c>
      <c r="F112" s="186">
        <v>662</v>
      </c>
      <c r="G112" s="190">
        <v>640</v>
      </c>
      <c r="H112" s="188">
        <v>1174</v>
      </c>
      <c r="I112" s="189">
        <v>1100</v>
      </c>
      <c r="J112" s="186">
        <v>218</v>
      </c>
      <c r="K112" s="187">
        <v>152</v>
      </c>
      <c r="L112" s="188">
        <v>509</v>
      </c>
      <c r="M112" s="186">
        <v>542</v>
      </c>
      <c r="N112" s="191">
        <v>1172</v>
      </c>
      <c r="O112" s="194">
        <v>930</v>
      </c>
      <c r="P112" s="186">
        <v>586</v>
      </c>
      <c r="Q112" s="187">
        <v>534</v>
      </c>
      <c r="R112" s="188">
        <v>765</v>
      </c>
      <c r="S112" s="189">
        <v>675</v>
      </c>
      <c r="T112" s="186">
        <v>152</v>
      </c>
      <c r="U112" s="190">
        <v>200</v>
      </c>
      <c r="V112" s="188">
        <v>548</v>
      </c>
      <c r="W112" s="195">
        <v>688</v>
      </c>
      <c r="X112" s="186">
        <v>452</v>
      </c>
      <c r="Y112" s="190">
        <v>256</v>
      </c>
      <c r="Z112" s="188">
        <v>1291</v>
      </c>
      <c r="AA112" s="186">
        <v>1374</v>
      </c>
      <c r="AB112" s="161">
        <f t="shared" si="256"/>
        <v>8477</v>
      </c>
      <c r="AC112" s="162">
        <f t="shared" si="257"/>
        <v>8214</v>
      </c>
      <c r="AE112" s="253"/>
      <c r="AF112" s="119"/>
      <c r="AG112" s="187"/>
      <c r="AH112" s="188"/>
      <c r="AI112" s="189"/>
      <c r="AJ112" s="186"/>
      <c r="AK112" s="190"/>
      <c r="AL112" s="188"/>
      <c r="AM112" s="189"/>
      <c r="AN112" s="186"/>
      <c r="AO112" s="190"/>
      <c r="AP112" s="188"/>
      <c r="AQ112" s="186"/>
      <c r="AR112" s="191"/>
      <c r="AS112" s="192"/>
      <c r="AT112" s="186"/>
      <c r="AU112" s="190"/>
      <c r="AV112" s="188"/>
      <c r="AW112" s="189"/>
      <c r="AX112" s="186"/>
      <c r="AY112" s="190"/>
      <c r="AZ112" s="188"/>
      <c r="BA112" s="189"/>
      <c r="BB112" s="186"/>
      <c r="BC112" s="190"/>
      <c r="BD112" s="188"/>
      <c r="BE112" s="186"/>
      <c r="BF112" s="163"/>
      <c r="BG112" s="164"/>
      <c r="BI112" s="138" t="s">
        <v>33</v>
      </c>
      <c r="BJ112" s="122">
        <f>B112/B126</f>
        <v>3.8013301604734887E-2</v>
      </c>
      <c r="BK112" s="123">
        <f t="shared" ref="BK112" si="504">C112/C126</f>
        <v>4.4900800556909155E-2</v>
      </c>
      <c r="BL112" s="124">
        <f t="shared" ref="BL112" si="505">D112/D126</f>
        <v>4.1984239762304615E-2</v>
      </c>
      <c r="BM112" s="125">
        <f t="shared" ref="BM112" si="506">E112/E126</f>
        <v>4.4841320827444429E-2</v>
      </c>
      <c r="BN112" s="122">
        <f t="shared" ref="BN112" si="507">F112/F126</f>
        <v>3.5007932310946586E-2</v>
      </c>
      <c r="BO112" s="123">
        <f t="shared" ref="BO112" si="508">G112/G126</f>
        <v>3.4347662748886384E-2</v>
      </c>
      <c r="BP112" s="124">
        <f t="shared" ref="BP112" si="509">H112/H126</f>
        <v>4.8770355599867067E-2</v>
      </c>
      <c r="BQ112" s="125">
        <f t="shared" ref="BQ112" si="510">I112/I126</f>
        <v>4.2438271604938273E-2</v>
      </c>
      <c r="BR112" s="122">
        <f t="shared" ref="BR112" si="511">J112/J126</f>
        <v>4.9545454545454545E-2</v>
      </c>
      <c r="BS112" s="123">
        <f t="shared" ref="BS112" si="512">K112/K126</f>
        <v>3.6044581456011381E-2</v>
      </c>
      <c r="BT112" s="124">
        <f t="shared" ref="BT112" si="513">L112/L126</f>
        <v>3.6721737248394774E-2</v>
      </c>
      <c r="BU112" s="122">
        <f t="shared" ref="BU112" si="514">M112/M126</f>
        <v>3.9409583363629756E-2</v>
      </c>
      <c r="BV112" s="126">
        <f t="shared" ref="BV112" si="515">N112/N126</f>
        <v>4.4801223241590214E-2</v>
      </c>
      <c r="BW112" s="127">
        <f t="shared" ref="BW112" si="516">O112/O126</f>
        <v>3.6750177823441081E-2</v>
      </c>
      <c r="BX112" s="122">
        <f t="shared" ref="BX112" si="517">P112/P126</f>
        <v>4.4063463418302126E-2</v>
      </c>
      <c r="BY112" s="123">
        <f t="shared" ref="BY112" si="518">Q112/Q126</f>
        <v>4.2901904073270665E-2</v>
      </c>
      <c r="BZ112" s="124">
        <f t="shared" ref="BZ112" si="519">R112/R126</f>
        <v>4.4681969511126685E-2</v>
      </c>
      <c r="CA112" s="125">
        <f t="shared" ref="CA112" si="520">S112/S126</f>
        <v>3.998104602262631E-2</v>
      </c>
      <c r="CB112" s="122">
        <f t="shared" ref="CB112" si="521">T112/T126</f>
        <v>3.4050179211469536E-2</v>
      </c>
      <c r="CC112" s="123">
        <f t="shared" ref="CC112" si="522">U112/U126</f>
        <v>4.3994720633523977E-2</v>
      </c>
      <c r="CD112" s="124">
        <f t="shared" ref="CD112" si="523">V112/V126</f>
        <v>3.8970274498648844E-2</v>
      </c>
      <c r="CE112" s="125">
        <f t="shared" ref="CE112" si="524">W112/W126</f>
        <v>4.4896893761419997E-2</v>
      </c>
      <c r="CF112" s="122">
        <f t="shared" ref="CF112" si="525">X112/X126</f>
        <v>3.9120650856846115E-2</v>
      </c>
      <c r="CG112" s="123">
        <f t="shared" ref="CG112" si="526">Y112/Y126</f>
        <v>3.6276037976477257E-2</v>
      </c>
      <c r="CH112" s="124">
        <f t="shared" ref="CH112" si="527">Z112/Z126</f>
        <v>5.1809936592021828E-2</v>
      </c>
      <c r="CI112" s="122">
        <f t="shared" ref="CI112" si="528">AA112/AA126</f>
        <v>5.0071061550235052E-2</v>
      </c>
      <c r="CJ112" s="128">
        <f t="shared" ref="CJ112" si="529">AB112/AB126</f>
        <v>4.3041162522657918E-2</v>
      </c>
      <c r="CK112" s="129">
        <f t="shared" ref="CK112" si="530">AC112/AC126</f>
        <v>4.1791318151291286E-2</v>
      </c>
    </row>
    <row r="113" spans="1:89" ht="14.25" thickTop="1" thickBot="1" x14ac:dyDescent="0.25">
      <c r="A113" s="130" t="s">
        <v>34</v>
      </c>
      <c r="B113" s="196">
        <v>595</v>
      </c>
      <c r="C113" s="180">
        <v>853</v>
      </c>
      <c r="D113" s="181">
        <v>334</v>
      </c>
      <c r="E113" s="182">
        <v>360</v>
      </c>
      <c r="F113" s="179">
        <v>719</v>
      </c>
      <c r="G113" s="183">
        <v>772</v>
      </c>
      <c r="H113" s="181">
        <v>1083</v>
      </c>
      <c r="I113" s="182">
        <v>1251</v>
      </c>
      <c r="J113" s="179">
        <v>242</v>
      </c>
      <c r="K113" s="180">
        <v>177</v>
      </c>
      <c r="L113" s="181">
        <v>654</v>
      </c>
      <c r="M113" s="179">
        <v>563</v>
      </c>
      <c r="N113" s="184">
        <v>1269</v>
      </c>
      <c r="O113" s="197">
        <v>967</v>
      </c>
      <c r="P113" s="179">
        <v>676</v>
      </c>
      <c r="Q113" s="180">
        <v>437</v>
      </c>
      <c r="R113" s="181">
        <v>857</v>
      </c>
      <c r="S113" s="182">
        <v>773</v>
      </c>
      <c r="T113" s="179">
        <v>204</v>
      </c>
      <c r="U113" s="183">
        <v>195</v>
      </c>
      <c r="V113" s="181">
        <v>648</v>
      </c>
      <c r="W113" s="198">
        <v>667</v>
      </c>
      <c r="X113" s="179">
        <v>446</v>
      </c>
      <c r="Y113" s="183">
        <v>252</v>
      </c>
      <c r="Z113" s="181">
        <v>1384</v>
      </c>
      <c r="AA113" s="179">
        <v>1524</v>
      </c>
      <c r="AB113" s="161">
        <f t="shared" si="256"/>
        <v>9111</v>
      </c>
      <c r="AC113" s="162">
        <f t="shared" si="257"/>
        <v>8791</v>
      </c>
      <c r="AE113" s="250" t="s">
        <v>25</v>
      </c>
      <c r="AF113" s="14">
        <f t="shared" ref="AF113:BG113" si="531">SUM(AF110:AF112)</f>
        <v>1861</v>
      </c>
      <c r="AG113" s="1">
        <f t="shared" si="531"/>
        <v>3960</v>
      </c>
      <c r="AH113" s="14">
        <f t="shared" si="531"/>
        <v>1249</v>
      </c>
      <c r="AI113" s="1">
        <f t="shared" si="531"/>
        <v>1185</v>
      </c>
      <c r="AJ113" s="14">
        <f t="shared" si="531"/>
        <v>1734</v>
      </c>
      <c r="AK113" s="1">
        <f t="shared" si="531"/>
        <v>3908</v>
      </c>
      <c r="AL113" s="14">
        <f t="shared" si="531"/>
        <v>3186</v>
      </c>
      <c r="AM113" s="1">
        <f t="shared" si="531"/>
        <v>5481</v>
      </c>
      <c r="AN113" s="14">
        <f t="shared" si="531"/>
        <v>1096</v>
      </c>
      <c r="AO113" s="1">
        <f t="shared" si="531"/>
        <v>263</v>
      </c>
      <c r="AP113" s="14">
        <f t="shared" si="531"/>
        <v>3406</v>
      </c>
      <c r="AQ113" s="1">
        <f t="shared" si="531"/>
        <v>994</v>
      </c>
      <c r="AR113" s="14">
        <f t="shared" si="531"/>
        <v>5047</v>
      </c>
      <c r="AS113" s="1">
        <f t="shared" si="531"/>
        <v>2994</v>
      </c>
      <c r="AT113" s="14">
        <f t="shared" si="531"/>
        <v>2439</v>
      </c>
      <c r="AU113" s="1">
        <f t="shared" si="531"/>
        <v>1967</v>
      </c>
      <c r="AV113" s="14">
        <f t="shared" si="531"/>
        <v>2403</v>
      </c>
      <c r="AW113" s="1">
        <f t="shared" si="531"/>
        <v>3153</v>
      </c>
      <c r="AX113" s="14">
        <f t="shared" si="531"/>
        <v>1146</v>
      </c>
      <c r="AY113" s="1">
        <f t="shared" si="531"/>
        <v>268</v>
      </c>
      <c r="AZ113" s="14">
        <f t="shared" si="531"/>
        <v>3370</v>
      </c>
      <c r="BA113" s="1">
        <f t="shared" si="531"/>
        <v>1783</v>
      </c>
      <c r="BB113" s="14">
        <f t="shared" si="531"/>
        <v>2423</v>
      </c>
      <c r="BC113" s="1">
        <f t="shared" si="531"/>
        <v>766</v>
      </c>
      <c r="BD113" s="14">
        <f t="shared" si="531"/>
        <v>3630</v>
      </c>
      <c r="BE113" s="1">
        <f t="shared" si="531"/>
        <v>5389</v>
      </c>
      <c r="BF113" s="165">
        <f t="shared" si="531"/>
        <v>32990</v>
      </c>
      <c r="BG113" s="166">
        <f t="shared" si="531"/>
        <v>32111</v>
      </c>
      <c r="BI113" s="130" t="s">
        <v>34</v>
      </c>
      <c r="BJ113" s="122">
        <f>B113/B126</f>
        <v>3.630483861126365E-2</v>
      </c>
      <c r="BK113" s="123">
        <f t="shared" ref="BK113" si="532">C113/C126</f>
        <v>4.9483698804965774E-2</v>
      </c>
      <c r="BL113" s="124">
        <f t="shared" ref="BL113" si="533">D113/D126</f>
        <v>4.314688024802997E-2</v>
      </c>
      <c r="BM113" s="125">
        <f t="shared" ref="BM113" si="534">E113/E126</f>
        <v>4.6254657587048699E-2</v>
      </c>
      <c r="BN113" s="122">
        <f t="shared" ref="BN113" si="535">F113/F126</f>
        <v>3.802221047065045E-2</v>
      </c>
      <c r="BO113" s="123">
        <f t="shared" ref="BO113" si="536">G113/G126</f>
        <v>4.1431868190844198E-2</v>
      </c>
      <c r="BP113" s="124">
        <f t="shared" ref="BP113" si="537">H113/H126</f>
        <v>4.4990029910269194E-2</v>
      </c>
      <c r="BQ113" s="125">
        <f t="shared" ref="BQ113" si="538">I113/I126</f>
        <v>4.8263888888888891E-2</v>
      </c>
      <c r="BR113" s="122">
        <f t="shared" ref="BR113" si="539">J113/J126</f>
        <v>5.5E-2</v>
      </c>
      <c r="BS113" s="123">
        <f t="shared" ref="BS113" si="540">K113/K126</f>
        <v>4.197296656390799E-2</v>
      </c>
      <c r="BT113" s="124">
        <f t="shared" ref="BT113" si="541">L113/L126</f>
        <v>4.7182742947839258E-2</v>
      </c>
      <c r="BU113" s="122">
        <f t="shared" ref="BU113" si="542">M113/M126</f>
        <v>4.0936522940449353E-2</v>
      </c>
      <c r="BV113" s="126">
        <f t="shared" ref="BV113" si="543">N113/N126</f>
        <v>4.8509174311926605E-2</v>
      </c>
      <c r="BW113" s="127">
        <f t="shared" ref="BW113" si="544">O113/O126</f>
        <v>3.8212281672330671E-2</v>
      </c>
      <c r="BX113" s="122">
        <f t="shared" ref="BX113" si="545">P113/P126</f>
        <v>5.0830889540566963E-2</v>
      </c>
      <c r="BY113" s="123">
        <f t="shared" ref="BY113" si="546">Q113/Q126</f>
        <v>3.5108861573069819E-2</v>
      </c>
      <c r="BZ113" s="124">
        <f t="shared" ref="BZ113" si="547">R113/R126</f>
        <v>5.0055487413118389E-2</v>
      </c>
      <c r="CA113" s="125">
        <f t="shared" ref="CA113" si="548">S113/S126</f>
        <v>4.5785701593318726E-2</v>
      </c>
      <c r="CB113" s="122">
        <f t="shared" ref="CB113" si="549">T113/T126</f>
        <v>4.5698924731182797E-2</v>
      </c>
      <c r="CC113" s="123">
        <f t="shared" ref="CC113" si="550">U113/U126</f>
        <v>4.2894852617685879E-2</v>
      </c>
      <c r="CD113" s="124">
        <f t="shared" ref="CD113" si="551">V113/V126</f>
        <v>4.6081638458256295E-2</v>
      </c>
      <c r="CE113" s="125">
        <f t="shared" ref="CE113" si="552">W113/W126</f>
        <v>4.3526494387888283E-2</v>
      </c>
      <c r="CF113" s="122">
        <f t="shared" ref="CF113" si="553">X113/X126</f>
        <v>3.8601350181755235E-2</v>
      </c>
      <c r="CG113" s="123">
        <f t="shared" ref="CG113" si="554">Y113/Y126</f>
        <v>3.5709224883094796E-2</v>
      </c>
      <c r="CH113" s="124">
        <f t="shared" ref="CH113" si="555">Z113/Z126</f>
        <v>5.5542178344971507E-2</v>
      </c>
      <c r="CI113" s="122">
        <f t="shared" ref="CI113" si="556">AA113/AA126</f>
        <v>5.5537334645238877E-2</v>
      </c>
      <c r="CJ113" s="128">
        <f t="shared" ref="CJ113" si="557">AB113/AB126</f>
        <v>4.6260237317911561E-2</v>
      </c>
      <c r="CK113" s="129">
        <f t="shared" ref="CK113" si="558">AC113/AC126</f>
        <v>4.4726987809593582E-2</v>
      </c>
    </row>
    <row r="114" spans="1:89" ht="13.5" thickTop="1" x14ac:dyDescent="0.2">
      <c r="A114" s="138" t="s">
        <v>35</v>
      </c>
      <c r="B114" s="193">
        <v>611</v>
      </c>
      <c r="C114" s="187">
        <v>1227</v>
      </c>
      <c r="D114" s="188">
        <v>351</v>
      </c>
      <c r="E114" s="189">
        <v>479</v>
      </c>
      <c r="F114" s="186">
        <v>687</v>
      </c>
      <c r="G114" s="190">
        <v>1144</v>
      </c>
      <c r="H114" s="188">
        <v>1106</v>
      </c>
      <c r="I114" s="189">
        <v>1587</v>
      </c>
      <c r="J114" s="186">
        <v>291</v>
      </c>
      <c r="K114" s="187">
        <v>128</v>
      </c>
      <c r="L114" s="188">
        <v>995</v>
      </c>
      <c r="M114" s="186">
        <v>514</v>
      </c>
      <c r="N114" s="191">
        <v>1565</v>
      </c>
      <c r="O114" s="194">
        <v>1006</v>
      </c>
      <c r="P114" s="186">
        <v>648</v>
      </c>
      <c r="Q114" s="187">
        <v>438</v>
      </c>
      <c r="R114" s="188">
        <v>871</v>
      </c>
      <c r="S114" s="189">
        <v>799</v>
      </c>
      <c r="T114" s="186">
        <v>292</v>
      </c>
      <c r="U114" s="190">
        <v>100</v>
      </c>
      <c r="V114" s="188">
        <v>899</v>
      </c>
      <c r="W114" s="195">
        <v>554</v>
      </c>
      <c r="X114" s="186">
        <v>646</v>
      </c>
      <c r="Y114" s="190">
        <v>199</v>
      </c>
      <c r="Z114" s="188">
        <v>1290</v>
      </c>
      <c r="AA114" s="186">
        <v>1535</v>
      </c>
      <c r="AB114" s="161">
        <f t="shared" si="256"/>
        <v>10252</v>
      </c>
      <c r="AC114" s="162">
        <f t="shared" si="257"/>
        <v>9710</v>
      </c>
      <c r="BI114" s="138" t="s">
        <v>35</v>
      </c>
      <c r="BJ114" s="122">
        <f>B114/B126</f>
        <v>3.7281103178961501E-2</v>
      </c>
      <c r="BK114" s="123">
        <f t="shared" ref="BK114" si="559">C114/C126</f>
        <v>7.1179951270449002E-2</v>
      </c>
      <c r="BL114" s="124">
        <f t="shared" ref="BL114" si="560">D114/D126</f>
        <v>4.5342978943288981E-2</v>
      </c>
      <c r="BM114" s="125">
        <f t="shared" ref="BM114" si="561">E114/E126</f>
        <v>6.1544391622767571E-2</v>
      </c>
      <c r="BN114" s="122">
        <f t="shared" ref="BN114" si="562">F114/F126</f>
        <v>3.6329984135378107E-2</v>
      </c>
      <c r="BO114" s="123">
        <f t="shared" ref="BO114" si="563">G114/G126</f>
        <v>6.1396447163634411E-2</v>
      </c>
      <c r="BP114" s="124">
        <f t="shared" ref="BP114" si="564">H114/H126</f>
        <v>4.5945496842804918E-2</v>
      </c>
      <c r="BQ114" s="125">
        <f t="shared" ref="BQ114" si="565">I114/I126</f>
        <v>6.1226851851851852E-2</v>
      </c>
      <c r="BR114" s="122">
        <f t="shared" ref="BR114" si="566">J114/J126</f>
        <v>6.6136363636363632E-2</v>
      </c>
      <c r="BS114" s="123">
        <f t="shared" ref="BS114" si="567">K114/K126</f>
        <v>3.0353331752430639E-2</v>
      </c>
      <c r="BT114" s="124">
        <f t="shared" ref="BT114" si="568">L114/L126</f>
        <v>7.1784142558256978E-2</v>
      </c>
      <c r="BU114" s="122">
        <f t="shared" ref="BU114" si="569">M114/M126</f>
        <v>3.7373663927870282E-2</v>
      </c>
      <c r="BV114" s="126">
        <f t="shared" ref="BV114" si="570">N114/N126</f>
        <v>5.9824159021406725E-2</v>
      </c>
      <c r="BW114" s="127">
        <f t="shared" ref="BW114" si="571">O114/O126</f>
        <v>3.9753418161700783E-2</v>
      </c>
      <c r="BX114" s="122">
        <f t="shared" ref="BX114" si="572">P114/P126</f>
        <v>4.872546808030679E-2</v>
      </c>
      <c r="BY114" s="123">
        <f t="shared" ref="BY114" si="573">Q114/Q126</f>
        <v>3.5189202217401787E-2</v>
      </c>
      <c r="BZ114" s="124">
        <f t="shared" ref="BZ114" si="574">R114/R126</f>
        <v>5.0873196659073652E-2</v>
      </c>
      <c r="CA114" s="125">
        <f t="shared" ref="CA114" si="575">S114/S126</f>
        <v>4.7325712254930999E-2</v>
      </c>
      <c r="CB114" s="122">
        <f t="shared" ref="CB114" si="576">T114/T126</f>
        <v>6.5412186379928322E-2</v>
      </c>
      <c r="CC114" s="123">
        <f t="shared" ref="CC114" si="577">U114/U126</f>
        <v>2.1997360316761989E-2</v>
      </c>
      <c r="CD114" s="124">
        <f t="shared" ref="CD114" si="578">V114/V126</f>
        <v>6.3931161996871003E-2</v>
      </c>
      <c r="CE114" s="125">
        <f t="shared" ref="CE114" si="579">W114/W126</f>
        <v>3.6152440616027147E-2</v>
      </c>
      <c r="CF114" s="122">
        <f t="shared" ref="CF114" si="580">X114/X126</f>
        <v>5.5911372684784487E-2</v>
      </c>
      <c r="CG114" s="123">
        <f t="shared" ref="CG114" si="581">Y114/Y126</f>
        <v>2.8198951395777244E-2</v>
      </c>
      <c r="CH114" s="124">
        <f t="shared" ref="CH114" si="582">Z114/Z126</f>
        <v>5.1769804960269686E-2</v>
      </c>
      <c r="CI114" s="122">
        <f t="shared" ref="CI114" si="583">AA114/AA126</f>
        <v>5.5938194672205822E-2</v>
      </c>
      <c r="CJ114" s="128">
        <f t="shared" ref="CJ114" si="584">AB114/AB126</f>
        <v>5.205355646836015E-2</v>
      </c>
      <c r="CK114" s="129">
        <f t="shared" ref="CK114" si="585">AC114/AC126</f>
        <v>4.9402690436941614E-2</v>
      </c>
    </row>
    <row r="115" spans="1:89" x14ac:dyDescent="0.2">
      <c r="A115" s="130" t="s">
        <v>36</v>
      </c>
      <c r="B115" s="196">
        <v>696</v>
      </c>
      <c r="C115" s="180">
        <v>1551</v>
      </c>
      <c r="D115" s="181">
        <v>654</v>
      </c>
      <c r="E115" s="182">
        <v>518</v>
      </c>
      <c r="F115" s="179">
        <v>898</v>
      </c>
      <c r="G115" s="183">
        <v>1961</v>
      </c>
      <c r="H115" s="181">
        <v>1346</v>
      </c>
      <c r="I115" s="182">
        <v>2113</v>
      </c>
      <c r="J115" s="179">
        <v>472</v>
      </c>
      <c r="K115" s="180">
        <v>139</v>
      </c>
      <c r="L115" s="181">
        <v>1242</v>
      </c>
      <c r="M115" s="179">
        <v>492</v>
      </c>
      <c r="N115" s="184">
        <v>1994</v>
      </c>
      <c r="O115" s="197">
        <v>1284</v>
      </c>
      <c r="P115" s="179">
        <v>1076</v>
      </c>
      <c r="Q115" s="180">
        <v>741</v>
      </c>
      <c r="R115" s="181">
        <v>1154</v>
      </c>
      <c r="S115" s="182">
        <v>1085</v>
      </c>
      <c r="T115" s="179">
        <v>602</v>
      </c>
      <c r="U115" s="183">
        <v>98</v>
      </c>
      <c r="V115" s="181">
        <v>1469</v>
      </c>
      <c r="W115" s="198">
        <v>774</v>
      </c>
      <c r="X115" s="179">
        <v>1028</v>
      </c>
      <c r="Y115" s="183">
        <v>236</v>
      </c>
      <c r="Z115" s="181">
        <v>1674</v>
      </c>
      <c r="AA115" s="179">
        <v>2001</v>
      </c>
      <c r="AB115" s="161">
        <f t="shared" si="256"/>
        <v>14305</v>
      </c>
      <c r="AC115" s="162">
        <f t="shared" si="257"/>
        <v>12993</v>
      </c>
      <c r="BI115" s="130" t="s">
        <v>36</v>
      </c>
      <c r="BJ115" s="122">
        <f>B115/B126</f>
        <v>4.2467508694856305E-2</v>
      </c>
      <c r="BK115" s="123">
        <f t="shared" ref="BK115" si="586">C115/C126</f>
        <v>8.9975635224503997E-2</v>
      </c>
      <c r="BL115" s="124">
        <f t="shared" ref="BL115" si="587">D115/D126</f>
        <v>8.4485208629376043E-2</v>
      </c>
      <c r="BM115" s="125">
        <f t="shared" ref="BM115" si="588">E115/E126</f>
        <v>6.6555312861364513E-2</v>
      </c>
      <c r="BN115" s="122">
        <f t="shared" ref="BN115" si="589">F115/F126</f>
        <v>4.7488101533580115E-2</v>
      </c>
      <c r="BO115" s="123">
        <f t="shared" ref="BO115" si="590">G115/G126</f>
        <v>0.10524338539150968</v>
      </c>
      <c r="BP115" s="124">
        <f t="shared" ref="BP115" si="591">H115/H126</f>
        <v>5.5915586573612494E-2</v>
      </c>
      <c r="BQ115" s="125">
        <f t="shared" ref="BQ115" si="592">I115/I126</f>
        <v>8.1520061728395057E-2</v>
      </c>
      <c r="BR115" s="122">
        <f t="shared" ref="BR115" si="593">J115/J126</f>
        <v>0.10727272727272727</v>
      </c>
      <c r="BS115" s="123">
        <f t="shared" ref="BS115" si="594">K115/K126</f>
        <v>3.2961821199905143E-2</v>
      </c>
      <c r="BT115" s="124">
        <f t="shared" ref="BT115" si="595">L115/L126</f>
        <v>8.9603924680758965E-2</v>
      </c>
      <c r="BU115" s="122">
        <f t="shared" ref="BU115" si="596">M115/M126</f>
        <v>3.5774012942630697E-2</v>
      </c>
      <c r="BV115" s="126">
        <f t="shared" ref="BV115" si="597">N115/N126</f>
        <v>7.6223241590214069E-2</v>
      </c>
      <c r="BW115" s="127">
        <f t="shared" ref="BW115" si="598">O115/O126</f>
        <v>5.0738955188492849E-2</v>
      </c>
      <c r="BX115" s="122">
        <f t="shared" ref="BX115" si="599">P115/P126</f>
        <v>8.0908338972855098E-2</v>
      </c>
      <c r="BY115" s="123">
        <f t="shared" ref="BY115" si="600">Q115/Q126</f>
        <v>5.9532417449987947E-2</v>
      </c>
      <c r="BZ115" s="124">
        <f t="shared" ref="BZ115" si="601">R115/R126</f>
        <v>6.7402604988026402E-2</v>
      </c>
      <c r="CA115" s="125">
        <f t="shared" ref="CA115" si="602">S115/S126</f>
        <v>6.4265829532665991E-2</v>
      </c>
      <c r="CB115" s="122">
        <f t="shared" ref="CB115" si="603">T115/T126</f>
        <v>0.13485663082437277</v>
      </c>
      <c r="CC115" s="123">
        <f t="shared" ref="CC115" si="604">U115/U126</f>
        <v>2.1557413110426749E-2</v>
      </c>
      <c r="CD115" s="124">
        <f t="shared" ref="CD115" si="605">V115/V126</f>
        <v>0.10446593656663349</v>
      </c>
      <c r="CE115" s="125">
        <f t="shared" ref="CE115" si="606">W115/W126</f>
        <v>5.0509005481597494E-2</v>
      </c>
      <c r="CF115" s="122">
        <f t="shared" ref="CF115" si="607">X115/X126</f>
        <v>8.8973515665570366E-2</v>
      </c>
      <c r="CG115" s="123">
        <f t="shared" ref="CG115" si="608">Y115/Y126</f>
        <v>3.3441972509564974E-2</v>
      </c>
      <c r="CH115" s="124">
        <f t="shared" ref="CH115" si="609">Z115/Z126</f>
        <v>6.7180351553094153E-2</v>
      </c>
      <c r="CI115" s="122">
        <f t="shared" ref="CI115" si="610">AA115/AA126</f>
        <v>7.292008308735104E-2</v>
      </c>
      <c r="CJ115" s="128">
        <f t="shared" ref="CJ115" si="611">AB115/AB126</f>
        <v>7.2632279094800231E-2</v>
      </c>
      <c r="CK115" s="129">
        <f t="shared" ref="CK115" si="612">AC115/AC126</f>
        <v>6.610598937664082E-2</v>
      </c>
    </row>
    <row r="116" spans="1:89" x14ac:dyDescent="0.2">
      <c r="A116" s="138" t="s">
        <v>30</v>
      </c>
      <c r="B116" s="193">
        <v>964</v>
      </c>
      <c r="C116" s="187">
        <v>1874</v>
      </c>
      <c r="D116" s="188">
        <v>748</v>
      </c>
      <c r="E116" s="189">
        <v>511</v>
      </c>
      <c r="F116" s="186">
        <v>962</v>
      </c>
      <c r="G116" s="190">
        <v>1712</v>
      </c>
      <c r="H116" s="188">
        <v>1627</v>
      </c>
      <c r="I116" s="189">
        <v>2525</v>
      </c>
      <c r="J116" s="186">
        <v>669</v>
      </c>
      <c r="K116" s="187">
        <v>136</v>
      </c>
      <c r="L116" s="188">
        <v>1652</v>
      </c>
      <c r="M116" s="186">
        <v>484</v>
      </c>
      <c r="N116" s="191">
        <v>2740</v>
      </c>
      <c r="O116" s="194">
        <v>1485</v>
      </c>
      <c r="P116" s="186">
        <v>1311</v>
      </c>
      <c r="Q116" s="187">
        <v>907</v>
      </c>
      <c r="R116" s="188">
        <v>1275</v>
      </c>
      <c r="S116" s="189">
        <v>1580</v>
      </c>
      <c r="T116" s="186">
        <v>637</v>
      </c>
      <c r="U116" s="190">
        <v>146</v>
      </c>
      <c r="V116" s="188">
        <v>1645</v>
      </c>
      <c r="W116" s="195">
        <v>979</v>
      </c>
      <c r="X116" s="186">
        <v>1263</v>
      </c>
      <c r="Y116" s="190">
        <v>362</v>
      </c>
      <c r="Z116" s="188">
        <v>1887</v>
      </c>
      <c r="AA116" s="186">
        <v>2650</v>
      </c>
      <c r="AB116" s="161">
        <f t="shared" si="256"/>
        <v>17380</v>
      </c>
      <c r="AC116" s="162">
        <f t="shared" si="257"/>
        <v>15351</v>
      </c>
      <c r="BI116" s="138" t="s">
        <v>30</v>
      </c>
      <c r="BJ116" s="122">
        <f>B116/B126</f>
        <v>5.8819940203795232E-2</v>
      </c>
      <c r="BK116" s="123">
        <f t="shared" ref="BK116" si="613">C116/C126</f>
        <v>0.10871330780833044</v>
      </c>
      <c r="BL116" s="124">
        <f t="shared" ref="BL116" si="614">D116/D126</f>
        <v>9.6628342591396466E-2</v>
      </c>
      <c r="BM116" s="125">
        <f t="shared" ref="BM116" si="615">E116/E126</f>
        <v>6.5655916741616346E-2</v>
      </c>
      <c r="BN116" s="122">
        <f t="shared" ref="BN116" si="616">F116/F126</f>
        <v>5.0872554204124801E-2</v>
      </c>
      <c r="BO116" s="123">
        <f t="shared" ref="BO116" si="617">G116/G126</f>
        <v>9.1879997853271084E-2</v>
      </c>
      <c r="BP116" s="124">
        <f t="shared" ref="BP116" si="618">H116/H126</f>
        <v>6.7588899966766369E-2</v>
      </c>
      <c r="BQ116" s="125">
        <f t="shared" ref="BQ116" si="619">I116/I126</f>
        <v>9.7415123456790126E-2</v>
      </c>
      <c r="BR116" s="122">
        <f t="shared" ref="BR116" si="620">J116/J126</f>
        <v>0.15204545454545454</v>
      </c>
      <c r="BS116" s="123">
        <f t="shared" ref="BS116" si="621">K116/K126</f>
        <v>3.2250414986957555E-2</v>
      </c>
      <c r="BT116" s="124">
        <f t="shared" ref="BT116" si="622">L116/L126</f>
        <v>0.1191833201067744</v>
      </c>
      <c r="BU116" s="122">
        <f t="shared" ref="BU116" si="623">M116/M126</f>
        <v>3.5192321675270852E-2</v>
      </c>
      <c r="BV116" s="126">
        <f t="shared" ref="BV116" si="624">N116/N126</f>
        <v>0.10474006116207951</v>
      </c>
      <c r="BW116" s="127">
        <f t="shared" ref="BW116" si="625">O116/O126</f>
        <v>5.868173555678495E-2</v>
      </c>
      <c r="BX116" s="122">
        <f t="shared" ref="BX116" si="626">P116/P126</f>
        <v>9.857884051432439E-2</v>
      </c>
      <c r="BY116" s="123">
        <f t="shared" ref="BY116" si="627">Q116/Q126</f>
        <v>7.2868964409094558E-2</v>
      </c>
      <c r="BZ116" s="124">
        <f t="shared" ref="BZ116" si="628">R116/R126</f>
        <v>7.4469949185211146E-2</v>
      </c>
      <c r="CA116" s="125">
        <f t="shared" ref="CA116" si="629">S116/S126</f>
        <v>9.3585263282591952E-2</v>
      </c>
      <c r="CB116" s="122">
        <f t="shared" ref="CB116" si="630">T116/T126</f>
        <v>0.14269713261648745</v>
      </c>
      <c r="CC116" s="123">
        <f t="shared" ref="CC116" si="631">U116/U126</f>
        <v>3.2116146062472505E-2</v>
      </c>
      <c r="CD116" s="124">
        <f t="shared" ref="CD116" si="632">V116/V126</f>
        <v>0.1169819371355426</v>
      </c>
      <c r="CE116" s="125">
        <f t="shared" ref="CE116" si="633">W116/W126</f>
        <v>6.3886713651788038E-2</v>
      </c>
      <c r="CF116" s="122">
        <f t="shared" ref="CF116" si="634">X116/X126</f>
        <v>0.10931279210662974</v>
      </c>
      <c r="CG116" s="123">
        <f t="shared" ref="CG116" si="635">Y116/Y126</f>
        <v>5.1296584951112369E-2</v>
      </c>
      <c r="CH116" s="124">
        <f t="shared" ref="CH116" si="636">Z116/Z126</f>
        <v>7.5728389116301476E-2</v>
      </c>
      <c r="CI116" s="122">
        <f t="shared" ref="CI116" si="637">AA116/AA126</f>
        <v>9.6570824678400932E-2</v>
      </c>
      <c r="CJ116" s="128">
        <f t="shared" ref="CJ116" si="638">AB116/AB126</f>
        <v>8.8245299592284374E-2</v>
      </c>
      <c r="CK116" s="129">
        <f t="shared" ref="CK116" si="639">AC116/AC126</f>
        <v>7.8103058794798216E-2</v>
      </c>
    </row>
    <row r="117" spans="1:89" x14ac:dyDescent="0.2">
      <c r="A117" s="130" t="s">
        <v>32</v>
      </c>
      <c r="B117" s="196">
        <v>897</v>
      </c>
      <c r="C117" s="180">
        <v>2086</v>
      </c>
      <c r="D117" s="181">
        <v>501</v>
      </c>
      <c r="E117" s="182">
        <v>674</v>
      </c>
      <c r="F117" s="179">
        <v>772</v>
      </c>
      <c r="G117" s="183">
        <v>2196</v>
      </c>
      <c r="H117" s="181">
        <v>1559</v>
      </c>
      <c r="I117" s="182">
        <v>2956</v>
      </c>
      <c r="J117" s="179">
        <v>427</v>
      </c>
      <c r="K117" s="180">
        <v>127</v>
      </c>
      <c r="L117" s="181">
        <v>1754</v>
      </c>
      <c r="M117" s="179">
        <v>510</v>
      </c>
      <c r="N117" s="184">
        <v>2307</v>
      </c>
      <c r="O117" s="197">
        <v>1509</v>
      </c>
      <c r="P117" s="179">
        <v>1128</v>
      </c>
      <c r="Q117" s="180">
        <v>1060</v>
      </c>
      <c r="R117" s="181">
        <v>1128</v>
      </c>
      <c r="S117" s="182">
        <v>1573</v>
      </c>
      <c r="T117" s="179">
        <v>509</v>
      </c>
      <c r="U117" s="183">
        <v>122</v>
      </c>
      <c r="V117" s="181">
        <v>1725</v>
      </c>
      <c r="W117" s="198">
        <v>804</v>
      </c>
      <c r="X117" s="179">
        <v>1160</v>
      </c>
      <c r="Y117" s="183">
        <v>404</v>
      </c>
      <c r="Z117" s="181">
        <v>1743</v>
      </c>
      <c r="AA117" s="179">
        <v>2739</v>
      </c>
      <c r="AB117" s="161">
        <f t="shared" si="256"/>
        <v>15610</v>
      </c>
      <c r="AC117" s="162">
        <f t="shared" si="257"/>
        <v>16760</v>
      </c>
      <c r="BI117" s="130" t="s">
        <v>32</v>
      </c>
      <c r="BJ117" s="122">
        <f>B117/B126</f>
        <v>5.4731832326560495E-2</v>
      </c>
      <c r="BK117" s="123">
        <f t="shared" ref="BK117" si="640">C117/C126</f>
        <v>0.12101171829678617</v>
      </c>
      <c r="BL117" s="124">
        <f t="shared" ref="BL117" si="641">D117/D126</f>
        <v>6.4720320372044962E-2</v>
      </c>
      <c r="BM117" s="125">
        <f t="shared" ref="BM117" si="642">E117/E126</f>
        <v>8.6598997815752282E-2</v>
      </c>
      <c r="BN117" s="122">
        <f t="shared" ref="BN117" si="643">F117/F126</f>
        <v>4.0824960338445265E-2</v>
      </c>
      <c r="BO117" s="123">
        <f t="shared" ref="BO117" si="644">G117/G126</f>
        <v>0.11785541780711641</v>
      </c>
      <c r="BP117" s="124">
        <f t="shared" ref="BP117" si="645">H117/H126</f>
        <v>6.4764041209704221E-2</v>
      </c>
      <c r="BQ117" s="125">
        <f t="shared" ref="BQ117" si="646">I117/I126</f>
        <v>0.11404320987654321</v>
      </c>
      <c r="BR117" s="122">
        <f t="shared" ref="BR117" si="647">J117/J126</f>
        <v>9.7045454545454546E-2</v>
      </c>
      <c r="BS117" s="123">
        <f t="shared" ref="BS117" si="648">K117/K126</f>
        <v>3.0116196348114774E-2</v>
      </c>
      <c r="BT117" s="124">
        <f t="shared" ref="BT117" si="649">L117/L126</f>
        <v>0.12654209652983189</v>
      </c>
      <c r="BU117" s="122">
        <f t="shared" ref="BU117" si="650">M117/M126</f>
        <v>3.7082818294190356E-2</v>
      </c>
      <c r="BV117" s="126">
        <f t="shared" ref="BV117" si="651">N117/N126</f>
        <v>8.8188073394495414E-2</v>
      </c>
      <c r="BW117" s="127">
        <f t="shared" ref="BW117" si="652">O117/O126</f>
        <v>5.9630127242551172E-2</v>
      </c>
      <c r="BX117" s="122">
        <f t="shared" ref="BX117" si="653">P117/P126</f>
        <v>8.4818407399052567E-2</v>
      </c>
      <c r="BY117" s="123">
        <f t="shared" ref="BY117" si="654">Q117/Q126</f>
        <v>8.51610829918856E-2</v>
      </c>
      <c r="BZ117" s="124">
        <f t="shared" ref="BZ117" si="655">R117/R126</f>
        <v>6.5884002102680916E-2</v>
      </c>
      <c r="CA117" s="125">
        <f t="shared" ref="CA117" si="656">S117/S126</f>
        <v>9.3170645027542492E-2</v>
      </c>
      <c r="CB117" s="122">
        <f t="shared" ref="CB117" si="657">T117/T126</f>
        <v>0.11402329749103943</v>
      </c>
      <c r="CC117" s="123">
        <f t="shared" ref="CC117" si="658">U117/U126</f>
        <v>2.6836779586449627E-2</v>
      </c>
      <c r="CD117" s="124">
        <f t="shared" ref="CD117" si="659">V117/V126</f>
        <v>0.12267102830322855</v>
      </c>
      <c r="CE117" s="125">
        <f t="shared" ref="CE117" si="660">W117/W126</f>
        <v>5.2466718872357085E-2</v>
      </c>
      <c r="CF117" s="122">
        <f t="shared" ref="CF117" si="661">X117/X126</f>
        <v>0.10039813051756967</v>
      </c>
      <c r="CG117" s="123">
        <f t="shared" ref="CG117" si="662">Y117/Y126</f>
        <v>5.7248122431628169E-2</v>
      </c>
      <c r="CH117" s="124">
        <f t="shared" ref="CH117" si="663">Z117/Z126</f>
        <v>6.9949434143992295E-2</v>
      </c>
      <c r="CI117" s="122">
        <f t="shared" ref="CI117" si="664">AA117/AA126</f>
        <v>9.9814146714769875E-2</v>
      </c>
      <c r="CJ117" s="128">
        <f t="shared" ref="CJ117" si="665">AB117/AB126</f>
        <v>7.9258292671781305E-2</v>
      </c>
      <c r="CK117" s="129">
        <f t="shared" ref="CK117" si="666">AC117/AC126</f>
        <v>8.5271791114638659E-2</v>
      </c>
    </row>
    <row r="118" spans="1:89" x14ac:dyDescent="0.2">
      <c r="A118" s="138" t="s">
        <v>37</v>
      </c>
      <c r="B118" s="193">
        <v>850</v>
      </c>
      <c r="C118" s="187">
        <v>1632</v>
      </c>
      <c r="D118" s="188">
        <v>343</v>
      </c>
      <c r="E118" s="189">
        <v>585</v>
      </c>
      <c r="F118" s="186">
        <v>664</v>
      </c>
      <c r="G118" s="190">
        <v>1983</v>
      </c>
      <c r="H118" s="188">
        <v>1346</v>
      </c>
      <c r="I118" s="189">
        <v>2490</v>
      </c>
      <c r="J118" s="186">
        <v>384</v>
      </c>
      <c r="K118" s="187">
        <v>101</v>
      </c>
      <c r="L118" s="188">
        <v>1239</v>
      </c>
      <c r="M118" s="186">
        <v>402</v>
      </c>
      <c r="N118" s="191">
        <v>1951</v>
      </c>
      <c r="O118" s="194">
        <v>1278</v>
      </c>
      <c r="P118" s="186">
        <v>769</v>
      </c>
      <c r="Q118" s="187">
        <v>845</v>
      </c>
      <c r="R118" s="188">
        <v>946</v>
      </c>
      <c r="S118" s="189">
        <v>1314</v>
      </c>
      <c r="T118" s="186">
        <v>371</v>
      </c>
      <c r="U118" s="190">
        <v>100</v>
      </c>
      <c r="V118" s="188">
        <v>1388</v>
      </c>
      <c r="W118" s="195">
        <v>704</v>
      </c>
      <c r="X118" s="186">
        <v>753</v>
      </c>
      <c r="Y118" s="190">
        <v>371</v>
      </c>
      <c r="Z118" s="188">
        <v>1432</v>
      </c>
      <c r="AA118" s="186">
        <v>2017</v>
      </c>
      <c r="AB118" s="161">
        <f t="shared" si="256"/>
        <v>12436</v>
      </c>
      <c r="AC118" s="162">
        <f t="shared" si="257"/>
        <v>13822</v>
      </c>
      <c r="BI118" s="138" t="s">
        <v>37</v>
      </c>
      <c r="BJ118" s="122">
        <f>B118/B126</f>
        <v>5.1864055158948076E-2</v>
      </c>
      <c r="BK118" s="123">
        <f t="shared" ref="BK118" si="667">C118/C126</f>
        <v>9.4674556213017749E-2</v>
      </c>
      <c r="BL118" s="124">
        <f t="shared" ref="BL118" si="668">D118/D126</f>
        <v>4.4309520733755325E-2</v>
      </c>
      <c r="BM118" s="125">
        <f t="shared" ref="BM118" si="669">E118/E126</f>
        <v>7.5163818578954128E-2</v>
      </c>
      <c r="BN118" s="122">
        <f t="shared" ref="BN118" si="670">F118/F126</f>
        <v>3.5113696456901114E-2</v>
      </c>
      <c r="BO118" s="123">
        <f t="shared" ref="BO118" si="671">G118/G126</f>
        <v>0.10642408629850265</v>
      </c>
      <c r="BP118" s="124">
        <f t="shared" ref="BP118" si="672">H118/H126</f>
        <v>5.5915586573612494E-2</v>
      </c>
      <c r="BQ118" s="125">
        <f t="shared" ref="BQ118" si="673">I118/I126</f>
        <v>9.6064814814814811E-2</v>
      </c>
      <c r="BR118" s="122">
        <f t="shared" ref="BR118" si="674">J118/J126</f>
        <v>8.727272727272728E-2</v>
      </c>
      <c r="BS118" s="123">
        <f t="shared" ref="BS118" si="675">K118/K126</f>
        <v>2.39506758359023E-2</v>
      </c>
      <c r="BT118" s="124">
        <f t="shared" ref="BT118" si="676">L118/L126</f>
        <v>8.9387490080080803E-2</v>
      </c>
      <c r="BU118" s="122">
        <f t="shared" ref="BU118" si="677">M118/M126</f>
        <v>2.9229986184832399E-2</v>
      </c>
      <c r="BV118" s="126">
        <f t="shared" ref="BV118" si="678">N118/N126</f>
        <v>7.457951070336391E-2</v>
      </c>
      <c r="BW118" s="127">
        <f t="shared" ref="BW118" si="679">O118/O126</f>
        <v>5.0501857267051295E-2</v>
      </c>
      <c r="BX118" s="122">
        <f t="shared" ref="BX118" si="680">P118/P126</f>
        <v>5.7823896533573955E-2</v>
      </c>
      <c r="BY118" s="123">
        <f t="shared" ref="BY118" si="681">Q118/Q126</f>
        <v>6.7887844460512575E-2</v>
      </c>
      <c r="BZ118" s="124">
        <f t="shared" ref="BZ118" si="682">R118/R126</f>
        <v>5.525378190526254E-2</v>
      </c>
      <c r="CA118" s="125">
        <f t="shared" ref="CA118" si="683">S118/S126</f>
        <v>7.7829769590712555E-2</v>
      </c>
      <c r="CB118" s="122">
        <f t="shared" ref="CB118" si="684">T118/T126</f>
        <v>8.3109318996415771E-2</v>
      </c>
      <c r="CC118" s="123">
        <f t="shared" ref="CC118" si="685">U118/U126</f>
        <v>2.1997360316761989E-2</v>
      </c>
      <c r="CD118" s="124">
        <f t="shared" ref="CD118" si="686">V118/V126</f>
        <v>9.8705731759351448E-2</v>
      </c>
      <c r="CE118" s="125">
        <f t="shared" ref="CE118" si="687">W118/W126</f>
        <v>4.594100756982511E-2</v>
      </c>
      <c r="CF118" s="122">
        <f t="shared" ref="CF118" si="688">X118/X126</f>
        <v>6.517223472390514E-2</v>
      </c>
      <c r="CG118" s="123">
        <f t="shared" ref="CG118" si="689">Y118/Y126</f>
        <v>5.25719144112229E-2</v>
      </c>
      <c r="CH118" s="124">
        <f t="shared" ref="CH118" si="690">Z118/Z126</f>
        <v>5.7468496669074567E-2</v>
      </c>
      <c r="CI118" s="122">
        <f t="shared" ref="CI118" si="691">AA118/AA126</f>
        <v>7.3503152217484782E-2</v>
      </c>
      <c r="CJ118" s="128">
        <f t="shared" ref="CJ118" si="692">AB118/AB126</f>
        <v>6.3142609075353767E-2</v>
      </c>
      <c r="CK118" s="129">
        <f t="shared" ref="CK118" si="693">AC118/AC126</f>
        <v>7.032378859108207E-2</v>
      </c>
    </row>
    <row r="119" spans="1:89" x14ac:dyDescent="0.2">
      <c r="A119" s="130" t="s">
        <v>38</v>
      </c>
      <c r="B119" s="196">
        <v>999</v>
      </c>
      <c r="C119" s="180">
        <v>1176</v>
      </c>
      <c r="D119" s="181">
        <v>228</v>
      </c>
      <c r="E119" s="182">
        <v>552</v>
      </c>
      <c r="F119" s="179">
        <v>699</v>
      </c>
      <c r="G119" s="183">
        <v>1558</v>
      </c>
      <c r="H119" s="181">
        <v>1063</v>
      </c>
      <c r="I119" s="182">
        <v>1734</v>
      </c>
      <c r="J119" s="179">
        <v>279</v>
      </c>
      <c r="K119" s="180">
        <v>69</v>
      </c>
      <c r="L119" s="181">
        <v>886</v>
      </c>
      <c r="M119" s="179">
        <v>516</v>
      </c>
      <c r="N119" s="184">
        <v>1644</v>
      </c>
      <c r="O119" s="197">
        <v>1285</v>
      </c>
      <c r="P119" s="179">
        <v>500</v>
      </c>
      <c r="Q119" s="180">
        <v>801</v>
      </c>
      <c r="R119" s="181">
        <v>782</v>
      </c>
      <c r="S119" s="182">
        <v>1111</v>
      </c>
      <c r="T119" s="179">
        <v>282</v>
      </c>
      <c r="U119" s="183">
        <v>128</v>
      </c>
      <c r="V119" s="181">
        <v>1058</v>
      </c>
      <c r="W119" s="198">
        <v>693</v>
      </c>
      <c r="X119" s="179">
        <v>447</v>
      </c>
      <c r="Y119" s="183">
        <v>335</v>
      </c>
      <c r="Z119" s="181">
        <v>1045</v>
      </c>
      <c r="AA119" s="179">
        <v>1525</v>
      </c>
      <c r="AB119" s="161">
        <f t="shared" si="256"/>
        <v>9912</v>
      </c>
      <c r="AC119" s="162">
        <f t="shared" si="257"/>
        <v>11483</v>
      </c>
      <c r="BI119" s="130" t="s">
        <v>38</v>
      </c>
      <c r="BJ119" s="122">
        <f>B119/B126</f>
        <v>6.0955518945634266E-2</v>
      </c>
      <c r="BK119" s="123">
        <f t="shared" ref="BK119" si="694">C119/C126</f>
        <v>6.822137138879221E-2</v>
      </c>
      <c r="BL119" s="124">
        <f t="shared" ref="BL119" si="695">D119/D126</f>
        <v>2.9453558971709082E-2</v>
      </c>
      <c r="BM119" s="125">
        <f t="shared" ref="BM119" si="696">E119/E126</f>
        <v>7.0923808300141333E-2</v>
      </c>
      <c r="BN119" s="122">
        <f t="shared" ref="BN119" si="697">F119/F126</f>
        <v>3.6964569011105237E-2</v>
      </c>
      <c r="BO119" s="123">
        <f t="shared" ref="BO119" si="698">G119/G126</f>
        <v>8.3615091504320296E-2</v>
      </c>
      <c r="BP119" s="124">
        <f t="shared" ref="BP119" si="699">H119/H126</f>
        <v>4.4159189099368563E-2</v>
      </c>
      <c r="BQ119" s="125">
        <f t="shared" ref="BQ119" si="700">I119/I126</f>
        <v>6.6898148148148151E-2</v>
      </c>
      <c r="BR119" s="122">
        <f t="shared" ref="BR119" si="701">J119/J126</f>
        <v>6.3409090909090915E-2</v>
      </c>
      <c r="BS119" s="123">
        <f t="shared" ref="BS119" si="702">K119/K126</f>
        <v>1.6362342897794639E-2</v>
      </c>
      <c r="BT119" s="124">
        <f t="shared" ref="BT119" si="703">L119/L126</f>
        <v>6.3920352066950431E-2</v>
      </c>
      <c r="BU119" s="122">
        <f t="shared" ref="BU119" si="704">M119/M126</f>
        <v>3.7519086744710245E-2</v>
      </c>
      <c r="BV119" s="126">
        <f t="shared" ref="BV119" si="705">N119/N126</f>
        <v>6.284403669724771E-2</v>
      </c>
      <c r="BW119" s="127">
        <f t="shared" ref="BW119" si="706">O119/O126</f>
        <v>5.077847150873311E-2</v>
      </c>
      <c r="BX119" s="122">
        <f t="shared" ref="BX119" si="707">P119/P126</f>
        <v>3.7596811790360181E-2</v>
      </c>
      <c r="BY119" s="123">
        <f t="shared" ref="BY119" si="708">Q119/Q126</f>
        <v>6.4352856109906001E-2</v>
      </c>
      <c r="BZ119" s="124">
        <f t="shared" ref="BZ119" si="709">R119/R126</f>
        <v>4.5674902166929501E-2</v>
      </c>
      <c r="CA119" s="125">
        <f t="shared" ref="CA119" si="710">S119/S126</f>
        <v>6.5805840194278264E-2</v>
      </c>
      <c r="CB119" s="122">
        <f t="shared" ref="CB119" si="711">T119/T126</f>
        <v>6.3172043010752688E-2</v>
      </c>
      <c r="CC119" s="123">
        <f t="shared" ref="CC119" si="712">U119/U126</f>
        <v>2.8156621205455347E-2</v>
      </c>
      <c r="CD119" s="124">
        <f t="shared" ref="CD119" si="713">V119/V126</f>
        <v>7.5238230692646846E-2</v>
      </c>
      <c r="CE119" s="125">
        <f t="shared" ref="CE119" si="714">W119/W126</f>
        <v>4.5223179326546591E-2</v>
      </c>
      <c r="CF119" s="122">
        <f t="shared" ref="CF119" si="715">X119/X126</f>
        <v>3.8687900294270383E-2</v>
      </c>
      <c r="CG119" s="123">
        <f t="shared" ref="CG119" si="716">Y119/Y126</f>
        <v>4.7470596570780788E-2</v>
      </c>
      <c r="CH119" s="124">
        <f t="shared" ref="CH119" si="717">Z119/Z126</f>
        <v>4.1937555180993659E-2</v>
      </c>
      <c r="CI119" s="122">
        <f t="shared" ref="CI119" si="718">AA119/AA126</f>
        <v>5.5573776465872235E-2</v>
      </c>
      <c r="CJ119" s="128">
        <f t="shared" ref="CJ119" si="719">AB119/AB126</f>
        <v>5.0327238754817191E-2</v>
      </c>
      <c r="CK119" s="129">
        <f t="shared" ref="CK119" si="720">AC119/AC126</f>
        <v>5.8423387671205002E-2</v>
      </c>
    </row>
    <row r="120" spans="1:89" x14ac:dyDescent="0.2">
      <c r="A120" s="138" t="s">
        <v>39</v>
      </c>
      <c r="B120" s="193">
        <v>312</v>
      </c>
      <c r="C120" s="187">
        <v>683</v>
      </c>
      <c r="D120" s="188">
        <v>126</v>
      </c>
      <c r="E120" s="189">
        <v>363</v>
      </c>
      <c r="F120" s="186">
        <v>372</v>
      </c>
      <c r="G120" s="190">
        <v>1214</v>
      </c>
      <c r="H120" s="188">
        <v>505</v>
      </c>
      <c r="I120" s="189">
        <v>1257</v>
      </c>
      <c r="J120" s="186">
        <v>77</v>
      </c>
      <c r="K120" s="187">
        <v>65</v>
      </c>
      <c r="L120" s="188">
        <v>903</v>
      </c>
      <c r="M120" s="186">
        <v>361</v>
      </c>
      <c r="N120" s="191">
        <v>1081</v>
      </c>
      <c r="O120" s="194">
        <v>1065</v>
      </c>
      <c r="P120" s="186">
        <v>420</v>
      </c>
      <c r="Q120" s="187">
        <v>525</v>
      </c>
      <c r="R120" s="188">
        <v>562</v>
      </c>
      <c r="S120" s="189">
        <v>773</v>
      </c>
      <c r="T120" s="186">
        <v>139</v>
      </c>
      <c r="U120" s="190">
        <v>111</v>
      </c>
      <c r="V120" s="188">
        <v>829</v>
      </c>
      <c r="W120" s="195">
        <v>411</v>
      </c>
      <c r="X120" s="186">
        <v>252</v>
      </c>
      <c r="Y120" s="190">
        <v>340</v>
      </c>
      <c r="Z120" s="188">
        <v>779</v>
      </c>
      <c r="AA120" s="186">
        <v>894</v>
      </c>
      <c r="AB120" s="161">
        <f t="shared" si="256"/>
        <v>6357</v>
      </c>
      <c r="AC120" s="162">
        <f t="shared" si="257"/>
        <v>8062</v>
      </c>
      <c r="BI120" s="138" t="s">
        <v>39</v>
      </c>
      <c r="BJ120" s="122">
        <f>B120/B126</f>
        <v>1.9037159070108001E-2</v>
      </c>
      <c r="BK120" s="123">
        <f t="shared" ref="BK120" si="721">C120/C126</f>
        <v>3.9621765866109757E-2</v>
      </c>
      <c r="BL120" s="124">
        <f t="shared" ref="BL120" si="722">D120/D126</f>
        <v>1.6276966800155019E-2</v>
      </c>
      <c r="BM120" s="125">
        <f t="shared" ref="BM120" si="723">E120/E126</f>
        <v>4.6640113066940769E-2</v>
      </c>
      <c r="BN120" s="122">
        <f t="shared" ref="BN120" si="724">F120/F126</f>
        <v>1.9672131147540985E-2</v>
      </c>
      <c r="BO120" s="123">
        <f t="shared" ref="BO120" si="725">G120/G126</f>
        <v>6.5153222776793862E-2</v>
      </c>
      <c r="BP120" s="124">
        <f t="shared" ref="BP120" si="726">H120/H126</f>
        <v>2.0978730475240945E-2</v>
      </c>
      <c r="BQ120" s="125">
        <f t="shared" ref="BQ120" si="727">I120/I126</f>
        <v>4.8495370370370369E-2</v>
      </c>
      <c r="BR120" s="122">
        <f t="shared" ref="BR120" si="728">J120/J126</f>
        <v>1.7500000000000002E-2</v>
      </c>
      <c r="BS120" s="123">
        <f t="shared" ref="BS120" si="729">K120/K126</f>
        <v>1.5413801280531183E-2</v>
      </c>
      <c r="BT120" s="124">
        <f t="shared" ref="BT120" si="730">L120/L126</f>
        <v>6.5146814804126693E-2</v>
      </c>
      <c r="BU120" s="122">
        <f t="shared" ref="BU120" si="731">M120/M126</f>
        <v>2.6248818439613176E-2</v>
      </c>
      <c r="BV120" s="126">
        <f t="shared" ref="BV120" si="732">N120/N126</f>
        <v>4.1322629969418961E-2</v>
      </c>
      <c r="BW120" s="127">
        <f t="shared" ref="BW120" si="733">O120/O126</f>
        <v>4.2084881055876079E-2</v>
      </c>
      <c r="BX120" s="122">
        <f t="shared" ref="BX120" si="734">P120/P126</f>
        <v>3.1581321903902553E-2</v>
      </c>
      <c r="BY120" s="123">
        <f t="shared" ref="BY120" si="735">Q120/Q126</f>
        <v>4.2178838274282961E-2</v>
      </c>
      <c r="BZ120" s="124">
        <f t="shared" ref="BZ120" si="736">R120/R126</f>
        <v>3.2825185444775425E-2</v>
      </c>
      <c r="CA120" s="125">
        <f t="shared" ref="CA120" si="737">S120/S126</f>
        <v>4.5785701593318726E-2</v>
      </c>
      <c r="CB120" s="122">
        <f t="shared" ref="CB120" si="738">T120/T126</f>
        <v>3.1137992831541218E-2</v>
      </c>
      <c r="CC120" s="123">
        <f t="shared" ref="CC120" si="739">U120/U126</f>
        <v>2.4417069951605808E-2</v>
      </c>
      <c r="CD120" s="124">
        <f t="shared" ref="CD120" si="740">V120/V126</f>
        <v>5.8953207225145784E-2</v>
      </c>
      <c r="CE120" s="125">
        <f t="shared" ref="CE120" si="741">W120/W126</f>
        <v>2.682067345340642E-2</v>
      </c>
      <c r="CF120" s="122">
        <f t="shared" ref="CF120" si="742">X120/X126</f>
        <v>2.181062835381686E-2</v>
      </c>
      <c r="CG120" s="123">
        <f t="shared" ref="CG120" si="743">Y120/Y126</f>
        <v>4.8179112937508858E-2</v>
      </c>
      <c r="CH120" s="124">
        <f t="shared" ref="CH120" si="744">Z120/Z126</f>
        <v>3.1262541134922543E-2</v>
      </c>
      <c r="CI120" s="122">
        <f t="shared" ref="CI120" si="745">AA120/AA126</f>
        <v>3.2578987646222808E-2</v>
      </c>
      <c r="CJ120" s="128">
        <f t="shared" ref="CJ120" si="746">AB120/AB126</f>
        <v>3.2277063838213563E-2</v>
      </c>
      <c r="CK120" s="129">
        <f t="shared" ref="CK120" si="747">AC120/AC126</f>
        <v>4.1017970165048739E-2</v>
      </c>
    </row>
    <row r="121" spans="1:89" x14ac:dyDescent="0.2">
      <c r="A121" s="130" t="s">
        <v>40</v>
      </c>
      <c r="B121" s="196">
        <v>0</v>
      </c>
      <c r="C121" s="180">
        <v>264</v>
      </c>
      <c r="D121" s="181">
        <v>6</v>
      </c>
      <c r="E121" s="182">
        <v>172</v>
      </c>
      <c r="F121" s="179">
        <v>5</v>
      </c>
      <c r="G121" s="183">
        <v>385</v>
      </c>
      <c r="H121" s="181">
        <v>44</v>
      </c>
      <c r="I121" s="182">
        <v>455</v>
      </c>
      <c r="J121" s="179">
        <v>18</v>
      </c>
      <c r="K121" s="180">
        <v>14</v>
      </c>
      <c r="L121" s="181">
        <v>136</v>
      </c>
      <c r="M121" s="179">
        <v>55</v>
      </c>
      <c r="N121" s="184">
        <v>132</v>
      </c>
      <c r="O121" s="197">
        <v>201</v>
      </c>
      <c r="P121" s="179">
        <v>51</v>
      </c>
      <c r="Q121" s="180">
        <v>93</v>
      </c>
      <c r="R121" s="181">
        <v>123</v>
      </c>
      <c r="S121" s="182">
        <v>41</v>
      </c>
      <c r="T121" s="179">
        <v>11</v>
      </c>
      <c r="U121" s="183">
        <v>4</v>
      </c>
      <c r="V121" s="181">
        <v>97</v>
      </c>
      <c r="W121" s="198">
        <v>12</v>
      </c>
      <c r="X121" s="179">
        <v>33</v>
      </c>
      <c r="Y121" s="183">
        <v>43</v>
      </c>
      <c r="Z121" s="181">
        <v>47</v>
      </c>
      <c r="AA121" s="179">
        <v>123</v>
      </c>
      <c r="AB121" s="161">
        <f t="shared" si="256"/>
        <v>703</v>
      </c>
      <c r="AC121" s="162">
        <f t="shared" si="257"/>
        <v>1862</v>
      </c>
      <c r="BI121" s="130" t="s">
        <v>40</v>
      </c>
      <c r="BJ121" s="122">
        <f>B121/B126</f>
        <v>0</v>
      </c>
      <c r="BK121" s="123">
        <f t="shared" ref="BK121" si="748">C121/C126</f>
        <v>1.5315001740341106E-2</v>
      </c>
      <c r="BL121" s="124">
        <f t="shared" ref="BL121" si="749">D121/D126</f>
        <v>7.7509365715023898E-4</v>
      </c>
      <c r="BM121" s="125">
        <f t="shared" ref="BM121" si="750">E121/E126</f>
        <v>2.2099447513812154E-2</v>
      </c>
      <c r="BN121" s="122">
        <f t="shared" ref="BN121" si="751">F121/F126</f>
        <v>2.6441036488630354E-4</v>
      </c>
      <c r="BO121" s="123">
        <f t="shared" ref="BO121" si="752">G121/G126</f>
        <v>2.0662265872376965E-2</v>
      </c>
      <c r="BP121" s="124">
        <f t="shared" ref="BP121" si="753">H121/H126</f>
        <v>1.8278497839813892E-3</v>
      </c>
      <c r="BQ121" s="125">
        <f t="shared" ref="BQ121" si="754">I121/I126</f>
        <v>1.7554012345679014E-2</v>
      </c>
      <c r="BR121" s="122">
        <f t="shared" ref="BR121" si="755">J121/J126</f>
        <v>4.0909090909090912E-3</v>
      </c>
      <c r="BS121" s="123">
        <f t="shared" ref="BS121" si="756">K121/K126</f>
        <v>3.3198956604221009E-3</v>
      </c>
      <c r="BT121" s="124">
        <f t="shared" ref="BT121" si="757">L121/L126</f>
        <v>9.8117018974099995E-3</v>
      </c>
      <c r="BU121" s="122">
        <f t="shared" ref="BU121" si="758">M121/M126</f>
        <v>3.9991274630989601E-3</v>
      </c>
      <c r="BV121" s="126">
        <f t="shared" ref="BV121" si="759">N121/N126</f>
        <v>5.0458715596330278E-3</v>
      </c>
      <c r="BW121" s="127">
        <f t="shared" ref="BW121" si="760">O121/O126</f>
        <v>7.9427803682921051E-3</v>
      </c>
      <c r="BX121" s="122">
        <f t="shared" ref="BX121" si="761">P121/P126</f>
        <v>3.8348748026167381E-3</v>
      </c>
      <c r="BY121" s="123">
        <f t="shared" ref="BY121" si="762">Q121/Q126</f>
        <v>7.4716799228729813E-3</v>
      </c>
      <c r="BZ121" s="124">
        <f t="shared" ref="BZ121" si="763">R121/R126</f>
        <v>7.184159803749781E-3</v>
      </c>
      <c r="CA121" s="125">
        <f t="shared" ref="CA121" si="764">S121/S126</f>
        <v>2.4284783510039685E-3</v>
      </c>
      <c r="CB121" s="122">
        <f t="shared" ref="CB121" si="765">T121/T126</f>
        <v>2.4641577060931898E-3</v>
      </c>
      <c r="CC121" s="123">
        <f t="shared" ref="CC121" si="766">U121/U126</f>
        <v>8.7989441267047959E-4</v>
      </c>
      <c r="CD121" s="124">
        <f t="shared" ref="CD121" si="767">V121/V126</f>
        <v>6.8980230408192287E-3</v>
      </c>
      <c r="CE121" s="125">
        <f t="shared" ref="CE121" si="768">W121/W126</f>
        <v>7.8308535630383712E-4</v>
      </c>
      <c r="CF121" s="122">
        <f t="shared" ref="CF121" si="769">X121/X126</f>
        <v>2.8561537129998269E-3</v>
      </c>
      <c r="CG121" s="123">
        <f t="shared" ref="CG121" si="770">Y121/Y126</f>
        <v>6.093240753861414E-3</v>
      </c>
      <c r="CH121" s="124">
        <f t="shared" ref="CH121" si="771">Z121/Z126</f>
        <v>1.886186692350911E-3</v>
      </c>
      <c r="CI121" s="122">
        <f t="shared" ref="CI121" si="772">AA121/AA126</f>
        <v>4.4823439379031377E-3</v>
      </c>
      <c r="CJ121" s="128">
        <f t="shared" ref="CJ121" si="773">AB121/AB126</f>
        <v>3.5694157430020664E-3</v>
      </c>
      <c r="CK121" s="129">
        <f t="shared" ref="CK121" si="774">AC121/AC126</f>
        <v>9.4735128314711921E-3</v>
      </c>
    </row>
    <row r="122" spans="1:89" x14ac:dyDescent="0.2">
      <c r="A122" s="138" t="s">
        <v>41</v>
      </c>
      <c r="B122" s="193">
        <v>0</v>
      </c>
      <c r="C122" s="187">
        <v>0</v>
      </c>
      <c r="D122" s="188">
        <v>0</v>
      </c>
      <c r="E122" s="189">
        <v>0</v>
      </c>
      <c r="F122" s="186">
        <v>0</v>
      </c>
      <c r="G122" s="190">
        <v>0</v>
      </c>
      <c r="H122" s="188">
        <v>0</v>
      </c>
      <c r="I122" s="189">
        <v>0</v>
      </c>
      <c r="J122" s="186">
        <v>0</v>
      </c>
      <c r="K122" s="190">
        <v>0</v>
      </c>
      <c r="L122" s="188">
        <v>0</v>
      </c>
      <c r="M122" s="186">
        <v>0</v>
      </c>
      <c r="N122" s="191">
        <v>0</v>
      </c>
      <c r="O122" s="194">
        <v>0</v>
      </c>
      <c r="P122" s="186">
        <v>0</v>
      </c>
      <c r="Q122" s="190">
        <v>0</v>
      </c>
      <c r="R122" s="188">
        <v>0</v>
      </c>
      <c r="S122" s="189">
        <v>0</v>
      </c>
      <c r="T122" s="186">
        <v>0</v>
      </c>
      <c r="U122" s="190">
        <v>0</v>
      </c>
      <c r="V122" s="188">
        <v>0</v>
      </c>
      <c r="W122" s="189">
        <v>0</v>
      </c>
      <c r="X122" s="186">
        <v>0</v>
      </c>
      <c r="Y122" s="190">
        <v>0</v>
      </c>
      <c r="Z122" s="188">
        <v>0</v>
      </c>
      <c r="AA122" s="186">
        <v>0</v>
      </c>
      <c r="AB122" s="161">
        <f t="shared" si="256"/>
        <v>0</v>
      </c>
      <c r="AC122" s="162">
        <f t="shared" si="257"/>
        <v>0</v>
      </c>
      <c r="BI122" s="138" t="s">
        <v>41</v>
      </c>
      <c r="BJ122" s="122">
        <f>B122/B126</f>
        <v>0</v>
      </c>
      <c r="BK122" s="123">
        <f t="shared" ref="BK122" si="775">C122/C126</f>
        <v>0</v>
      </c>
      <c r="BL122" s="124">
        <f t="shared" ref="BL122" si="776">D122/D126</f>
        <v>0</v>
      </c>
      <c r="BM122" s="125">
        <f t="shared" ref="BM122" si="777">E122/E126</f>
        <v>0</v>
      </c>
      <c r="BN122" s="122">
        <f t="shared" ref="BN122" si="778">F122/F126</f>
        <v>0</v>
      </c>
      <c r="BO122" s="123">
        <f t="shared" ref="BO122" si="779">G122/G126</f>
        <v>0</v>
      </c>
      <c r="BP122" s="124">
        <f t="shared" ref="BP122" si="780">H122/H126</f>
        <v>0</v>
      </c>
      <c r="BQ122" s="125">
        <f t="shared" ref="BQ122" si="781">I122/I126</f>
        <v>0</v>
      </c>
      <c r="BR122" s="122">
        <f t="shared" ref="BR122" si="782">J122/J126</f>
        <v>0</v>
      </c>
      <c r="BS122" s="123">
        <f t="shared" ref="BS122" si="783">K122/K126</f>
        <v>0</v>
      </c>
      <c r="BT122" s="124">
        <f t="shared" ref="BT122" si="784">L122/L126</f>
        <v>0</v>
      </c>
      <c r="BU122" s="122">
        <f t="shared" ref="BU122" si="785">M122/M126</f>
        <v>0</v>
      </c>
      <c r="BV122" s="126">
        <f t="shared" ref="BV122" si="786">N122/N126</f>
        <v>0</v>
      </c>
      <c r="BW122" s="127">
        <f t="shared" ref="BW122" si="787">O122/O126</f>
        <v>0</v>
      </c>
      <c r="BX122" s="122">
        <f t="shared" ref="BX122" si="788">P122/P126</f>
        <v>0</v>
      </c>
      <c r="BY122" s="123">
        <f t="shared" ref="BY122" si="789">Q122/Q126</f>
        <v>0</v>
      </c>
      <c r="BZ122" s="124">
        <f t="shared" ref="BZ122" si="790">R122/R126</f>
        <v>0</v>
      </c>
      <c r="CA122" s="125">
        <f t="shared" ref="CA122" si="791">S122/S126</f>
        <v>0</v>
      </c>
      <c r="CB122" s="122">
        <f t="shared" ref="CB122" si="792">T122/T126</f>
        <v>0</v>
      </c>
      <c r="CC122" s="123">
        <f t="shared" ref="CC122" si="793">U122/U126</f>
        <v>0</v>
      </c>
      <c r="CD122" s="124">
        <f t="shared" ref="CD122" si="794">V122/V126</f>
        <v>0</v>
      </c>
      <c r="CE122" s="125">
        <f t="shared" ref="CE122" si="795">W122/W126</f>
        <v>0</v>
      </c>
      <c r="CF122" s="122">
        <f t="shared" ref="CF122" si="796">X122/X126</f>
        <v>0</v>
      </c>
      <c r="CG122" s="123">
        <f t="shared" ref="CG122" si="797">Y122/Y126</f>
        <v>0</v>
      </c>
      <c r="CH122" s="124">
        <f t="shared" ref="CH122" si="798">Z122/Z126</f>
        <v>0</v>
      </c>
      <c r="CI122" s="122">
        <f t="shared" ref="CI122" si="799">AA122/AA126</f>
        <v>0</v>
      </c>
      <c r="CJ122" s="128">
        <f t="shared" ref="CJ122" si="800">AB122/AB126</f>
        <v>0</v>
      </c>
      <c r="CK122" s="129">
        <f t="shared" ref="CK122" si="801">AC122/AC126</f>
        <v>0</v>
      </c>
    </row>
    <row r="123" spans="1:89" x14ac:dyDescent="0.2">
      <c r="A123" s="130" t="s">
        <v>42</v>
      </c>
      <c r="B123" s="55"/>
      <c r="C123" s="56"/>
      <c r="D123" s="132"/>
      <c r="E123" s="133"/>
      <c r="F123" s="131"/>
      <c r="G123" s="134"/>
      <c r="H123" s="132"/>
      <c r="I123" s="133"/>
      <c r="J123" s="131"/>
      <c r="K123" s="134"/>
      <c r="L123" s="132"/>
      <c r="M123" s="131"/>
      <c r="N123" s="135"/>
      <c r="O123" s="136"/>
      <c r="P123" s="131"/>
      <c r="Q123" s="134"/>
      <c r="R123" s="132"/>
      <c r="S123" s="133"/>
      <c r="T123" s="131"/>
      <c r="U123" s="134"/>
      <c r="V123" s="132"/>
      <c r="W123" s="133"/>
      <c r="X123" s="131"/>
      <c r="Y123" s="134"/>
      <c r="Z123" s="137"/>
      <c r="AA123" s="2"/>
      <c r="AB123" s="163">
        <f t="shared" ref="AB123:AB125" si="802">SUM(B123,D123,F123,H123,J123,L123,N123,P123,R123,T123,V123,X123,Z123)</f>
        <v>0</v>
      </c>
      <c r="AC123" s="164">
        <f t="shared" ref="AC123:AC125" si="803">SUM(C123,E123,G123,I123,K123,M123,O123,Q123,S123,U123,W123,Y123,AA123)</f>
        <v>0</v>
      </c>
      <c r="BI123" s="130" t="s">
        <v>42</v>
      </c>
      <c r="BJ123" s="122">
        <f>B123/B126</f>
        <v>0</v>
      </c>
      <c r="BK123" s="123">
        <f t="shared" ref="BK123" si="804">C123/C126</f>
        <v>0</v>
      </c>
      <c r="BL123" s="124">
        <f t="shared" ref="BL123" si="805">D123/D126</f>
        <v>0</v>
      </c>
      <c r="BM123" s="125">
        <f t="shared" ref="BM123" si="806">E123/E126</f>
        <v>0</v>
      </c>
      <c r="BN123" s="122">
        <f t="shared" ref="BN123" si="807">F123/F126</f>
        <v>0</v>
      </c>
      <c r="BO123" s="123">
        <f t="shared" ref="BO123" si="808">G123/G126</f>
        <v>0</v>
      </c>
      <c r="BP123" s="124">
        <f t="shared" ref="BP123" si="809">H123/H126</f>
        <v>0</v>
      </c>
      <c r="BQ123" s="125">
        <f t="shared" ref="BQ123" si="810">I123/I126</f>
        <v>0</v>
      </c>
      <c r="BR123" s="122">
        <f t="shared" ref="BR123" si="811">J123/J126</f>
        <v>0</v>
      </c>
      <c r="BS123" s="123">
        <f t="shared" ref="BS123" si="812">K123/K126</f>
        <v>0</v>
      </c>
      <c r="BT123" s="124">
        <f t="shared" ref="BT123" si="813">L123/L126</f>
        <v>0</v>
      </c>
      <c r="BU123" s="122">
        <f t="shared" ref="BU123" si="814">M123/M126</f>
        <v>0</v>
      </c>
      <c r="BV123" s="126">
        <f t="shared" ref="BV123" si="815">N123/N126</f>
        <v>0</v>
      </c>
      <c r="BW123" s="127">
        <f t="shared" ref="BW123" si="816">O123/O126</f>
        <v>0</v>
      </c>
      <c r="BX123" s="122">
        <f t="shared" ref="BX123" si="817">P123/P126</f>
        <v>0</v>
      </c>
      <c r="BY123" s="123">
        <f t="shared" ref="BY123" si="818">Q123/Q126</f>
        <v>0</v>
      </c>
      <c r="BZ123" s="124">
        <f t="shared" ref="BZ123" si="819">R123/R126</f>
        <v>0</v>
      </c>
      <c r="CA123" s="125">
        <f t="shared" ref="CA123" si="820">S123/S126</f>
        <v>0</v>
      </c>
      <c r="CB123" s="122">
        <f t="shared" ref="CB123" si="821">T123/T126</f>
        <v>0</v>
      </c>
      <c r="CC123" s="123">
        <f t="shared" ref="CC123" si="822">U123/U126</f>
        <v>0</v>
      </c>
      <c r="CD123" s="124">
        <f t="shared" ref="CD123" si="823">V123/V126</f>
        <v>0</v>
      </c>
      <c r="CE123" s="125">
        <f t="shared" ref="CE123" si="824">W123/W126</f>
        <v>0</v>
      </c>
      <c r="CF123" s="122">
        <f t="shared" ref="CF123" si="825">X123/X126</f>
        <v>0</v>
      </c>
      <c r="CG123" s="123">
        <f t="shared" ref="CG123" si="826">Y123/Y126</f>
        <v>0</v>
      </c>
      <c r="CH123" s="124">
        <f t="shared" ref="CH123" si="827">Z123/Z126</f>
        <v>0</v>
      </c>
      <c r="CI123" s="122">
        <f t="shared" ref="CI123" si="828">AA123/AA126</f>
        <v>0</v>
      </c>
      <c r="CJ123" s="128">
        <f t="shared" ref="CJ123" si="829">AB123/AB126</f>
        <v>0</v>
      </c>
      <c r="CK123" s="129">
        <f t="shared" ref="CK123" si="830">AC123/AC126</f>
        <v>0</v>
      </c>
    </row>
    <row r="124" spans="1:89" x14ac:dyDescent="0.2">
      <c r="A124" s="138" t="s">
        <v>43</v>
      </c>
      <c r="B124" s="53"/>
      <c r="C124" s="54"/>
      <c r="D124" s="143"/>
      <c r="E124" s="140"/>
      <c r="F124" s="141"/>
      <c r="G124" s="142"/>
      <c r="H124" s="143"/>
      <c r="I124" s="140"/>
      <c r="J124" s="141"/>
      <c r="K124" s="142"/>
      <c r="L124" s="143"/>
      <c r="M124" s="141"/>
      <c r="N124" s="145"/>
      <c r="O124" s="144"/>
      <c r="P124" s="141"/>
      <c r="Q124" s="142"/>
      <c r="R124" s="143"/>
      <c r="S124" s="140"/>
      <c r="T124" s="141"/>
      <c r="U124" s="142"/>
      <c r="V124" s="143"/>
      <c r="W124" s="140"/>
      <c r="X124" s="141"/>
      <c r="Y124" s="142"/>
      <c r="Z124" s="3"/>
      <c r="AA124" s="139"/>
      <c r="AB124" s="163">
        <f t="shared" si="802"/>
        <v>0</v>
      </c>
      <c r="AC124" s="164">
        <f t="shared" si="803"/>
        <v>0</v>
      </c>
      <c r="BI124" s="138" t="s">
        <v>43</v>
      </c>
      <c r="BJ124" s="122">
        <f>B124/B126</f>
        <v>0</v>
      </c>
      <c r="BK124" s="123">
        <f t="shared" ref="BK124" si="831">C124/C126</f>
        <v>0</v>
      </c>
      <c r="BL124" s="124">
        <f t="shared" ref="BL124" si="832">D124/D126</f>
        <v>0</v>
      </c>
      <c r="BM124" s="125">
        <f t="shared" ref="BM124" si="833">E124/E126</f>
        <v>0</v>
      </c>
      <c r="BN124" s="122">
        <f t="shared" ref="BN124" si="834">F124/F126</f>
        <v>0</v>
      </c>
      <c r="BO124" s="123">
        <f t="shared" ref="BO124" si="835">G124/G126</f>
        <v>0</v>
      </c>
      <c r="BP124" s="124">
        <f t="shared" ref="BP124" si="836">H124/H126</f>
        <v>0</v>
      </c>
      <c r="BQ124" s="125">
        <f t="shared" ref="BQ124" si="837">I124/I126</f>
        <v>0</v>
      </c>
      <c r="BR124" s="122">
        <f t="shared" ref="BR124" si="838">J124/J126</f>
        <v>0</v>
      </c>
      <c r="BS124" s="123">
        <f t="shared" ref="BS124" si="839">K124/K126</f>
        <v>0</v>
      </c>
      <c r="BT124" s="124">
        <f t="shared" ref="BT124" si="840">L124/L126</f>
        <v>0</v>
      </c>
      <c r="BU124" s="122">
        <f t="shared" ref="BU124" si="841">M124/M126</f>
        <v>0</v>
      </c>
      <c r="BV124" s="126">
        <f t="shared" ref="BV124" si="842">N124/N126</f>
        <v>0</v>
      </c>
      <c r="BW124" s="127">
        <f t="shared" ref="BW124" si="843">O124/O126</f>
        <v>0</v>
      </c>
      <c r="BX124" s="122">
        <f t="shared" ref="BX124" si="844">P124/P126</f>
        <v>0</v>
      </c>
      <c r="BY124" s="123">
        <f t="shared" ref="BY124" si="845">Q124/Q126</f>
        <v>0</v>
      </c>
      <c r="BZ124" s="124">
        <f t="shared" ref="BZ124" si="846">R124/R126</f>
        <v>0</v>
      </c>
      <c r="CA124" s="125">
        <f t="shared" ref="CA124" si="847">S124/S126</f>
        <v>0</v>
      </c>
      <c r="CB124" s="122">
        <f t="shared" ref="CB124" si="848">T124/T126</f>
        <v>0</v>
      </c>
      <c r="CC124" s="123">
        <f t="shared" ref="CC124" si="849">U124/U126</f>
        <v>0</v>
      </c>
      <c r="CD124" s="124">
        <f t="shared" ref="CD124" si="850">V124/V126</f>
        <v>0</v>
      </c>
      <c r="CE124" s="125">
        <f t="shared" ref="CE124" si="851">W124/W126</f>
        <v>0</v>
      </c>
      <c r="CF124" s="122">
        <f t="shared" ref="CF124" si="852">X124/X126</f>
        <v>0</v>
      </c>
      <c r="CG124" s="123">
        <f t="shared" ref="CG124" si="853">Y124/Y126</f>
        <v>0</v>
      </c>
      <c r="CH124" s="124">
        <f t="shared" ref="CH124" si="854">Z124/Z126</f>
        <v>0</v>
      </c>
      <c r="CI124" s="122">
        <f t="shared" ref="CI124" si="855">AA124/AA126</f>
        <v>0</v>
      </c>
      <c r="CJ124" s="128">
        <f t="shared" ref="CJ124" si="856">AB124/AB126</f>
        <v>0</v>
      </c>
      <c r="CK124" s="129">
        <f t="shared" ref="CK124" si="857">AC124/AC126</f>
        <v>0</v>
      </c>
    </row>
    <row r="125" spans="1:89" ht="13.5" thickBot="1" x14ac:dyDescent="0.25">
      <c r="A125" s="130" t="s">
        <v>44</v>
      </c>
      <c r="B125" s="55"/>
      <c r="C125" s="56"/>
      <c r="D125" s="132"/>
      <c r="E125" s="133"/>
      <c r="F125" s="131"/>
      <c r="G125" s="134"/>
      <c r="H125" s="132"/>
      <c r="I125" s="133"/>
      <c r="J125" s="131"/>
      <c r="K125" s="134"/>
      <c r="L125" s="132"/>
      <c r="M125" s="131"/>
      <c r="N125" s="135"/>
      <c r="O125" s="136"/>
      <c r="P125" s="131"/>
      <c r="Q125" s="134"/>
      <c r="R125" s="132"/>
      <c r="S125" s="133"/>
      <c r="T125" s="131"/>
      <c r="U125" s="134"/>
      <c r="V125" s="132"/>
      <c r="W125" s="133"/>
      <c r="X125" s="131"/>
      <c r="Y125" s="134"/>
      <c r="Z125" s="137"/>
      <c r="AA125" s="2"/>
      <c r="AB125" s="163">
        <f t="shared" si="802"/>
        <v>0</v>
      </c>
      <c r="AC125" s="164">
        <f t="shared" si="803"/>
        <v>0</v>
      </c>
      <c r="BI125" s="130" t="s">
        <v>44</v>
      </c>
      <c r="BJ125" s="122">
        <f>B125/B126</f>
        <v>0</v>
      </c>
      <c r="BK125" s="123">
        <f t="shared" ref="BK125" si="858">C125/C126</f>
        <v>0</v>
      </c>
      <c r="BL125" s="124">
        <f t="shared" ref="BL125" si="859">D125/D126</f>
        <v>0</v>
      </c>
      <c r="BM125" s="125">
        <f t="shared" ref="BM125" si="860">E125/E126</f>
        <v>0</v>
      </c>
      <c r="BN125" s="122">
        <f t="shared" ref="BN125" si="861">F125/F126</f>
        <v>0</v>
      </c>
      <c r="BO125" s="123">
        <f t="shared" ref="BO125" si="862">G125/G126</f>
        <v>0</v>
      </c>
      <c r="BP125" s="124">
        <f t="shared" ref="BP125" si="863">H125/H126</f>
        <v>0</v>
      </c>
      <c r="BQ125" s="125">
        <f t="shared" ref="BQ125" si="864">I125/I126</f>
        <v>0</v>
      </c>
      <c r="BR125" s="122">
        <f t="shared" ref="BR125" si="865">J125/J126</f>
        <v>0</v>
      </c>
      <c r="BS125" s="123">
        <f t="shared" ref="BS125" si="866">K125/K126</f>
        <v>0</v>
      </c>
      <c r="BT125" s="124">
        <f t="shared" ref="BT125" si="867">L125/L126</f>
        <v>0</v>
      </c>
      <c r="BU125" s="122">
        <f t="shared" ref="BU125" si="868">M125/M126</f>
        <v>0</v>
      </c>
      <c r="BV125" s="126">
        <f t="shared" ref="BV125" si="869">N125/N126</f>
        <v>0</v>
      </c>
      <c r="BW125" s="127">
        <f t="shared" ref="BW125" si="870">O125/O126</f>
        <v>0</v>
      </c>
      <c r="BX125" s="122">
        <f t="shared" ref="BX125" si="871">P125/P126</f>
        <v>0</v>
      </c>
      <c r="BY125" s="123">
        <f t="shared" ref="BY125" si="872">Q125/Q126</f>
        <v>0</v>
      </c>
      <c r="BZ125" s="124">
        <f t="shared" ref="BZ125" si="873">R125/R126</f>
        <v>0</v>
      </c>
      <c r="CA125" s="125">
        <f t="shared" ref="CA125" si="874">S125/S126</f>
        <v>0</v>
      </c>
      <c r="CB125" s="122">
        <f t="shared" ref="CB125" si="875">T125/T126</f>
        <v>0</v>
      </c>
      <c r="CC125" s="123">
        <f t="shared" ref="CC125" si="876">U125/U126</f>
        <v>0</v>
      </c>
      <c r="CD125" s="124">
        <f t="shared" ref="CD125" si="877">V125/V126</f>
        <v>0</v>
      </c>
      <c r="CE125" s="125">
        <f t="shared" ref="CE125" si="878">W125/W126</f>
        <v>0</v>
      </c>
      <c r="CF125" s="122">
        <f t="shared" ref="CF125" si="879">X125/X126</f>
        <v>0</v>
      </c>
      <c r="CG125" s="123">
        <f t="shared" ref="CG125" si="880">Y125/Y126</f>
        <v>0</v>
      </c>
      <c r="CH125" s="124">
        <f t="shared" ref="CH125" si="881">Z125/Z126</f>
        <v>0</v>
      </c>
      <c r="CI125" s="122">
        <f t="shared" ref="CI125" si="882">AA125/AA126</f>
        <v>0</v>
      </c>
      <c r="CJ125" s="128">
        <f t="shared" ref="CJ125" si="883">AB125/AB126</f>
        <v>0</v>
      </c>
      <c r="CK125" s="129">
        <f t="shared" ref="CK125" si="884">AC125/AC126</f>
        <v>0</v>
      </c>
    </row>
    <row r="126" spans="1:89" ht="14.25" thickTop="1" thickBot="1" x14ac:dyDescent="0.25">
      <c r="A126" s="250" t="s">
        <v>25</v>
      </c>
      <c r="B126" s="14">
        <f t="shared" ref="B126" si="885">SUM(B103:B125)</f>
        <v>16389</v>
      </c>
      <c r="C126" s="1">
        <f t="shared" ref="C126" si="886">SUM(C103:C125)</f>
        <v>17238</v>
      </c>
      <c r="D126" s="14">
        <f t="shared" ref="D126" si="887">SUM(D103:D125)</f>
        <v>7741</v>
      </c>
      <c r="E126" s="1">
        <f t="shared" ref="E126" si="888">SUM(E103:E125)</f>
        <v>7783</v>
      </c>
      <c r="F126" s="14">
        <f t="shared" ref="F126" si="889">SUM(F103:F125)</f>
        <v>18910</v>
      </c>
      <c r="G126" s="1">
        <f t="shared" ref="G126" si="890">SUM(G103:G125)</f>
        <v>18633</v>
      </c>
      <c r="H126" s="14">
        <f t="shared" ref="H126" si="891">SUM(H103:H125)</f>
        <v>24072</v>
      </c>
      <c r="I126" s="1">
        <f t="shared" ref="I126" si="892">SUM(I103:I125)</f>
        <v>25920</v>
      </c>
      <c r="J126" s="14">
        <f t="shared" ref="J126" si="893">SUM(J103:J125)</f>
        <v>4400</v>
      </c>
      <c r="K126" s="1">
        <f t="shared" ref="K126" si="894">SUM(K103:K125)</f>
        <v>4217</v>
      </c>
      <c r="L126" s="14">
        <f t="shared" ref="L126" si="895">SUM(L103:L125)</f>
        <v>13861</v>
      </c>
      <c r="M126" s="1">
        <f t="shared" ref="M126" si="896">SUM(M103:M125)</f>
        <v>13753</v>
      </c>
      <c r="N126" s="14">
        <f t="shared" ref="N126" si="897">SUM(N103:N125)</f>
        <v>26160</v>
      </c>
      <c r="O126" s="1">
        <f t="shared" ref="O126" si="898">SUM(O103:O125)</f>
        <v>25306</v>
      </c>
      <c r="P126" s="14">
        <f t="shared" ref="P126" si="899">SUM(P103:P125)</f>
        <v>13299</v>
      </c>
      <c r="Q126" s="1">
        <f t="shared" ref="Q126" si="900">SUM(Q103:Q125)</f>
        <v>12447</v>
      </c>
      <c r="R126" s="14">
        <f t="shared" ref="R126" si="901">SUM(R103:R125)</f>
        <v>17121</v>
      </c>
      <c r="S126" s="1">
        <f t="shared" ref="S126" si="902">SUM(S103:S125)</f>
        <v>16883</v>
      </c>
      <c r="T126" s="14">
        <f t="shared" ref="T126" si="903">SUM(T103:T125)</f>
        <v>4464</v>
      </c>
      <c r="U126" s="1">
        <f t="shared" ref="U126" si="904">SUM(U103:U125)</f>
        <v>4546</v>
      </c>
      <c r="V126" s="14">
        <f t="shared" ref="V126" si="905">SUM(V103:V125)</f>
        <v>14062</v>
      </c>
      <c r="W126" s="1">
        <f t="shared" ref="W126" si="906">SUM(W103:W125)</f>
        <v>15324</v>
      </c>
      <c r="X126" s="14">
        <f t="shared" ref="X126" si="907">SUM(X103:X125)</f>
        <v>11554</v>
      </c>
      <c r="Y126" s="1">
        <f t="shared" ref="Y126" si="908">SUM(Y103:Y125)</f>
        <v>7057</v>
      </c>
      <c r="Z126" s="14">
        <f t="shared" ref="Z126" si="909">SUM(Z103:Z125)</f>
        <v>24918</v>
      </c>
      <c r="AA126" s="1">
        <f t="shared" ref="AA126" si="910">SUM(AA103:AA125)</f>
        <v>27441</v>
      </c>
      <c r="AB126" s="165">
        <f t="shared" ref="AB126:AC126" si="911">SUM(AB102:AB125)</f>
        <v>196951</v>
      </c>
      <c r="AC126" s="166">
        <f t="shared" si="911"/>
        <v>196548</v>
      </c>
      <c r="BI126" s="250" t="s">
        <v>25</v>
      </c>
      <c r="BJ126" s="146">
        <f>SUM(BJ102:BJ125)</f>
        <v>1</v>
      </c>
      <c r="BK126" s="147">
        <f t="shared" ref="BK126:CK126" si="912">SUM(BK102:BK125)</f>
        <v>1</v>
      </c>
      <c r="BL126" s="146">
        <f t="shared" si="912"/>
        <v>1</v>
      </c>
      <c r="BM126" s="147">
        <f t="shared" si="912"/>
        <v>1</v>
      </c>
      <c r="BN126" s="146">
        <f t="shared" si="912"/>
        <v>1</v>
      </c>
      <c r="BO126" s="147">
        <f t="shared" si="912"/>
        <v>1</v>
      </c>
      <c r="BP126" s="146">
        <f t="shared" si="912"/>
        <v>1</v>
      </c>
      <c r="BQ126" s="147">
        <f t="shared" si="912"/>
        <v>1</v>
      </c>
      <c r="BR126" s="146">
        <f t="shared" si="912"/>
        <v>1</v>
      </c>
      <c r="BS126" s="147">
        <f t="shared" si="912"/>
        <v>1</v>
      </c>
      <c r="BT126" s="146">
        <f t="shared" si="912"/>
        <v>0.99999999999999989</v>
      </c>
      <c r="BU126" s="147">
        <f t="shared" si="912"/>
        <v>0.99999999999999989</v>
      </c>
      <c r="BV126" s="146">
        <f t="shared" si="912"/>
        <v>1</v>
      </c>
      <c r="BW126" s="147">
        <f t="shared" si="912"/>
        <v>0.99999999999999978</v>
      </c>
      <c r="BX126" s="146">
        <f t="shared" si="912"/>
        <v>0.99999999999999989</v>
      </c>
      <c r="BY126" s="147">
        <f t="shared" si="912"/>
        <v>1</v>
      </c>
      <c r="BZ126" s="146">
        <f t="shared" si="912"/>
        <v>0.99999999999999978</v>
      </c>
      <c r="CA126" s="147">
        <f t="shared" si="912"/>
        <v>1</v>
      </c>
      <c r="CB126" s="146">
        <f t="shared" si="912"/>
        <v>0.99999999999999989</v>
      </c>
      <c r="CC126" s="147">
        <f t="shared" si="912"/>
        <v>1</v>
      </c>
      <c r="CD126" s="146">
        <f t="shared" si="912"/>
        <v>0.99999999999999989</v>
      </c>
      <c r="CE126" s="147">
        <f t="shared" si="912"/>
        <v>1.0000000000000002</v>
      </c>
      <c r="CF126" s="146">
        <f t="shared" si="912"/>
        <v>0.99999999999999989</v>
      </c>
      <c r="CG126" s="147">
        <f t="shared" si="912"/>
        <v>0.99999999999999978</v>
      </c>
      <c r="CH126" s="146">
        <f t="shared" si="912"/>
        <v>1</v>
      </c>
      <c r="CI126" s="147">
        <f t="shared" si="912"/>
        <v>1</v>
      </c>
      <c r="CJ126" s="146">
        <f t="shared" si="912"/>
        <v>0.99999999999999989</v>
      </c>
      <c r="CK126" s="147">
        <f t="shared" si="912"/>
        <v>0.99999999999999978</v>
      </c>
    </row>
    <row r="127" spans="1:89" ht="13.5" thickTop="1" x14ac:dyDescent="0.2">
      <c r="A127" s="177"/>
    </row>
    <row r="129" spans="1:89" x14ac:dyDescent="0.2">
      <c r="A129" s="269">
        <f>+A98+1</f>
        <v>44597</v>
      </c>
      <c r="B129" s="269"/>
      <c r="C129" s="269"/>
      <c r="D129" s="269"/>
      <c r="BI129" s="274">
        <f>+BI98+1</f>
        <v>44597</v>
      </c>
      <c r="BJ129" s="274"/>
      <c r="BK129" s="274"/>
      <c r="BL129" s="274"/>
    </row>
    <row r="130" spans="1:89" ht="13.5" thickBot="1" x14ac:dyDescent="0.25">
      <c r="AE130" t="s">
        <v>1</v>
      </c>
    </row>
    <row r="131" spans="1:89" ht="14.25" thickTop="1" thickBot="1" x14ac:dyDescent="0.25">
      <c r="A131" s="265" t="s">
        <v>2</v>
      </c>
      <c r="B131" s="267" t="s">
        <v>3</v>
      </c>
      <c r="C131" s="268"/>
      <c r="D131" s="267" t="s">
        <v>4</v>
      </c>
      <c r="E131" s="268"/>
      <c r="F131" s="267" t="s">
        <v>5</v>
      </c>
      <c r="G131" s="268"/>
      <c r="H131" s="267" t="s">
        <v>6</v>
      </c>
      <c r="I131" s="268"/>
      <c r="J131" s="267" t="s">
        <v>7</v>
      </c>
      <c r="K131" s="268"/>
      <c r="L131" s="267" t="s">
        <v>8</v>
      </c>
      <c r="M131" s="268"/>
      <c r="N131" s="267" t="s">
        <v>9</v>
      </c>
      <c r="O131" s="268"/>
      <c r="P131" s="267" t="s">
        <v>10</v>
      </c>
      <c r="Q131" s="268"/>
      <c r="R131" s="267" t="s">
        <v>11</v>
      </c>
      <c r="S131" s="268"/>
      <c r="T131" s="267" t="s">
        <v>12</v>
      </c>
      <c r="U131" s="268"/>
      <c r="V131" s="267" t="s">
        <v>13</v>
      </c>
      <c r="W131" s="268"/>
      <c r="X131" s="267" t="s">
        <v>14</v>
      </c>
      <c r="Y131" s="268"/>
      <c r="Z131" s="270" t="s">
        <v>15</v>
      </c>
      <c r="AA131" s="271"/>
      <c r="AB131" s="272" t="s">
        <v>16</v>
      </c>
      <c r="AC131" s="273"/>
      <c r="AE131" s="265" t="s">
        <v>2</v>
      </c>
      <c r="AF131" s="267" t="s">
        <v>3</v>
      </c>
      <c r="AG131" s="268"/>
      <c r="AH131" s="267" t="s">
        <v>4</v>
      </c>
      <c r="AI131" s="268"/>
      <c r="AJ131" s="267" t="s">
        <v>5</v>
      </c>
      <c r="AK131" s="268"/>
      <c r="AL131" s="267" t="s">
        <v>6</v>
      </c>
      <c r="AM131" s="268"/>
      <c r="AN131" s="267" t="s">
        <v>7</v>
      </c>
      <c r="AO131" s="268"/>
      <c r="AP131" s="267" t="s">
        <v>8</v>
      </c>
      <c r="AQ131" s="268"/>
      <c r="AR131" s="267" t="s">
        <v>9</v>
      </c>
      <c r="AS131" s="268"/>
      <c r="AT131" s="267" t="s">
        <v>10</v>
      </c>
      <c r="AU131" s="268"/>
      <c r="AV131" s="267" t="s">
        <v>11</v>
      </c>
      <c r="AW131" s="268"/>
      <c r="AX131" s="267" t="s">
        <v>12</v>
      </c>
      <c r="AY131" s="268"/>
      <c r="AZ131" s="267" t="s">
        <v>13</v>
      </c>
      <c r="BA131" s="268"/>
      <c r="BB131" s="267" t="s">
        <v>14</v>
      </c>
      <c r="BC131" s="268"/>
      <c r="BD131" s="270" t="s">
        <v>15</v>
      </c>
      <c r="BE131" s="271"/>
      <c r="BF131" s="272" t="s">
        <v>16</v>
      </c>
      <c r="BG131" s="273"/>
      <c r="BI131" s="265" t="s">
        <v>2</v>
      </c>
      <c r="BJ131" s="267" t="s">
        <v>3</v>
      </c>
      <c r="BK131" s="268"/>
      <c r="BL131" s="267" t="s">
        <v>4</v>
      </c>
      <c r="BM131" s="268"/>
      <c r="BN131" s="267" t="s">
        <v>5</v>
      </c>
      <c r="BO131" s="268"/>
      <c r="BP131" s="267" t="s">
        <v>6</v>
      </c>
      <c r="BQ131" s="268"/>
      <c r="BR131" s="267" t="s">
        <v>7</v>
      </c>
      <c r="BS131" s="268"/>
      <c r="BT131" s="267" t="s">
        <v>8</v>
      </c>
      <c r="BU131" s="268"/>
      <c r="BV131" s="267" t="s">
        <v>9</v>
      </c>
      <c r="BW131" s="268"/>
      <c r="BX131" s="267" t="s">
        <v>10</v>
      </c>
      <c r="BY131" s="268"/>
      <c r="BZ131" s="267" t="s">
        <v>11</v>
      </c>
      <c r="CA131" s="268"/>
      <c r="CB131" s="267" t="s">
        <v>12</v>
      </c>
      <c r="CC131" s="268"/>
      <c r="CD131" s="267" t="s">
        <v>13</v>
      </c>
      <c r="CE131" s="268"/>
      <c r="CF131" s="267" t="s">
        <v>14</v>
      </c>
      <c r="CG131" s="268"/>
      <c r="CH131" s="270" t="s">
        <v>15</v>
      </c>
      <c r="CI131" s="271"/>
      <c r="CJ131" s="267" t="s">
        <v>16</v>
      </c>
      <c r="CK131" s="268"/>
    </row>
    <row r="132" spans="1:89" ht="15" thickTop="1" thickBot="1" x14ac:dyDescent="0.3">
      <c r="A132" s="266"/>
      <c r="B132" s="110" t="s">
        <v>17</v>
      </c>
      <c r="C132" s="111" t="s">
        <v>18</v>
      </c>
      <c r="D132" s="112" t="s">
        <v>17</v>
      </c>
      <c r="E132" s="113" t="s">
        <v>18</v>
      </c>
      <c r="F132" s="110" t="s">
        <v>17</v>
      </c>
      <c r="G132" s="111" t="s">
        <v>18</v>
      </c>
      <c r="H132" s="112" t="s">
        <v>17</v>
      </c>
      <c r="I132" s="113" t="s">
        <v>18</v>
      </c>
      <c r="J132" s="110" t="s">
        <v>17</v>
      </c>
      <c r="K132" s="111" t="s">
        <v>18</v>
      </c>
      <c r="L132" s="112" t="s">
        <v>17</v>
      </c>
      <c r="M132" s="110" t="s">
        <v>18</v>
      </c>
      <c r="N132" s="114" t="s">
        <v>17</v>
      </c>
      <c r="O132" s="115" t="s">
        <v>18</v>
      </c>
      <c r="P132" s="110" t="s">
        <v>17</v>
      </c>
      <c r="Q132" s="111" t="s">
        <v>18</v>
      </c>
      <c r="R132" s="112" t="s">
        <v>17</v>
      </c>
      <c r="S132" s="113" t="s">
        <v>18</v>
      </c>
      <c r="T132" s="110" t="s">
        <v>17</v>
      </c>
      <c r="U132" s="111" t="s">
        <v>18</v>
      </c>
      <c r="V132" s="112" t="s">
        <v>17</v>
      </c>
      <c r="W132" s="113" t="s">
        <v>18</v>
      </c>
      <c r="X132" s="110" t="s">
        <v>17</v>
      </c>
      <c r="Y132" s="111" t="s">
        <v>18</v>
      </c>
      <c r="Z132" s="25" t="s">
        <v>17</v>
      </c>
      <c r="AA132" s="116" t="s">
        <v>18</v>
      </c>
      <c r="AB132" s="167" t="s">
        <v>17</v>
      </c>
      <c r="AC132" s="168" t="s">
        <v>18</v>
      </c>
      <c r="AE132" s="266"/>
      <c r="AF132" s="110" t="s">
        <v>17</v>
      </c>
      <c r="AG132" s="111" t="s">
        <v>18</v>
      </c>
      <c r="AH132" s="112" t="s">
        <v>17</v>
      </c>
      <c r="AI132" s="113" t="s">
        <v>18</v>
      </c>
      <c r="AJ132" s="110" t="s">
        <v>17</v>
      </c>
      <c r="AK132" s="111" t="s">
        <v>18</v>
      </c>
      <c r="AL132" s="112" t="s">
        <v>17</v>
      </c>
      <c r="AM132" s="113" t="s">
        <v>18</v>
      </c>
      <c r="AN132" s="110" t="s">
        <v>17</v>
      </c>
      <c r="AO132" s="111" t="s">
        <v>18</v>
      </c>
      <c r="AP132" s="112" t="s">
        <v>17</v>
      </c>
      <c r="AQ132" s="110" t="s">
        <v>18</v>
      </c>
      <c r="AR132" s="114" t="s">
        <v>17</v>
      </c>
      <c r="AS132" s="115" t="s">
        <v>18</v>
      </c>
      <c r="AT132" s="110" t="s">
        <v>17</v>
      </c>
      <c r="AU132" s="111" t="s">
        <v>18</v>
      </c>
      <c r="AV132" s="112" t="s">
        <v>17</v>
      </c>
      <c r="AW132" s="113" t="s">
        <v>18</v>
      </c>
      <c r="AX132" s="110" t="s">
        <v>17</v>
      </c>
      <c r="AY132" s="111" t="s">
        <v>18</v>
      </c>
      <c r="AZ132" s="112" t="s">
        <v>17</v>
      </c>
      <c r="BA132" s="113" t="s">
        <v>18</v>
      </c>
      <c r="BB132" s="110" t="s">
        <v>17</v>
      </c>
      <c r="BC132" s="111" t="s">
        <v>18</v>
      </c>
      <c r="BD132" s="25" t="s">
        <v>17</v>
      </c>
      <c r="BE132" s="116" t="s">
        <v>18</v>
      </c>
      <c r="BF132" s="167" t="s">
        <v>17</v>
      </c>
      <c r="BG132" s="168" t="s">
        <v>18</v>
      </c>
      <c r="BI132" s="266"/>
      <c r="BJ132" s="110" t="s">
        <v>17</v>
      </c>
      <c r="BK132" s="111" t="s">
        <v>18</v>
      </c>
      <c r="BL132" s="112" t="s">
        <v>17</v>
      </c>
      <c r="BM132" s="113" t="s">
        <v>18</v>
      </c>
      <c r="BN132" s="110" t="s">
        <v>17</v>
      </c>
      <c r="BO132" s="111" t="s">
        <v>18</v>
      </c>
      <c r="BP132" s="112" t="s">
        <v>17</v>
      </c>
      <c r="BQ132" s="113" t="s">
        <v>18</v>
      </c>
      <c r="BR132" s="110" t="s">
        <v>17</v>
      </c>
      <c r="BS132" s="111" t="s">
        <v>18</v>
      </c>
      <c r="BT132" s="112" t="s">
        <v>17</v>
      </c>
      <c r="BU132" s="110" t="s">
        <v>18</v>
      </c>
      <c r="BV132" s="114" t="s">
        <v>17</v>
      </c>
      <c r="BW132" s="115" t="s">
        <v>18</v>
      </c>
      <c r="BX132" s="110" t="s">
        <v>17</v>
      </c>
      <c r="BY132" s="111" t="s">
        <v>18</v>
      </c>
      <c r="BZ132" s="112" t="s">
        <v>17</v>
      </c>
      <c r="CA132" s="113" t="s">
        <v>18</v>
      </c>
      <c r="CB132" s="110" t="s">
        <v>17</v>
      </c>
      <c r="CC132" s="111" t="s">
        <v>18</v>
      </c>
      <c r="CD132" s="112" t="s">
        <v>17</v>
      </c>
      <c r="CE132" s="113" t="s">
        <v>18</v>
      </c>
      <c r="CF132" s="110" t="s">
        <v>17</v>
      </c>
      <c r="CG132" s="111" t="s">
        <v>18</v>
      </c>
      <c r="CH132" s="25" t="s">
        <v>17</v>
      </c>
      <c r="CI132" s="116" t="s">
        <v>18</v>
      </c>
      <c r="CJ132" s="114" t="s">
        <v>17</v>
      </c>
      <c r="CK132" s="115" t="s">
        <v>18</v>
      </c>
    </row>
    <row r="133" spans="1:89" ht="13.5" thickTop="1" x14ac:dyDescent="0.2">
      <c r="A133" s="118" t="s">
        <v>19</v>
      </c>
      <c r="B133" s="119"/>
      <c r="C133" s="176"/>
      <c r="D133" s="120"/>
      <c r="E133" s="171"/>
      <c r="F133" s="119"/>
      <c r="G133" s="121"/>
      <c r="H133" s="120"/>
      <c r="I133" s="171"/>
      <c r="J133" s="119"/>
      <c r="K133" s="121"/>
      <c r="L133" s="120"/>
      <c r="M133" s="119"/>
      <c r="N133" s="170"/>
      <c r="O133" s="172"/>
      <c r="P133" s="119"/>
      <c r="Q133" s="121"/>
      <c r="R133" s="120"/>
      <c r="S133" s="171"/>
      <c r="T133" s="119"/>
      <c r="U133" s="121"/>
      <c r="V133" s="120"/>
      <c r="W133" s="171"/>
      <c r="X133" s="119"/>
      <c r="Y133" s="121"/>
      <c r="Z133" s="20"/>
      <c r="AA133" s="175"/>
      <c r="AB133" s="161">
        <f>B133+D133+F133+H133+J133+L133+N133+P133+R133+T133+V133+X133+Z133</f>
        <v>0</v>
      </c>
      <c r="AC133" s="162">
        <f>C133+E133+G133+I133+K133+M133+O133+Q133+S133+U133+W133+Y133+AA133</f>
        <v>0</v>
      </c>
      <c r="AE133" s="253" t="str">
        <f>$AE$9</f>
        <v>07:00 - 07:59</v>
      </c>
      <c r="AF133" s="119">
        <f>SUMIF($A$9:$A$32,$AE133,B$133:B$156)</f>
        <v>987</v>
      </c>
      <c r="AG133" s="176">
        <f t="shared" ref="AG133:AV134" si="913">SUMIF($A$9:$A$32,$AE133,C$133:C$156)</f>
        <v>691</v>
      </c>
      <c r="AH133" s="120">
        <f t="shared" si="913"/>
        <v>361</v>
      </c>
      <c r="AI133" s="171">
        <f t="shared" si="913"/>
        <v>406</v>
      </c>
      <c r="AJ133" s="119">
        <f t="shared" si="913"/>
        <v>1310</v>
      </c>
      <c r="AK133" s="121">
        <f t="shared" si="913"/>
        <v>876</v>
      </c>
      <c r="AL133" s="120">
        <f t="shared" si="913"/>
        <v>1397</v>
      </c>
      <c r="AM133" s="171">
        <f t="shared" si="913"/>
        <v>1152</v>
      </c>
      <c r="AN133" s="119">
        <f t="shared" si="913"/>
        <v>99</v>
      </c>
      <c r="AO133" s="121">
        <f t="shared" si="913"/>
        <v>291</v>
      </c>
      <c r="AP133" s="120">
        <f t="shared" si="913"/>
        <v>495</v>
      </c>
      <c r="AQ133" s="119">
        <f t="shared" si="913"/>
        <v>815</v>
      </c>
      <c r="AR133" s="170">
        <f t="shared" si="913"/>
        <v>1364</v>
      </c>
      <c r="AS133" s="172">
        <f t="shared" si="913"/>
        <v>1515</v>
      </c>
      <c r="AT133" s="119">
        <f t="shared" si="913"/>
        <v>832</v>
      </c>
      <c r="AU133" s="121">
        <f t="shared" si="913"/>
        <v>736</v>
      </c>
      <c r="AV133" s="120">
        <f t="shared" si="913"/>
        <v>1030</v>
      </c>
      <c r="AW133" s="171">
        <f t="shared" ref="AW133:BE134" si="914">SUMIF($A$9:$A$32,$AE133,S$133:S$156)</f>
        <v>828</v>
      </c>
      <c r="AX133" s="119">
        <f t="shared" si="914"/>
        <v>165</v>
      </c>
      <c r="AY133" s="121">
        <f t="shared" si="914"/>
        <v>294</v>
      </c>
      <c r="AZ133" s="120">
        <f t="shared" si="914"/>
        <v>504</v>
      </c>
      <c r="BA133" s="171">
        <f t="shared" si="914"/>
        <v>816</v>
      </c>
      <c r="BB133" s="119">
        <f t="shared" si="914"/>
        <v>655</v>
      </c>
      <c r="BC133" s="121">
        <f t="shared" si="914"/>
        <v>453</v>
      </c>
      <c r="BD133" s="20">
        <f t="shared" si="914"/>
        <v>1240</v>
      </c>
      <c r="BE133" s="175">
        <f t="shared" si="914"/>
        <v>1038</v>
      </c>
      <c r="BF133" s="161">
        <f>AF133+AH133+AJ133+AL133+AN133+AP133+AR133+AT133+AV133+AX133+AZ133+BB133+BD133</f>
        <v>10439</v>
      </c>
      <c r="BG133" s="162">
        <f>AG133+AI133+AK133+AM133+AO133+AQ133+AS133+AU133+AW133+AY133+BA133+BC133+BE133</f>
        <v>9911</v>
      </c>
      <c r="BI133" s="118" t="s">
        <v>19</v>
      </c>
      <c r="BJ133" s="122">
        <f>B133/B157</f>
        <v>0</v>
      </c>
      <c r="BK133" s="123">
        <f t="shared" ref="BK133" si="915">C133/C157</f>
        <v>0</v>
      </c>
      <c r="BL133" s="124">
        <f t="shared" ref="BL133" si="916">D133/D157</f>
        <v>0</v>
      </c>
      <c r="BM133" s="125">
        <f t="shared" ref="BM133" si="917">E133/E157</f>
        <v>0</v>
      </c>
      <c r="BN133" s="122">
        <f t="shared" ref="BN133" si="918">F133/F157</f>
        <v>0</v>
      </c>
      <c r="BO133" s="123">
        <f t="shared" ref="BO133" si="919">G133/G157</f>
        <v>0</v>
      </c>
      <c r="BP133" s="124">
        <f t="shared" ref="BP133" si="920">H133/H157</f>
        <v>0</v>
      </c>
      <c r="BQ133" s="125">
        <f t="shared" ref="BQ133" si="921">I133/I157</f>
        <v>0</v>
      </c>
      <c r="BR133" s="122">
        <f t="shared" ref="BR133" si="922">J133/J157</f>
        <v>0</v>
      </c>
      <c r="BS133" s="123">
        <f t="shared" ref="BS133" si="923">K133/K157</f>
        <v>0</v>
      </c>
      <c r="BT133" s="124">
        <f t="shared" ref="BT133" si="924">L133/L157</f>
        <v>0</v>
      </c>
      <c r="BU133" s="122">
        <f t="shared" ref="BU133" si="925">M133/M157</f>
        <v>0</v>
      </c>
      <c r="BV133" s="126">
        <f t="shared" ref="BV133" si="926">N133/N157</f>
        <v>0</v>
      </c>
      <c r="BW133" s="127">
        <f t="shared" ref="BW133" si="927">O133/O157</f>
        <v>0</v>
      </c>
      <c r="BX133" s="122">
        <f t="shared" ref="BX133" si="928">P133/P157</f>
        <v>0</v>
      </c>
      <c r="BY133" s="123">
        <f t="shared" ref="BY133" si="929">Q133/Q157</f>
        <v>0</v>
      </c>
      <c r="BZ133" s="124">
        <f t="shared" ref="BZ133" si="930">R133/R157</f>
        <v>0</v>
      </c>
      <c r="CA133" s="125">
        <f t="shared" ref="CA133" si="931">S133/S157</f>
        <v>0</v>
      </c>
      <c r="CB133" s="122">
        <f t="shared" ref="CB133" si="932">T133/T157</f>
        <v>0</v>
      </c>
      <c r="CC133" s="123">
        <f t="shared" ref="CC133" si="933">U133/U157</f>
        <v>0</v>
      </c>
      <c r="CD133" s="124">
        <f t="shared" ref="CD133" si="934">V133/V157</f>
        <v>0</v>
      </c>
      <c r="CE133" s="125">
        <f t="shared" ref="CE133" si="935">W133/W157</f>
        <v>0</v>
      </c>
      <c r="CF133" s="122">
        <f t="shared" ref="CF133" si="936">X133/X157</f>
        <v>0</v>
      </c>
      <c r="CG133" s="123">
        <f t="shared" ref="CG133" si="937">Y133/Y157</f>
        <v>0</v>
      </c>
      <c r="CH133" s="124">
        <f t="shared" ref="CH133" si="938">Z133/Z157</f>
        <v>0</v>
      </c>
      <c r="CI133" s="122">
        <f t="shared" ref="CI133" si="939">AA133/AA157</f>
        <v>0</v>
      </c>
      <c r="CJ133" s="128">
        <f t="shared" ref="CJ133" si="940">AB133/AB157</f>
        <v>0</v>
      </c>
      <c r="CK133" s="129">
        <f t="shared" ref="CK133" si="941">AC133/AC157</f>
        <v>0</v>
      </c>
    </row>
    <row r="134" spans="1:89" x14ac:dyDescent="0.2">
      <c r="A134" s="130" t="s">
        <v>21</v>
      </c>
      <c r="B134" s="179">
        <v>154</v>
      </c>
      <c r="C134" s="180">
        <v>0</v>
      </c>
      <c r="D134" s="181">
        <v>75</v>
      </c>
      <c r="E134" s="182">
        <v>0</v>
      </c>
      <c r="F134" s="179">
        <v>287</v>
      </c>
      <c r="G134" s="183">
        <v>2</v>
      </c>
      <c r="H134" s="181">
        <v>203</v>
      </c>
      <c r="I134" s="182">
        <v>12</v>
      </c>
      <c r="J134" s="179">
        <v>6</v>
      </c>
      <c r="K134" s="183">
        <v>4</v>
      </c>
      <c r="L134" s="181">
        <v>9</v>
      </c>
      <c r="M134" s="179">
        <v>0</v>
      </c>
      <c r="N134" s="184">
        <v>0</v>
      </c>
      <c r="O134" s="185">
        <v>0</v>
      </c>
      <c r="P134" s="179">
        <v>1</v>
      </c>
      <c r="Q134" s="183">
        <v>0</v>
      </c>
      <c r="R134" s="181">
        <v>0</v>
      </c>
      <c r="S134" s="182">
        <v>0</v>
      </c>
      <c r="T134" s="179">
        <v>0</v>
      </c>
      <c r="U134" s="183">
        <v>0</v>
      </c>
      <c r="V134" s="181">
        <v>0</v>
      </c>
      <c r="W134" s="182">
        <v>0</v>
      </c>
      <c r="X134" s="179">
        <v>0</v>
      </c>
      <c r="Y134" s="183">
        <v>0</v>
      </c>
      <c r="Z134" s="181">
        <v>0</v>
      </c>
      <c r="AA134" s="179">
        <v>0</v>
      </c>
      <c r="AB134" s="161">
        <f t="shared" ref="AB134:AB153" si="942">B134+D134+F134+H134+J134+L134+N134+P134+R134+T134+V134+X134+Z134</f>
        <v>735</v>
      </c>
      <c r="AC134" s="162">
        <f t="shared" ref="AC134:AC153" si="943">C134+E134+G134+I134+K134+M134+O134+Q134+S134+U134+W134+Y134+AA134</f>
        <v>18</v>
      </c>
      <c r="AE134" s="255" t="str">
        <f>$AE$10</f>
        <v>08:00 - 08:59</v>
      </c>
      <c r="AF134" s="119">
        <f>SUMIF($A$9:$A$32,$AE134,B$133:B$156)</f>
        <v>1018</v>
      </c>
      <c r="AG134" s="180">
        <f t="shared" si="913"/>
        <v>735</v>
      </c>
      <c r="AH134" s="181">
        <f t="shared" si="913"/>
        <v>346</v>
      </c>
      <c r="AI134" s="182">
        <f t="shared" si="913"/>
        <v>313</v>
      </c>
      <c r="AJ134" s="179">
        <f t="shared" si="913"/>
        <v>1147</v>
      </c>
      <c r="AK134" s="183">
        <f t="shared" si="913"/>
        <v>640</v>
      </c>
      <c r="AL134" s="181">
        <f t="shared" si="913"/>
        <v>1364</v>
      </c>
      <c r="AM134" s="182">
        <f t="shared" si="913"/>
        <v>1175</v>
      </c>
      <c r="AN134" s="179">
        <f t="shared" si="913"/>
        <v>102</v>
      </c>
      <c r="AO134" s="183">
        <f t="shared" si="913"/>
        <v>296</v>
      </c>
      <c r="AP134" s="181">
        <f t="shared" si="913"/>
        <v>392</v>
      </c>
      <c r="AQ134" s="179">
        <f t="shared" si="913"/>
        <v>950</v>
      </c>
      <c r="AR134" s="184">
        <f t="shared" si="913"/>
        <v>1220</v>
      </c>
      <c r="AS134" s="185">
        <f t="shared" si="913"/>
        <v>1514</v>
      </c>
      <c r="AT134" s="179">
        <f t="shared" si="913"/>
        <v>730</v>
      </c>
      <c r="AU134" s="183">
        <f t="shared" si="913"/>
        <v>604</v>
      </c>
      <c r="AV134" s="181">
        <f t="shared" si="913"/>
        <v>1041</v>
      </c>
      <c r="AW134" s="182">
        <f t="shared" si="914"/>
        <v>776</v>
      </c>
      <c r="AX134" s="179">
        <f t="shared" si="914"/>
        <v>120</v>
      </c>
      <c r="AY134" s="183">
        <f t="shared" si="914"/>
        <v>258</v>
      </c>
      <c r="AZ134" s="181">
        <f t="shared" si="914"/>
        <v>384</v>
      </c>
      <c r="BA134" s="182">
        <f t="shared" si="914"/>
        <v>882</v>
      </c>
      <c r="BB134" s="179">
        <f t="shared" si="914"/>
        <v>551</v>
      </c>
      <c r="BC134" s="183">
        <f t="shared" si="914"/>
        <v>472</v>
      </c>
      <c r="BD134" s="181">
        <f t="shared" si="914"/>
        <v>1269</v>
      </c>
      <c r="BE134" s="179">
        <f t="shared" si="914"/>
        <v>1244</v>
      </c>
      <c r="BF134" s="163">
        <f>SUM(AF134,AH134,AJ134,AL134,AN134,AP134,AR134,AT134,AV134,AX134,AZ134,BB134,BD134)</f>
        <v>9684</v>
      </c>
      <c r="BG134" s="164">
        <f>SUM(AG134,AI134,AK134,AM134,AO134,AQ134,AS134,AU134,AW134,AY134,BA134,BC134,BE134)</f>
        <v>9859</v>
      </c>
      <c r="BI134" s="130" t="s">
        <v>21</v>
      </c>
      <c r="BJ134" s="122">
        <f>B134/B157</f>
        <v>1.110550227158001E-2</v>
      </c>
      <c r="BK134" s="123">
        <f t="shared" ref="BK134" si="944">C134/C157</f>
        <v>0</v>
      </c>
      <c r="BL134" s="124">
        <f t="shared" ref="BL134" si="945">D134/D157</f>
        <v>1.3774104683195593E-2</v>
      </c>
      <c r="BM134" s="125">
        <f t="shared" ref="BM134" si="946">E134/E157</f>
        <v>0</v>
      </c>
      <c r="BN134" s="122">
        <f t="shared" ref="BN134" si="947">F134/F157</f>
        <v>1.9420760590066314E-2</v>
      </c>
      <c r="BO134" s="123">
        <f t="shared" ref="BO134" si="948">G134/G157</f>
        <v>1.077760413859999E-4</v>
      </c>
      <c r="BP134" s="124">
        <f t="shared" ref="BP134" si="949">H134/H157</f>
        <v>9.7143130592908071E-3</v>
      </c>
      <c r="BQ134" s="125">
        <f t="shared" ref="BQ134" si="950">I134/I157</f>
        <v>4.9190407870465264E-4</v>
      </c>
      <c r="BR134" s="122">
        <f t="shared" ref="BR134" si="951">J134/J157</f>
        <v>1.9607843137254902E-3</v>
      </c>
      <c r="BS134" s="123">
        <f t="shared" ref="BS134" si="952">K134/K157</f>
        <v>1.5533980582524273E-3</v>
      </c>
      <c r="BT134" s="124">
        <f t="shared" ref="BT134" si="953">L134/L157</f>
        <v>8.690614136732329E-4</v>
      </c>
      <c r="BU134" s="122">
        <f t="shared" ref="BU134" si="954">M134/M157</f>
        <v>0</v>
      </c>
      <c r="BV134" s="126">
        <f t="shared" ref="BV134" si="955">N134/N157</f>
        <v>0</v>
      </c>
      <c r="BW134" s="127">
        <f t="shared" ref="BW134" si="956">O134/O157</f>
        <v>0</v>
      </c>
      <c r="BX134" s="122">
        <f t="shared" ref="BX134" si="957">P134/P157</f>
        <v>8.762705923589205E-5</v>
      </c>
      <c r="BY134" s="123">
        <f t="shared" ref="BY134" si="958">Q134/Q157</f>
        <v>0</v>
      </c>
      <c r="BZ134" s="124">
        <f t="shared" ref="BZ134" si="959">R134/R157</f>
        <v>0</v>
      </c>
      <c r="CA134" s="125">
        <f t="shared" ref="CA134" si="960">S134/S157</f>
        <v>0</v>
      </c>
      <c r="CB134" s="122">
        <f t="shared" ref="CB134" si="961">T134/T157</f>
        <v>0</v>
      </c>
      <c r="CC134" s="123">
        <f t="shared" ref="CC134" si="962">U134/U157</f>
        <v>0</v>
      </c>
      <c r="CD134" s="124">
        <f t="shared" ref="CD134" si="963">V134/V157</f>
        <v>0</v>
      </c>
      <c r="CE134" s="125">
        <f t="shared" ref="CE134" si="964">W134/W157</f>
        <v>0</v>
      </c>
      <c r="CF134" s="122">
        <f t="shared" ref="CF134" si="965">X134/X157</f>
        <v>0</v>
      </c>
      <c r="CG134" s="123">
        <f t="shared" ref="CG134" si="966">Y134/Y157</f>
        <v>0</v>
      </c>
      <c r="CH134" s="124">
        <f t="shared" ref="CH134" si="967">Z134/Z157</f>
        <v>0</v>
      </c>
      <c r="CI134" s="122">
        <f t="shared" ref="CI134" si="968">AA134/AA157</f>
        <v>0</v>
      </c>
      <c r="CJ134" s="128">
        <f t="shared" ref="CJ134" si="969">AB134/AB157</f>
        <v>4.4718909710391823E-3</v>
      </c>
      <c r="CK134" s="129">
        <f t="shared" ref="CK134" si="970">AC134/AC157</f>
        <v>1.0973936899862826E-4</v>
      </c>
    </row>
    <row r="135" spans="1:89" ht="13.5" thickBot="1" x14ac:dyDescent="0.25">
      <c r="A135" s="138" t="s">
        <v>23</v>
      </c>
      <c r="B135" s="186">
        <v>642</v>
      </c>
      <c r="C135" s="187">
        <v>0</v>
      </c>
      <c r="D135" s="188">
        <v>327</v>
      </c>
      <c r="E135" s="189">
        <v>100</v>
      </c>
      <c r="F135" s="186">
        <v>1366</v>
      </c>
      <c r="G135" s="190">
        <v>229</v>
      </c>
      <c r="H135" s="188">
        <v>929</v>
      </c>
      <c r="I135" s="189">
        <v>364</v>
      </c>
      <c r="J135" s="186">
        <v>40</v>
      </c>
      <c r="K135" s="190">
        <v>91</v>
      </c>
      <c r="L135" s="188">
        <v>208</v>
      </c>
      <c r="M135" s="186">
        <v>379</v>
      </c>
      <c r="N135" s="191">
        <v>680</v>
      </c>
      <c r="O135" s="192">
        <v>823</v>
      </c>
      <c r="P135" s="186">
        <v>362</v>
      </c>
      <c r="Q135" s="190">
        <v>466</v>
      </c>
      <c r="R135" s="188">
        <v>416</v>
      </c>
      <c r="S135" s="189">
        <v>531</v>
      </c>
      <c r="T135" s="186">
        <v>36</v>
      </c>
      <c r="U135" s="190">
        <v>238</v>
      </c>
      <c r="V135" s="188">
        <v>164</v>
      </c>
      <c r="W135" s="189">
        <v>505</v>
      </c>
      <c r="X135" s="186">
        <v>343</v>
      </c>
      <c r="Y135" s="190">
        <v>245</v>
      </c>
      <c r="Z135" s="188">
        <v>755</v>
      </c>
      <c r="AA135" s="186">
        <v>496</v>
      </c>
      <c r="AB135" s="161">
        <f t="shared" si="942"/>
        <v>6268</v>
      </c>
      <c r="AC135" s="162">
        <f t="shared" si="943"/>
        <v>4467</v>
      </c>
      <c r="AE135" s="253"/>
      <c r="AF135" s="119"/>
      <c r="AG135" s="187"/>
      <c r="AH135" s="188"/>
      <c r="AI135" s="189"/>
      <c r="AJ135" s="186"/>
      <c r="AK135" s="190"/>
      <c r="AL135" s="188"/>
      <c r="AM135" s="189"/>
      <c r="AN135" s="186"/>
      <c r="AO135" s="190"/>
      <c r="AP135" s="188"/>
      <c r="AQ135" s="186"/>
      <c r="AR135" s="191"/>
      <c r="AS135" s="192"/>
      <c r="AT135" s="186"/>
      <c r="AU135" s="190"/>
      <c r="AV135" s="188"/>
      <c r="AW135" s="189"/>
      <c r="AX135" s="186"/>
      <c r="AY135" s="190"/>
      <c r="AZ135" s="188"/>
      <c r="BA135" s="189"/>
      <c r="BB135" s="186"/>
      <c r="BC135" s="190"/>
      <c r="BD135" s="188"/>
      <c r="BE135" s="186"/>
      <c r="BF135" s="163"/>
      <c r="BG135" s="164"/>
      <c r="BI135" s="138" t="s">
        <v>23</v>
      </c>
      <c r="BJ135" s="122">
        <f>B135/B157</f>
        <v>4.6296964015288093E-2</v>
      </c>
      <c r="BK135" s="123">
        <f t="shared" ref="BK135" si="971">C135/C157</f>
        <v>0</v>
      </c>
      <c r="BL135" s="124">
        <f t="shared" ref="BL135" si="972">D135/D157</f>
        <v>6.005509641873278E-2</v>
      </c>
      <c r="BM135" s="125">
        <f t="shared" ref="BM135" si="973">E135/E157</f>
        <v>1.659475605708596E-2</v>
      </c>
      <c r="BN135" s="122">
        <f t="shared" ref="BN135" si="974">F135/F157</f>
        <v>9.2434700230071734E-2</v>
      </c>
      <c r="BO135" s="123">
        <f t="shared" ref="BO135" si="975">G135/G157</f>
        <v>1.2340356738696988E-2</v>
      </c>
      <c r="BP135" s="124">
        <f t="shared" ref="BP135" si="976">H135/H157</f>
        <v>4.4456142029956451E-2</v>
      </c>
      <c r="BQ135" s="125">
        <f t="shared" ref="BQ135" si="977">I135/I157</f>
        <v>1.4921090387374462E-2</v>
      </c>
      <c r="BR135" s="122">
        <f t="shared" ref="BR135" si="978">J135/J157</f>
        <v>1.3071895424836602E-2</v>
      </c>
      <c r="BS135" s="123">
        <f t="shared" ref="BS135" si="979">K135/K157</f>
        <v>3.5339805825242716E-2</v>
      </c>
      <c r="BT135" s="124">
        <f t="shared" ref="BT135" si="980">L135/L157</f>
        <v>2.0084974893781384E-2</v>
      </c>
      <c r="BU135" s="122">
        <f t="shared" ref="BU135" si="981">M135/M157</f>
        <v>3.971913644938168E-2</v>
      </c>
      <c r="BV135" s="126">
        <f t="shared" ref="BV135" si="982">N135/N157</f>
        <v>2.9915093924596365E-2</v>
      </c>
      <c r="BW135" s="127">
        <f t="shared" ref="BW135" si="983">O135/O157</f>
        <v>4.0005833171300798E-2</v>
      </c>
      <c r="BX135" s="122">
        <f t="shared" ref="BX135" si="984">P135/P157</f>
        <v>3.1720995443392921E-2</v>
      </c>
      <c r="BY135" s="123">
        <f t="shared" ref="BY135" si="985">Q135/Q157</f>
        <v>4.9983910758339592E-2</v>
      </c>
      <c r="BZ135" s="124">
        <f t="shared" ref="BZ135" si="986">R135/R157</f>
        <v>2.6231162116148558E-2</v>
      </c>
      <c r="CA135" s="125">
        <f t="shared" ref="CA135" si="987">S135/S157</f>
        <v>3.8458752806547404E-2</v>
      </c>
      <c r="CB135" s="122">
        <f t="shared" ref="CB135" si="988">T135/T157</f>
        <v>1.2671594508975714E-2</v>
      </c>
      <c r="CC135" s="123">
        <f t="shared" ref="CC135" si="989">U135/U157</f>
        <v>9.686609686609686E-2</v>
      </c>
      <c r="CD135" s="124">
        <f t="shared" ref="CD135" si="990">V135/V157</f>
        <v>1.4000341471743213E-2</v>
      </c>
      <c r="CE135" s="125">
        <f t="shared" ref="CE135" si="991">W135/W157</f>
        <v>3.9889415481832544E-2</v>
      </c>
      <c r="CF135" s="122">
        <f t="shared" ref="CF135" si="992">X135/X157</f>
        <v>3.5168666051471342E-2</v>
      </c>
      <c r="CG135" s="123">
        <f t="shared" ref="CG135" si="993">Y135/Y157</f>
        <v>5.3775241439859525E-2</v>
      </c>
      <c r="CH135" s="124">
        <f t="shared" ref="CH135" si="994">Z135/Z157</f>
        <v>3.4877812167967849E-2</v>
      </c>
      <c r="CI135" s="122">
        <f t="shared" ref="CI135" si="995">AA135/AA157</f>
        <v>2.1018730400881432E-2</v>
      </c>
      <c r="CJ135" s="128">
        <f t="shared" ref="CJ135" si="996">AB135/AB157</f>
        <v>3.8135799464589927E-2</v>
      </c>
      <c r="CK135" s="129">
        <f t="shared" ref="CK135" si="997">AC135/AC157</f>
        <v>2.7233653406492912E-2</v>
      </c>
    </row>
    <row r="136" spans="1:89" ht="14.25" thickTop="1" thickBot="1" x14ac:dyDescent="0.25">
      <c r="A136" s="130" t="s">
        <v>24</v>
      </c>
      <c r="B136" s="179">
        <v>784</v>
      </c>
      <c r="C136" s="180">
        <v>592</v>
      </c>
      <c r="D136" s="181">
        <v>381</v>
      </c>
      <c r="E136" s="182">
        <v>320</v>
      </c>
      <c r="F136" s="179">
        <v>1472</v>
      </c>
      <c r="G136" s="183">
        <v>620</v>
      </c>
      <c r="H136" s="181">
        <v>1261</v>
      </c>
      <c r="I136" s="182">
        <v>895</v>
      </c>
      <c r="J136" s="179">
        <v>65</v>
      </c>
      <c r="K136" s="183">
        <v>174</v>
      </c>
      <c r="L136" s="181">
        <v>368</v>
      </c>
      <c r="M136" s="179">
        <v>613</v>
      </c>
      <c r="N136" s="184">
        <v>1212</v>
      </c>
      <c r="O136" s="185">
        <v>1475</v>
      </c>
      <c r="P136" s="179">
        <v>752</v>
      </c>
      <c r="Q136" s="183">
        <v>707</v>
      </c>
      <c r="R136" s="181">
        <v>888</v>
      </c>
      <c r="S136" s="182">
        <v>799</v>
      </c>
      <c r="T136" s="179">
        <v>113</v>
      </c>
      <c r="U136" s="183">
        <v>388</v>
      </c>
      <c r="V136" s="181">
        <v>393</v>
      </c>
      <c r="W136" s="182">
        <v>967</v>
      </c>
      <c r="X136" s="179">
        <v>552</v>
      </c>
      <c r="Y136" s="183">
        <v>412</v>
      </c>
      <c r="Z136" s="181">
        <v>1112</v>
      </c>
      <c r="AA136" s="179">
        <v>1077</v>
      </c>
      <c r="AB136" s="161">
        <f t="shared" si="942"/>
        <v>9353</v>
      </c>
      <c r="AC136" s="162">
        <f t="shared" si="943"/>
        <v>9039</v>
      </c>
      <c r="AE136" s="250" t="s">
        <v>25</v>
      </c>
      <c r="AF136" s="14">
        <f t="shared" ref="AF136:BG136" si="998">SUM(AF133:AF135)</f>
        <v>2005</v>
      </c>
      <c r="AG136" s="1">
        <f t="shared" si="998"/>
        <v>1426</v>
      </c>
      <c r="AH136" s="14">
        <f t="shared" si="998"/>
        <v>707</v>
      </c>
      <c r="AI136" s="1">
        <f t="shared" si="998"/>
        <v>719</v>
      </c>
      <c r="AJ136" s="14">
        <f t="shared" si="998"/>
        <v>2457</v>
      </c>
      <c r="AK136" s="1">
        <f t="shared" si="998"/>
        <v>1516</v>
      </c>
      <c r="AL136" s="14">
        <f t="shared" si="998"/>
        <v>2761</v>
      </c>
      <c r="AM136" s="1">
        <f t="shared" si="998"/>
        <v>2327</v>
      </c>
      <c r="AN136" s="14">
        <f t="shared" si="998"/>
        <v>201</v>
      </c>
      <c r="AO136" s="1">
        <f t="shared" si="998"/>
        <v>587</v>
      </c>
      <c r="AP136" s="14">
        <f t="shared" si="998"/>
        <v>887</v>
      </c>
      <c r="AQ136" s="1">
        <f t="shared" si="998"/>
        <v>1765</v>
      </c>
      <c r="AR136" s="14">
        <f t="shared" si="998"/>
        <v>2584</v>
      </c>
      <c r="AS136" s="1">
        <f t="shared" si="998"/>
        <v>3029</v>
      </c>
      <c r="AT136" s="14">
        <f t="shared" si="998"/>
        <v>1562</v>
      </c>
      <c r="AU136" s="1">
        <f t="shared" si="998"/>
        <v>1340</v>
      </c>
      <c r="AV136" s="14">
        <f t="shared" si="998"/>
        <v>2071</v>
      </c>
      <c r="AW136" s="1">
        <f t="shared" si="998"/>
        <v>1604</v>
      </c>
      <c r="AX136" s="14">
        <f t="shared" si="998"/>
        <v>285</v>
      </c>
      <c r="AY136" s="1">
        <f t="shared" si="998"/>
        <v>552</v>
      </c>
      <c r="AZ136" s="14">
        <f t="shared" si="998"/>
        <v>888</v>
      </c>
      <c r="BA136" s="1">
        <f t="shared" si="998"/>
        <v>1698</v>
      </c>
      <c r="BB136" s="14">
        <f t="shared" si="998"/>
        <v>1206</v>
      </c>
      <c r="BC136" s="1">
        <f t="shared" si="998"/>
        <v>925</v>
      </c>
      <c r="BD136" s="14">
        <f t="shared" si="998"/>
        <v>2509</v>
      </c>
      <c r="BE136" s="1">
        <f t="shared" si="998"/>
        <v>2282</v>
      </c>
      <c r="BF136" s="165">
        <f t="shared" si="998"/>
        <v>20123</v>
      </c>
      <c r="BG136" s="166">
        <f t="shared" si="998"/>
        <v>19770</v>
      </c>
      <c r="BI136" s="130" t="s">
        <v>24</v>
      </c>
      <c r="BJ136" s="122">
        <f>B136/B157</f>
        <v>5.6537102473498232E-2</v>
      </c>
      <c r="BK136" s="123">
        <f t="shared" ref="BK136" si="999">C136/C157</f>
        <v>3.70997054584195E-2</v>
      </c>
      <c r="BL136" s="124">
        <f t="shared" ref="BL136" si="1000">D136/D157</f>
        <v>6.9972451790633605E-2</v>
      </c>
      <c r="BM136" s="125">
        <f t="shared" ref="BM136" si="1001">E136/E157</f>
        <v>5.3103219382675072E-2</v>
      </c>
      <c r="BN136" s="122">
        <f t="shared" ref="BN136" si="1002">F136/F157</f>
        <v>9.9607524698876709E-2</v>
      </c>
      <c r="BO136" s="123">
        <f t="shared" ref="BO136" si="1003">G136/G157</f>
        <v>3.3410572829659965E-2</v>
      </c>
      <c r="BP136" s="124">
        <f t="shared" ref="BP136" si="1004">H136/H157</f>
        <v>6.0343589988993633E-2</v>
      </c>
      <c r="BQ136" s="125">
        <f t="shared" ref="BQ136" si="1005">I136/I157</f>
        <v>3.6687845870055337E-2</v>
      </c>
      <c r="BR136" s="122">
        <f t="shared" ref="BR136" si="1006">J136/J157</f>
        <v>2.1241830065359478E-2</v>
      </c>
      <c r="BS136" s="123">
        <f t="shared" ref="BS136" si="1007">K136/K157</f>
        <v>6.7572815533980576E-2</v>
      </c>
      <c r="BT136" s="124">
        <f t="shared" ref="BT136" si="1008">L136/L157</f>
        <v>3.5534955581305525E-2</v>
      </c>
      <c r="BU136" s="122">
        <f t="shared" ref="BU136" si="1009">M136/M157</f>
        <v>6.4242297212324453E-2</v>
      </c>
      <c r="BV136" s="126">
        <f t="shared" ref="BV136" si="1010">N136/N157</f>
        <v>5.3319255642074702E-2</v>
      </c>
      <c r="BW136" s="127">
        <f t="shared" ref="BW136" si="1011">O136/O157</f>
        <v>7.1699397238965581E-2</v>
      </c>
      <c r="BX136" s="122">
        <f t="shared" ref="BX136" si="1012">P136/P157</f>
        <v>6.5895548545390814E-2</v>
      </c>
      <c r="BY136" s="123">
        <f t="shared" ref="BY136" si="1013">Q136/Q157</f>
        <v>7.5833959026064574E-2</v>
      </c>
      <c r="BZ136" s="124">
        <f t="shared" ref="BZ136" si="1014">R136/R157</f>
        <v>5.5993442209470966E-2</v>
      </c>
      <c r="CA136" s="125">
        <f t="shared" ref="CA136" si="1015">S136/S157</f>
        <v>5.7869196784239879E-2</v>
      </c>
      <c r="CB136" s="122">
        <f t="shared" ref="CB136" si="1016">T136/T157</f>
        <v>3.9774727208729321E-2</v>
      </c>
      <c r="CC136" s="123">
        <f t="shared" ref="CC136" si="1017">U136/U157</f>
        <v>0.15791615791615793</v>
      </c>
      <c r="CD136" s="124">
        <f t="shared" ref="CD136" si="1018">V136/V157</f>
        <v>3.3549598770701725E-2</v>
      </c>
      <c r="CE136" s="125">
        <f t="shared" ref="CE136" si="1019">W136/W157</f>
        <v>7.6382306477093209E-2</v>
      </c>
      <c r="CF136" s="122">
        <f t="shared" ref="CF136" si="1020">X136/X157</f>
        <v>5.6597969855429101E-2</v>
      </c>
      <c r="CG136" s="123">
        <f t="shared" ref="CG136" si="1021">Y136/Y157</f>
        <v>9.0430201931518878E-2</v>
      </c>
      <c r="CH136" s="124">
        <f t="shared" ref="CH136" si="1022">Z136/Z157</f>
        <v>5.1369704808980461E-2</v>
      </c>
      <c r="CI136" s="122">
        <f t="shared" ref="CI136" si="1023">AA136/AA157</f>
        <v>4.5639460971268753E-2</v>
      </c>
      <c r="CJ136" s="128">
        <f t="shared" ref="CJ136" si="1024">AB136/AB157</f>
        <v>5.6905573132148939E-2</v>
      </c>
      <c r="CK136" s="129">
        <f t="shared" ref="CK136" si="1025">AC136/AC157</f>
        <v>5.510745313214449E-2</v>
      </c>
    </row>
    <row r="137" spans="1:89" ht="13.5" thickTop="1" x14ac:dyDescent="0.2">
      <c r="A137" s="138" t="s">
        <v>20</v>
      </c>
      <c r="B137" s="186">
        <v>987</v>
      </c>
      <c r="C137" s="187">
        <v>691</v>
      </c>
      <c r="D137" s="188">
        <v>361</v>
      </c>
      <c r="E137" s="189">
        <v>406</v>
      </c>
      <c r="F137" s="186">
        <v>1310</v>
      </c>
      <c r="G137" s="190">
        <v>876</v>
      </c>
      <c r="H137" s="188">
        <v>1397</v>
      </c>
      <c r="I137" s="189">
        <v>1152</v>
      </c>
      <c r="J137" s="186">
        <v>99</v>
      </c>
      <c r="K137" s="190">
        <v>291</v>
      </c>
      <c r="L137" s="188">
        <v>495</v>
      </c>
      <c r="M137" s="186">
        <v>815</v>
      </c>
      <c r="N137" s="191">
        <v>1364</v>
      </c>
      <c r="O137" s="192">
        <v>1515</v>
      </c>
      <c r="P137" s="186">
        <v>832</v>
      </c>
      <c r="Q137" s="190">
        <v>736</v>
      </c>
      <c r="R137" s="188">
        <v>1030</v>
      </c>
      <c r="S137" s="189">
        <v>828</v>
      </c>
      <c r="T137" s="186">
        <v>165</v>
      </c>
      <c r="U137" s="190">
        <v>294</v>
      </c>
      <c r="V137" s="188">
        <v>504</v>
      </c>
      <c r="W137" s="189">
        <v>816</v>
      </c>
      <c r="X137" s="186">
        <v>655</v>
      </c>
      <c r="Y137" s="190">
        <v>453</v>
      </c>
      <c r="Z137" s="188">
        <v>1240</v>
      </c>
      <c r="AA137" s="186">
        <v>1038</v>
      </c>
      <c r="AB137" s="161">
        <f t="shared" si="942"/>
        <v>10439</v>
      </c>
      <c r="AC137" s="162">
        <f t="shared" si="943"/>
        <v>9911</v>
      </c>
      <c r="BI137" s="138" t="s">
        <v>20</v>
      </c>
      <c r="BJ137" s="122">
        <f>B137/B157</f>
        <v>7.1176173649671881E-2</v>
      </c>
      <c r="BK137" s="123">
        <f t="shared" ref="BK137" si="1026">C137/C157</f>
        <v>4.3303879175283576E-2</v>
      </c>
      <c r="BL137" s="124">
        <f t="shared" ref="BL137" si="1027">D137/D157</f>
        <v>6.6299357208448123E-2</v>
      </c>
      <c r="BM137" s="125">
        <f t="shared" ref="BM137" si="1028">E137/E157</f>
        <v>6.7374709591769E-2</v>
      </c>
      <c r="BN137" s="122">
        <f t="shared" ref="BN137" si="1029">F137/F157</f>
        <v>8.864528352957099E-2</v>
      </c>
      <c r="BO137" s="123">
        <f t="shared" ref="BO137" si="1030">G137/G157</f>
        <v>4.7205906127067952E-2</v>
      </c>
      <c r="BP137" s="124">
        <f t="shared" ref="BP137" si="1031">H137/H157</f>
        <v>6.6851701201129349E-2</v>
      </c>
      <c r="BQ137" s="125">
        <f t="shared" ref="BQ137" si="1032">I137/I157</f>
        <v>4.7222791555646647E-2</v>
      </c>
      <c r="BR137" s="122">
        <f t="shared" ref="BR137" si="1033">J137/J157</f>
        <v>3.2352941176470591E-2</v>
      </c>
      <c r="BS137" s="123">
        <f t="shared" ref="BS137" si="1034">K137/K157</f>
        <v>0.11300970873786408</v>
      </c>
      <c r="BT137" s="124">
        <f t="shared" ref="BT137" si="1035">L137/L157</f>
        <v>4.7798377752027811E-2</v>
      </c>
      <c r="BU137" s="122">
        <f t="shared" ref="BU137" si="1036">M137/M157</f>
        <v>8.5411863341018648E-2</v>
      </c>
      <c r="BV137" s="126">
        <f t="shared" ref="BV137" si="1037">N137/N157</f>
        <v>6.0006158989925652E-2</v>
      </c>
      <c r="BW137" s="127">
        <f t="shared" ref="BW137" si="1038">O137/O157</f>
        <v>7.3643787672564645E-2</v>
      </c>
      <c r="BX137" s="122">
        <f t="shared" ref="BX137" si="1039">P137/P157</f>
        <v>7.290571328426218E-2</v>
      </c>
      <c r="BY137" s="123">
        <f t="shared" ref="BY137" si="1040">Q137/Q157</f>
        <v>7.8944545747077127E-2</v>
      </c>
      <c r="BZ137" s="124">
        <f t="shared" ref="BZ137" si="1041">R137/R157</f>
        <v>6.494734850873321E-2</v>
      </c>
      <c r="CA137" s="125">
        <f t="shared" ref="CA137" si="1042">S137/S157</f>
        <v>5.9969580647497647E-2</v>
      </c>
      <c r="CB137" s="122">
        <f t="shared" ref="CB137" si="1043">T137/T157</f>
        <v>5.8078141499472019E-2</v>
      </c>
      <c r="CC137" s="123">
        <f t="shared" ref="CC137" si="1044">U137/U157</f>
        <v>0.11965811965811966</v>
      </c>
      <c r="CD137" s="124">
        <f t="shared" ref="CD137" si="1045">V137/V157</f>
        <v>4.3025439644869386E-2</v>
      </c>
      <c r="CE137" s="125">
        <f t="shared" ref="CE137" si="1046">W137/W157</f>
        <v>6.4454976303317535E-2</v>
      </c>
      <c r="CF137" s="122">
        <f t="shared" ref="CF137" si="1047">X137/X157</f>
        <v>6.7158822926279088E-2</v>
      </c>
      <c r="CG137" s="123">
        <f t="shared" ref="CG137" si="1048">Y137/Y157</f>
        <v>9.9429323968393324E-2</v>
      </c>
      <c r="CH137" s="124">
        <f t="shared" ref="CH137" si="1049">Z137/Z157</f>
        <v>5.7282764355337919E-2</v>
      </c>
      <c r="CI137" s="122">
        <f t="shared" ref="CI137" si="1050">AA137/AA157</f>
        <v>4.3986778540554286E-2</v>
      </c>
      <c r="CJ137" s="128">
        <f t="shared" ref="CJ137" si="1051">AB137/AB157</f>
        <v>6.351302019956194E-2</v>
      </c>
      <c r="CK137" s="129">
        <f t="shared" ref="CK137" si="1052">AC137/AC157</f>
        <v>6.0423715896966927E-2</v>
      </c>
    </row>
    <row r="138" spans="1:89" ht="13.5" thickBot="1" x14ac:dyDescent="0.25">
      <c r="A138" s="130" t="s">
        <v>22</v>
      </c>
      <c r="B138" s="179">
        <v>1018</v>
      </c>
      <c r="C138" s="180">
        <v>735</v>
      </c>
      <c r="D138" s="181">
        <v>346</v>
      </c>
      <c r="E138" s="182">
        <v>313</v>
      </c>
      <c r="F138" s="179">
        <v>1147</v>
      </c>
      <c r="G138" s="183">
        <v>640</v>
      </c>
      <c r="H138" s="181">
        <v>1364</v>
      </c>
      <c r="I138" s="182">
        <v>1175</v>
      </c>
      <c r="J138" s="179">
        <v>102</v>
      </c>
      <c r="K138" s="183">
        <v>296</v>
      </c>
      <c r="L138" s="181">
        <v>392</v>
      </c>
      <c r="M138" s="179">
        <v>950</v>
      </c>
      <c r="N138" s="184">
        <v>1220</v>
      </c>
      <c r="O138" s="185">
        <v>1514</v>
      </c>
      <c r="P138" s="179">
        <v>730</v>
      </c>
      <c r="Q138" s="183">
        <v>604</v>
      </c>
      <c r="R138" s="181">
        <v>1041</v>
      </c>
      <c r="S138" s="182">
        <v>776</v>
      </c>
      <c r="T138" s="179">
        <v>120</v>
      </c>
      <c r="U138" s="183">
        <v>258</v>
      </c>
      <c r="V138" s="181">
        <v>384</v>
      </c>
      <c r="W138" s="182">
        <v>882</v>
      </c>
      <c r="X138" s="179">
        <v>551</v>
      </c>
      <c r="Y138" s="183">
        <v>472</v>
      </c>
      <c r="Z138" s="181">
        <v>1269</v>
      </c>
      <c r="AA138" s="179">
        <v>1244</v>
      </c>
      <c r="AB138" s="161">
        <f t="shared" si="942"/>
        <v>9684</v>
      </c>
      <c r="AC138" s="162">
        <f t="shared" si="943"/>
        <v>9859</v>
      </c>
      <c r="AE138" t="s">
        <v>26</v>
      </c>
      <c r="BI138" s="130" t="s">
        <v>22</v>
      </c>
      <c r="BJ138" s="122">
        <f>B138/B157</f>
        <v>7.3411696834210713E-2</v>
      </c>
      <c r="BK138" s="123">
        <f t="shared" ref="BK138" si="1053">C138/C157</f>
        <v>4.606128971611205E-2</v>
      </c>
      <c r="BL138" s="124">
        <f t="shared" ref="BL138" si="1054">D138/D157</f>
        <v>6.3544536271809005E-2</v>
      </c>
      <c r="BM138" s="125">
        <f t="shared" ref="BM138" si="1055">E138/E157</f>
        <v>5.1941586458679058E-2</v>
      </c>
      <c r="BN138" s="122">
        <f t="shared" ref="BN138" si="1056">F138/F157</f>
        <v>7.7615374204899168E-2</v>
      </c>
      <c r="BO138" s="123">
        <f t="shared" ref="BO138" si="1057">G138/G157</f>
        <v>3.4488333243519964E-2</v>
      </c>
      <c r="BP138" s="124">
        <f t="shared" ref="BP138" si="1058">H138/H157</f>
        <v>6.5272527157008181E-2</v>
      </c>
      <c r="BQ138" s="125">
        <f t="shared" ref="BQ138" si="1059">I138/I157</f>
        <v>4.8165607706497235E-2</v>
      </c>
      <c r="BR138" s="122">
        <f t="shared" ref="BR138" si="1060">J138/J157</f>
        <v>3.3333333333333333E-2</v>
      </c>
      <c r="BS138" s="123">
        <f t="shared" ref="BS138" si="1061">K138/K157</f>
        <v>0.11495145631067961</v>
      </c>
      <c r="BT138" s="124">
        <f t="shared" ref="BT138" si="1062">L138/L157</f>
        <v>3.7852452684434143E-2</v>
      </c>
      <c r="BU138" s="122">
        <f t="shared" ref="BU138" si="1063">M138/M157</f>
        <v>9.9559840704254873E-2</v>
      </c>
      <c r="BV138" s="126">
        <f t="shared" ref="BV138" si="1064">N138/N157</f>
        <v>5.367119792354054E-2</v>
      </c>
      <c r="BW138" s="127">
        <f t="shared" ref="BW138" si="1065">O138/O157</f>
        <v>7.359517791172468E-2</v>
      </c>
      <c r="BX138" s="122">
        <f t="shared" ref="BX138" si="1066">P138/P157</f>
        <v>6.3967753242201192E-2</v>
      </c>
      <c r="BY138" s="123">
        <f t="shared" ref="BY138" si="1067">Q138/Q157</f>
        <v>6.4786013085916555E-2</v>
      </c>
      <c r="BZ138" s="124">
        <f t="shared" ref="BZ138" si="1068">R138/R157</f>
        <v>6.5640960968535222E-2</v>
      </c>
      <c r="CA138" s="125">
        <f t="shared" ref="CA138" si="1069">S138/S157</f>
        <v>5.6203375099587165E-2</v>
      </c>
      <c r="CB138" s="122">
        <f t="shared" ref="CB138" si="1070">T138/T157</f>
        <v>4.2238648363252376E-2</v>
      </c>
      <c r="CC138" s="123">
        <f t="shared" ref="CC138" si="1071">U138/U157</f>
        <v>0.10500610500610501</v>
      </c>
      <c r="CD138" s="124">
        <f t="shared" ref="CD138" si="1072">V138/V157</f>
        <v>3.2781287348471917E-2</v>
      </c>
      <c r="CE138" s="125">
        <f t="shared" ref="CE138" si="1073">W138/W157</f>
        <v>6.9668246445497628E-2</v>
      </c>
      <c r="CF138" s="122">
        <f t="shared" ref="CF138" si="1074">X138/X157</f>
        <v>5.6495437301343175E-2</v>
      </c>
      <c r="CG138" s="123">
        <f t="shared" ref="CG138" si="1075">Y138/Y157</f>
        <v>0.10359964881474978</v>
      </c>
      <c r="CH138" s="124">
        <f t="shared" ref="CH138" si="1076">Z138/Z157</f>
        <v>5.8622441908809532E-2</v>
      </c>
      <c r="CI138" s="122">
        <f t="shared" ref="CI138" si="1077">AA138/AA157</f>
        <v>5.2716331892533268E-2</v>
      </c>
      <c r="CJ138" s="128">
        <f t="shared" ref="CJ138" si="1078">AB138/AB157</f>
        <v>5.8919445120467269E-2</v>
      </c>
      <c r="CK138" s="129">
        <f t="shared" ref="CK138" si="1079">AC138/AC157</f>
        <v>6.0106691053193113E-2</v>
      </c>
    </row>
    <row r="139" spans="1:89" ht="14.25" thickTop="1" thickBot="1" x14ac:dyDescent="0.25">
      <c r="A139" s="138" t="s">
        <v>27</v>
      </c>
      <c r="B139" s="186">
        <v>1024</v>
      </c>
      <c r="C139" s="187">
        <v>856</v>
      </c>
      <c r="D139" s="188">
        <v>357</v>
      </c>
      <c r="E139" s="189">
        <v>290</v>
      </c>
      <c r="F139" s="186">
        <v>1182</v>
      </c>
      <c r="G139" s="190">
        <v>595</v>
      </c>
      <c r="H139" s="188">
        <v>1554</v>
      </c>
      <c r="I139" s="189">
        <v>1245</v>
      </c>
      <c r="J139" s="186">
        <v>141</v>
      </c>
      <c r="K139" s="190">
        <v>332</v>
      </c>
      <c r="L139" s="188">
        <v>429</v>
      </c>
      <c r="M139" s="186">
        <v>1053</v>
      </c>
      <c r="N139" s="191">
        <v>1211</v>
      </c>
      <c r="O139" s="192">
        <v>1837</v>
      </c>
      <c r="P139" s="186">
        <v>668</v>
      </c>
      <c r="Q139" s="190">
        <v>478</v>
      </c>
      <c r="R139" s="188">
        <v>1085</v>
      </c>
      <c r="S139" s="189">
        <v>721</v>
      </c>
      <c r="T139" s="186">
        <v>115</v>
      </c>
      <c r="U139" s="190">
        <v>206</v>
      </c>
      <c r="V139" s="188">
        <v>406</v>
      </c>
      <c r="W139" s="189">
        <v>1131</v>
      </c>
      <c r="X139" s="186">
        <v>607</v>
      </c>
      <c r="Y139" s="190">
        <v>332</v>
      </c>
      <c r="Z139" s="188">
        <v>1311</v>
      </c>
      <c r="AA139" s="186">
        <v>1322</v>
      </c>
      <c r="AB139" s="161">
        <f t="shared" si="942"/>
        <v>10090</v>
      </c>
      <c r="AC139" s="162">
        <f t="shared" si="943"/>
        <v>10398</v>
      </c>
      <c r="AE139" s="265" t="s">
        <v>2</v>
      </c>
      <c r="AF139" s="267" t="s">
        <v>3</v>
      </c>
      <c r="AG139" s="268"/>
      <c r="AH139" s="267" t="s">
        <v>4</v>
      </c>
      <c r="AI139" s="268"/>
      <c r="AJ139" s="267" t="s">
        <v>5</v>
      </c>
      <c r="AK139" s="268"/>
      <c r="AL139" s="267" t="s">
        <v>6</v>
      </c>
      <c r="AM139" s="268"/>
      <c r="AN139" s="267" t="s">
        <v>7</v>
      </c>
      <c r="AO139" s="268"/>
      <c r="AP139" s="267" t="s">
        <v>8</v>
      </c>
      <c r="AQ139" s="268"/>
      <c r="AR139" s="267" t="s">
        <v>9</v>
      </c>
      <c r="AS139" s="268"/>
      <c r="AT139" s="267" t="s">
        <v>10</v>
      </c>
      <c r="AU139" s="268"/>
      <c r="AV139" s="267" t="s">
        <v>11</v>
      </c>
      <c r="AW139" s="268"/>
      <c r="AX139" s="267" t="s">
        <v>12</v>
      </c>
      <c r="AY139" s="268"/>
      <c r="AZ139" s="267" t="s">
        <v>13</v>
      </c>
      <c r="BA139" s="268"/>
      <c r="BB139" s="267" t="s">
        <v>14</v>
      </c>
      <c r="BC139" s="268"/>
      <c r="BD139" s="270" t="s">
        <v>15</v>
      </c>
      <c r="BE139" s="271"/>
      <c r="BF139" s="272" t="s">
        <v>16</v>
      </c>
      <c r="BG139" s="273"/>
      <c r="BI139" s="138" t="s">
        <v>27</v>
      </c>
      <c r="BJ139" s="122">
        <f>B139/B157</f>
        <v>7.3844378740895653E-2</v>
      </c>
      <c r="BK139" s="123">
        <f t="shared" ref="BK139" si="1080">C139/C157</f>
        <v>5.3644168703390359E-2</v>
      </c>
      <c r="BL139" s="124">
        <f t="shared" ref="BL139" si="1081">D139/D157</f>
        <v>6.5564738292011024E-2</v>
      </c>
      <c r="BM139" s="125">
        <f t="shared" ref="BM139" si="1082">E139/E157</f>
        <v>4.8124792565549288E-2</v>
      </c>
      <c r="BN139" s="122">
        <f t="shared" ref="BN139" si="1083">F139/F157</f>
        <v>7.9983759642712135E-2</v>
      </c>
      <c r="BO139" s="123">
        <f t="shared" ref="BO139" si="1084">G139/G157</f>
        <v>3.206337231233497E-2</v>
      </c>
      <c r="BP139" s="124">
        <f t="shared" ref="BP139" si="1085">H139/H157</f>
        <v>7.4364741350433083E-2</v>
      </c>
      <c r="BQ139" s="125">
        <f t="shared" ref="BQ139" si="1086">I139/I157</f>
        <v>5.1035048165607708E-2</v>
      </c>
      <c r="BR139" s="122">
        <f t="shared" ref="BR139" si="1087">J139/J157</f>
        <v>4.6078431372549022E-2</v>
      </c>
      <c r="BS139" s="123">
        <f t="shared" ref="BS139" si="1088">K139/K157</f>
        <v>0.12893203883495147</v>
      </c>
      <c r="BT139" s="124">
        <f t="shared" ref="BT139" si="1089">L139/L157</f>
        <v>4.1425260718424103E-2</v>
      </c>
      <c r="BU139" s="122">
        <f t="shared" ref="BU139" si="1090">M139/M157</f>
        <v>0.11035422343324251</v>
      </c>
      <c r="BV139" s="126">
        <f t="shared" ref="BV139" si="1091">N139/N157</f>
        <v>5.3275262856891471E-2</v>
      </c>
      <c r="BW139" s="127">
        <f t="shared" ref="BW139" si="1092">O139/O157</f>
        <v>8.929613066303714E-2</v>
      </c>
      <c r="BX139" s="122">
        <f t="shared" ref="BX139" si="1093">P139/P157</f>
        <v>5.8534875569575887E-2</v>
      </c>
      <c r="BY139" s="123">
        <f t="shared" ref="BY139" si="1094">Q139/Q157</f>
        <v>5.1271050091172367E-2</v>
      </c>
      <c r="BZ139" s="124">
        <f t="shared" ref="BZ139" si="1095">R139/R157</f>
        <v>6.8415410807743243E-2</v>
      </c>
      <c r="CA139" s="125">
        <f t="shared" ref="CA139" si="1096">S139/S157</f>
        <v>5.2219888462374159E-2</v>
      </c>
      <c r="CB139" s="122">
        <f t="shared" ref="CB139" si="1097">T139/T157</f>
        <v>4.0478704681450192E-2</v>
      </c>
      <c r="CC139" s="123">
        <f t="shared" ref="CC139" si="1098">U139/U157</f>
        <v>8.3842083842083845E-2</v>
      </c>
      <c r="CD139" s="124">
        <f t="shared" ref="CD139" si="1099">V139/V157</f>
        <v>3.4659381936144783E-2</v>
      </c>
      <c r="CE139" s="125">
        <f t="shared" ref="CE139" si="1100">W139/W157</f>
        <v>8.9336492890995267E-2</v>
      </c>
      <c r="CF139" s="122">
        <f t="shared" ref="CF139" si="1101">X139/X157</f>
        <v>6.2237260330154823E-2</v>
      </c>
      <c r="CG139" s="123">
        <f t="shared" ref="CG139" si="1102">Y139/Y157</f>
        <v>7.2870939420544331E-2</v>
      </c>
      <c r="CH139" s="124">
        <f t="shared" ref="CH139" si="1103">Z139/Z157</f>
        <v>6.0562664572458076E-2</v>
      </c>
      <c r="CI139" s="122">
        <f t="shared" ref="CI139" si="1104">AA139/AA157</f>
        <v>5.6021696753962201E-2</v>
      </c>
      <c r="CJ139" s="128">
        <f t="shared" ref="CJ139" si="1105">AB139/AB157</f>
        <v>6.1389632513993674E-2</v>
      </c>
      <c r="CK139" s="129">
        <f t="shared" ref="CK139" si="1106">AC139/AC157</f>
        <v>6.3392775491540918E-2</v>
      </c>
    </row>
    <row r="140" spans="1:89" ht="15" thickTop="1" thickBot="1" x14ac:dyDescent="0.3">
      <c r="A140" s="130" t="s">
        <v>28</v>
      </c>
      <c r="B140" s="179">
        <v>740</v>
      </c>
      <c r="C140" s="180">
        <v>887</v>
      </c>
      <c r="D140" s="181">
        <v>247</v>
      </c>
      <c r="E140" s="182">
        <v>232</v>
      </c>
      <c r="F140" s="179">
        <v>1025</v>
      </c>
      <c r="G140" s="183">
        <v>512</v>
      </c>
      <c r="H140" s="181">
        <v>1287</v>
      </c>
      <c r="I140" s="182">
        <v>1002</v>
      </c>
      <c r="J140" s="179">
        <v>126</v>
      </c>
      <c r="K140" s="183">
        <v>263</v>
      </c>
      <c r="L140" s="181">
        <v>338</v>
      </c>
      <c r="M140" s="179">
        <v>860</v>
      </c>
      <c r="N140" s="184">
        <v>1010</v>
      </c>
      <c r="O140" s="185">
        <v>1398</v>
      </c>
      <c r="P140" s="179">
        <v>634</v>
      </c>
      <c r="Q140" s="183">
        <v>411</v>
      </c>
      <c r="R140" s="181">
        <v>876</v>
      </c>
      <c r="S140" s="182">
        <v>661</v>
      </c>
      <c r="T140" s="179">
        <v>85</v>
      </c>
      <c r="U140" s="183">
        <v>162</v>
      </c>
      <c r="V140" s="181">
        <v>372</v>
      </c>
      <c r="W140" s="182">
        <v>862</v>
      </c>
      <c r="X140" s="179">
        <v>465</v>
      </c>
      <c r="Y140" s="183">
        <v>260</v>
      </c>
      <c r="Z140" s="181">
        <v>1235</v>
      </c>
      <c r="AA140" s="179">
        <v>1217</v>
      </c>
      <c r="AB140" s="161">
        <f t="shared" si="942"/>
        <v>8440</v>
      </c>
      <c r="AC140" s="162">
        <f t="shared" si="943"/>
        <v>8727</v>
      </c>
      <c r="AE140" s="266"/>
      <c r="AF140" s="110" t="s">
        <v>17</v>
      </c>
      <c r="AG140" s="111" t="s">
        <v>18</v>
      </c>
      <c r="AH140" s="112" t="s">
        <v>17</v>
      </c>
      <c r="AI140" s="113" t="s">
        <v>18</v>
      </c>
      <c r="AJ140" s="110" t="s">
        <v>17</v>
      </c>
      <c r="AK140" s="111" t="s">
        <v>18</v>
      </c>
      <c r="AL140" s="112" t="s">
        <v>17</v>
      </c>
      <c r="AM140" s="113" t="s">
        <v>18</v>
      </c>
      <c r="AN140" s="110" t="s">
        <v>17</v>
      </c>
      <c r="AO140" s="111" t="s">
        <v>18</v>
      </c>
      <c r="AP140" s="112" t="s">
        <v>17</v>
      </c>
      <c r="AQ140" s="110" t="s">
        <v>18</v>
      </c>
      <c r="AR140" s="114" t="s">
        <v>17</v>
      </c>
      <c r="AS140" s="115" t="s">
        <v>18</v>
      </c>
      <c r="AT140" s="110" t="s">
        <v>17</v>
      </c>
      <c r="AU140" s="111" t="s">
        <v>18</v>
      </c>
      <c r="AV140" s="112" t="s">
        <v>17</v>
      </c>
      <c r="AW140" s="113" t="s">
        <v>18</v>
      </c>
      <c r="AX140" s="110" t="s">
        <v>17</v>
      </c>
      <c r="AY140" s="111" t="s">
        <v>18</v>
      </c>
      <c r="AZ140" s="112" t="s">
        <v>17</v>
      </c>
      <c r="BA140" s="113" t="s">
        <v>18</v>
      </c>
      <c r="BB140" s="110" t="s">
        <v>17</v>
      </c>
      <c r="BC140" s="111" t="s">
        <v>18</v>
      </c>
      <c r="BD140" s="25" t="s">
        <v>17</v>
      </c>
      <c r="BE140" s="116" t="s">
        <v>18</v>
      </c>
      <c r="BF140" s="167" t="s">
        <v>17</v>
      </c>
      <c r="BG140" s="168" t="s">
        <v>18</v>
      </c>
      <c r="BI140" s="130" t="s">
        <v>28</v>
      </c>
      <c r="BJ140" s="122">
        <f>B140/B157</f>
        <v>5.3364101824475374E-2</v>
      </c>
      <c r="BK140" s="123">
        <f t="shared" ref="BK140" si="1107">C140/C157</f>
        <v>5.5586889766246789E-2</v>
      </c>
      <c r="BL140" s="124">
        <f t="shared" ref="BL140" si="1108">D140/D157</f>
        <v>4.5362718089990817E-2</v>
      </c>
      <c r="BM140" s="125">
        <f t="shared" ref="BM140" si="1109">E140/E157</f>
        <v>3.8499834052439431E-2</v>
      </c>
      <c r="BN140" s="122">
        <f t="shared" ref="BN140" si="1110">F140/F157</f>
        <v>6.9359859250236841E-2</v>
      </c>
      <c r="BO140" s="123">
        <f t="shared" ref="BO140" si="1111">G140/G157</f>
        <v>2.7590666594815974E-2</v>
      </c>
      <c r="BP140" s="124">
        <f t="shared" ref="BP140" si="1112">H140/H157</f>
        <v>6.1587787720725463E-2</v>
      </c>
      <c r="BQ140" s="125">
        <f t="shared" ref="BQ140" si="1113">I140/I157</f>
        <v>4.1073990571838491E-2</v>
      </c>
      <c r="BR140" s="122">
        <f t="shared" ref="BR140" si="1114">J140/J157</f>
        <v>4.1176470588235294E-2</v>
      </c>
      <c r="BS140" s="123">
        <f t="shared" ref="BS140" si="1115">K140/K157</f>
        <v>0.10213592233009709</v>
      </c>
      <c r="BT140" s="124">
        <f t="shared" ref="BT140" si="1116">L140/L157</f>
        <v>3.2638084202394745E-2</v>
      </c>
      <c r="BU140" s="122">
        <f t="shared" ref="BU140" si="1117">M140/M157</f>
        <v>9.0127855795430728E-2</v>
      </c>
      <c r="BV140" s="126">
        <f t="shared" ref="BV140" si="1118">N140/N157</f>
        <v>4.443271303506225E-2</v>
      </c>
      <c r="BW140" s="127">
        <f t="shared" ref="BW140" si="1119">O140/O157</f>
        <v>6.7956445654287378E-2</v>
      </c>
      <c r="BX140" s="122">
        <f t="shared" ref="BX140" si="1120">P140/P157</f>
        <v>5.5555555555555552E-2</v>
      </c>
      <c r="BY140" s="123">
        <f t="shared" ref="BY140" si="1121">Q140/Q157</f>
        <v>4.4084522149522687E-2</v>
      </c>
      <c r="BZ140" s="124">
        <f t="shared" ref="BZ140" si="1122">R140/R157</f>
        <v>5.5236774071505138E-2</v>
      </c>
      <c r="CA140" s="125">
        <f t="shared" ref="CA140" si="1123">S140/S157</f>
        <v>4.7874266676323607E-2</v>
      </c>
      <c r="CB140" s="122">
        <f t="shared" ref="CB140" si="1124">T140/T157</f>
        <v>2.9919042590637098E-2</v>
      </c>
      <c r="CC140" s="123">
        <f t="shared" ref="CC140" si="1125">U140/U157</f>
        <v>6.5934065934065936E-2</v>
      </c>
      <c r="CD140" s="124">
        <f t="shared" ref="CD140" si="1126">V140/V157</f>
        <v>3.1756872118832165E-2</v>
      </c>
      <c r="CE140" s="125">
        <f t="shared" ref="CE140" si="1127">W140/W157</f>
        <v>6.8088467614533965E-2</v>
      </c>
      <c r="CF140" s="122">
        <f t="shared" ref="CF140" si="1128">X140/X157</f>
        <v>4.7677637649953863E-2</v>
      </c>
      <c r="CG140" s="123">
        <f t="shared" ref="CG140" si="1129">Y140/Y157</f>
        <v>5.7067603160667252E-2</v>
      </c>
      <c r="CH140" s="124">
        <f t="shared" ref="CH140" si="1130">Z140/Z157</f>
        <v>5.7051785466808336E-2</v>
      </c>
      <c r="CI140" s="122">
        <f t="shared" ref="CI140" si="1131">AA140/AA157</f>
        <v>5.1572167132807864E-2</v>
      </c>
      <c r="CJ140" s="128">
        <f t="shared" ref="CJ140" si="1132">AB140/AB157</f>
        <v>5.1350693599415916E-2</v>
      </c>
      <c r="CK140" s="129">
        <f t="shared" ref="CK140" si="1133">AC140/AC157</f>
        <v>5.3205304069501601E-2</v>
      </c>
    </row>
    <row r="141" spans="1:89" ht="13.5" thickTop="1" x14ac:dyDescent="0.2">
      <c r="A141" s="138" t="s">
        <v>29</v>
      </c>
      <c r="B141" s="193">
        <v>796</v>
      </c>
      <c r="C141" s="187">
        <v>874</v>
      </c>
      <c r="D141" s="188">
        <v>301</v>
      </c>
      <c r="E141" s="189">
        <v>235</v>
      </c>
      <c r="F141" s="186">
        <v>849</v>
      </c>
      <c r="G141" s="190">
        <v>497</v>
      </c>
      <c r="H141" s="188">
        <v>1236</v>
      </c>
      <c r="I141" s="189">
        <v>1109</v>
      </c>
      <c r="J141" s="186">
        <v>129</v>
      </c>
      <c r="K141" s="190">
        <v>147</v>
      </c>
      <c r="L141" s="188">
        <v>324</v>
      </c>
      <c r="M141" s="186">
        <v>815</v>
      </c>
      <c r="N141" s="191">
        <v>1050</v>
      </c>
      <c r="O141" s="194">
        <v>1169</v>
      </c>
      <c r="P141" s="186">
        <v>634</v>
      </c>
      <c r="Q141" s="190">
        <v>367</v>
      </c>
      <c r="R141" s="188">
        <v>934</v>
      </c>
      <c r="S141" s="189">
        <v>601</v>
      </c>
      <c r="T141" s="186">
        <v>103</v>
      </c>
      <c r="U141" s="190">
        <v>97</v>
      </c>
      <c r="V141" s="188">
        <v>436</v>
      </c>
      <c r="W141" s="195">
        <v>882</v>
      </c>
      <c r="X141" s="186">
        <v>512</v>
      </c>
      <c r="Y141" s="190">
        <v>165</v>
      </c>
      <c r="Z141" s="188">
        <v>1200</v>
      </c>
      <c r="AA141" s="186">
        <v>1163</v>
      </c>
      <c r="AB141" s="161">
        <f t="shared" si="942"/>
        <v>8504</v>
      </c>
      <c r="AC141" s="162">
        <f t="shared" si="943"/>
        <v>8121</v>
      </c>
      <c r="AE141" s="253" t="str">
        <f>$AE$17</f>
        <v>17:00 - 17:59</v>
      </c>
      <c r="AF141" s="119">
        <f t="shared" ref="AF141:AU142" si="1134">SUMIF($A$9:$A$32,$AE141,B$133:B$156)</f>
        <v>1076</v>
      </c>
      <c r="AG141" s="176">
        <f t="shared" si="1134"/>
        <v>1805</v>
      </c>
      <c r="AH141" s="120">
        <f t="shared" si="1134"/>
        <v>437</v>
      </c>
      <c r="AI141" s="171">
        <f t="shared" si="1134"/>
        <v>559</v>
      </c>
      <c r="AJ141" s="119">
        <f t="shared" si="1134"/>
        <v>813</v>
      </c>
      <c r="AK141" s="121">
        <f t="shared" si="1134"/>
        <v>2599</v>
      </c>
      <c r="AL141" s="120">
        <f t="shared" si="1134"/>
        <v>1604</v>
      </c>
      <c r="AM141" s="171">
        <f t="shared" si="1134"/>
        <v>2510</v>
      </c>
      <c r="AN141" s="119">
        <f t="shared" si="1134"/>
        <v>444</v>
      </c>
      <c r="AO141" s="121">
        <f t="shared" si="1134"/>
        <v>123</v>
      </c>
      <c r="AP141" s="120">
        <f t="shared" si="1134"/>
        <v>1058</v>
      </c>
      <c r="AQ141" s="119">
        <f t="shared" si="1134"/>
        <v>490</v>
      </c>
      <c r="AR141" s="170">
        <f t="shared" si="1134"/>
        <v>2364</v>
      </c>
      <c r="AS141" s="172">
        <f t="shared" si="1134"/>
        <v>1367</v>
      </c>
      <c r="AT141" s="119">
        <f t="shared" si="1134"/>
        <v>1182</v>
      </c>
      <c r="AU141" s="121">
        <f t="shared" si="1134"/>
        <v>700</v>
      </c>
      <c r="AV141" s="120">
        <f t="shared" ref="AP141:BE142" si="1135">SUMIF($A$9:$A$32,$AE141,R$133:R$156)</f>
        <v>1530</v>
      </c>
      <c r="AW141" s="171">
        <f t="shared" si="1135"/>
        <v>1297</v>
      </c>
      <c r="AX141" s="119">
        <f t="shared" si="1135"/>
        <v>368</v>
      </c>
      <c r="AY141" s="121">
        <f t="shared" si="1135"/>
        <v>105</v>
      </c>
      <c r="AZ141" s="120">
        <f t="shared" si="1135"/>
        <v>1133</v>
      </c>
      <c r="BA141" s="171">
        <f t="shared" si="1135"/>
        <v>936</v>
      </c>
      <c r="BB141" s="119">
        <f t="shared" si="1135"/>
        <v>1097</v>
      </c>
      <c r="BC141" s="121">
        <f t="shared" si="1135"/>
        <v>255</v>
      </c>
      <c r="BD141" s="20">
        <f t="shared" si="1135"/>
        <v>1769</v>
      </c>
      <c r="BE141" s="175">
        <f t="shared" si="1135"/>
        <v>2409</v>
      </c>
      <c r="BF141" s="161">
        <f>AF141+AH141+AJ141+AL141+AN141+AP141+AR141+AT141+AV141+AX141+AZ141+BB141+BD141</f>
        <v>14875</v>
      </c>
      <c r="BG141" s="162">
        <f>AG141+AI141+AK141+AM141+AO141+AQ141+AS141+AU141+AW141+AY141+BA141+BC141+BE141</f>
        <v>15155</v>
      </c>
      <c r="BI141" s="138" t="s">
        <v>29</v>
      </c>
      <c r="BJ141" s="122">
        <f>B141/B157</f>
        <v>5.7402466286868105E-2</v>
      </c>
      <c r="BK141" s="123">
        <f t="shared" ref="BK141" si="1136">C141/C157</f>
        <v>5.4772200288274737E-2</v>
      </c>
      <c r="BL141" s="124">
        <f t="shared" ref="BL141" si="1137">D141/D157</f>
        <v>5.5280073461891642E-2</v>
      </c>
      <c r="BM141" s="125">
        <f t="shared" ref="BM141" si="1138">E141/E157</f>
        <v>3.8997676734152005E-2</v>
      </c>
      <c r="BN141" s="122">
        <f t="shared" ref="BN141" si="1139">F141/F157</f>
        <v>5.7450263905805925E-2</v>
      </c>
      <c r="BO141" s="123">
        <f t="shared" ref="BO141" si="1140">G141/G157</f>
        <v>2.6782346284420975E-2</v>
      </c>
      <c r="BP141" s="124">
        <f t="shared" ref="BP141" si="1141">H141/H157</f>
        <v>5.9147246016174569E-2</v>
      </c>
      <c r="BQ141" s="125">
        <f t="shared" ref="BQ141" si="1142">I141/I157</f>
        <v>4.5460135273621645E-2</v>
      </c>
      <c r="BR141" s="122">
        <f t="shared" ref="BR141" si="1143">J141/J157</f>
        <v>4.2156862745098042E-2</v>
      </c>
      <c r="BS141" s="123">
        <f t="shared" ref="BS141" si="1144">K141/K157</f>
        <v>5.7087378640776697E-2</v>
      </c>
      <c r="BT141" s="124">
        <f t="shared" ref="BT141" si="1145">L141/L157</f>
        <v>3.1286210892236384E-2</v>
      </c>
      <c r="BU141" s="122">
        <f t="shared" ref="BU141" si="1146">M141/M157</f>
        <v>8.5411863341018648E-2</v>
      </c>
      <c r="BV141" s="126">
        <f t="shared" ref="BV141" si="1147">N141/N157</f>
        <v>4.6192424442391446E-2</v>
      </c>
      <c r="BW141" s="127">
        <f t="shared" ref="BW141" si="1148">O141/O157</f>
        <v>5.6824810421932721E-2</v>
      </c>
      <c r="BX141" s="122">
        <f t="shared" ref="BX141" si="1149">P141/P157</f>
        <v>5.5555555555555552E-2</v>
      </c>
      <c r="BY141" s="123">
        <f t="shared" ref="BY141" si="1150">Q141/Q157</f>
        <v>3.9365011262469163E-2</v>
      </c>
      <c r="BZ141" s="124">
        <f t="shared" ref="BZ141" si="1151">R141/R157</f>
        <v>5.8894003405006619E-2</v>
      </c>
      <c r="CA141" s="125">
        <f t="shared" ref="CA141" si="1152">S141/S157</f>
        <v>4.3528644890273048E-2</v>
      </c>
      <c r="CB141" s="122">
        <f t="shared" ref="CB141" si="1153">T141/T157</f>
        <v>3.6254839845124953E-2</v>
      </c>
      <c r="CC141" s="123">
        <f t="shared" ref="CC141" si="1154">U141/U157</f>
        <v>3.9479039479039482E-2</v>
      </c>
      <c r="CD141" s="124">
        <f t="shared" ref="CD141" si="1155">V141/V157</f>
        <v>3.722042001024415E-2</v>
      </c>
      <c r="CE141" s="125">
        <f t="shared" ref="CE141" si="1156">W141/W157</f>
        <v>6.9668246445497628E-2</v>
      </c>
      <c r="CF141" s="122">
        <f t="shared" ref="CF141" si="1157">X141/X157</f>
        <v>5.249666769199221E-2</v>
      </c>
      <c r="CG141" s="123">
        <f t="shared" ref="CG141" si="1158">Y141/Y157</f>
        <v>3.6215978928884986E-2</v>
      </c>
      <c r="CH141" s="124">
        <f t="shared" ref="CH141" si="1159">Z141/Z157</f>
        <v>5.5434933247101213E-2</v>
      </c>
      <c r="CI141" s="122">
        <f t="shared" ref="CI141" si="1160">AA141/AA157</f>
        <v>4.9283837613357064E-2</v>
      </c>
      <c r="CJ141" s="128">
        <f t="shared" ref="CJ141" si="1161">AB141/AB157</f>
        <v>5.1740082745193476E-2</v>
      </c>
      <c r="CK141" s="129">
        <f t="shared" ref="CK141" si="1162">AC141/AC157</f>
        <v>4.9510745313214449E-2</v>
      </c>
    </row>
    <row r="142" spans="1:89" x14ac:dyDescent="0.2">
      <c r="A142" s="130" t="s">
        <v>31</v>
      </c>
      <c r="B142" s="196">
        <v>685</v>
      </c>
      <c r="C142" s="180">
        <v>977</v>
      </c>
      <c r="D142" s="181">
        <v>270</v>
      </c>
      <c r="E142" s="182">
        <v>253</v>
      </c>
      <c r="F142" s="179">
        <v>743</v>
      </c>
      <c r="G142" s="183">
        <v>669</v>
      </c>
      <c r="H142" s="181">
        <v>1112</v>
      </c>
      <c r="I142" s="182">
        <v>1200</v>
      </c>
      <c r="J142" s="179">
        <v>173</v>
      </c>
      <c r="K142" s="180">
        <v>120</v>
      </c>
      <c r="L142" s="181">
        <v>366</v>
      </c>
      <c r="M142" s="179">
        <v>603</v>
      </c>
      <c r="N142" s="184">
        <v>1049</v>
      </c>
      <c r="O142" s="197">
        <v>913</v>
      </c>
      <c r="P142" s="179">
        <v>544</v>
      </c>
      <c r="Q142" s="180">
        <v>481</v>
      </c>
      <c r="R142" s="181">
        <v>818</v>
      </c>
      <c r="S142" s="182">
        <v>651</v>
      </c>
      <c r="T142" s="188">
        <v>173</v>
      </c>
      <c r="U142" s="179">
        <v>83</v>
      </c>
      <c r="V142" s="181">
        <v>492</v>
      </c>
      <c r="W142" s="198">
        <v>752</v>
      </c>
      <c r="X142" s="179">
        <v>515</v>
      </c>
      <c r="Y142" s="183">
        <v>168</v>
      </c>
      <c r="Z142" s="181">
        <v>1217</v>
      </c>
      <c r="AA142" s="179">
        <v>1343</v>
      </c>
      <c r="AB142" s="161">
        <f t="shared" si="942"/>
        <v>8157</v>
      </c>
      <c r="AC142" s="162">
        <f t="shared" si="943"/>
        <v>8213</v>
      </c>
      <c r="AE142" s="255" t="str">
        <f>$AE$18</f>
        <v>18:00 - 18:59</v>
      </c>
      <c r="AF142" s="119">
        <f t="shared" si="1134"/>
        <v>927</v>
      </c>
      <c r="AG142" s="180">
        <f t="shared" si="1134"/>
        <v>1427</v>
      </c>
      <c r="AH142" s="181">
        <f t="shared" si="1134"/>
        <v>327</v>
      </c>
      <c r="AI142" s="182">
        <f t="shared" si="1134"/>
        <v>515</v>
      </c>
      <c r="AJ142" s="179">
        <f t="shared" si="1134"/>
        <v>675</v>
      </c>
      <c r="AK142" s="183">
        <f t="shared" si="1134"/>
        <v>2161</v>
      </c>
      <c r="AL142" s="181">
        <f t="shared" si="1134"/>
        <v>1375</v>
      </c>
      <c r="AM142" s="182">
        <f t="shared" si="1134"/>
        <v>2378</v>
      </c>
      <c r="AN142" s="179">
        <f t="shared" si="1134"/>
        <v>298</v>
      </c>
      <c r="AO142" s="183">
        <f t="shared" si="1134"/>
        <v>99</v>
      </c>
      <c r="AP142" s="181">
        <f t="shared" si="1135"/>
        <v>1006</v>
      </c>
      <c r="AQ142" s="179">
        <f t="shared" si="1135"/>
        <v>287</v>
      </c>
      <c r="AR142" s="184">
        <f t="shared" si="1135"/>
        <v>1944</v>
      </c>
      <c r="AS142" s="185">
        <f t="shared" si="1135"/>
        <v>1294</v>
      </c>
      <c r="AT142" s="179">
        <f t="shared" si="1135"/>
        <v>745</v>
      </c>
      <c r="AU142" s="183">
        <f t="shared" si="1135"/>
        <v>697</v>
      </c>
      <c r="AV142" s="181">
        <f t="shared" si="1135"/>
        <v>1073</v>
      </c>
      <c r="AW142" s="182">
        <f t="shared" si="1135"/>
        <v>1138</v>
      </c>
      <c r="AX142" s="179">
        <f t="shared" si="1135"/>
        <v>255</v>
      </c>
      <c r="AY142" s="183">
        <f t="shared" si="1135"/>
        <v>93</v>
      </c>
      <c r="AZ142" s="181">
        <f t="shared" si="1135"/>
        <v>1142</v>
      </c>
      <c r="BA142" s="182">
        <f t="shared" si="1135"/>
        <v>700</v>
      </c>
      <c r="BB142" s="179">
        <f t="shared" si="1135"/>
        <v>788</v>
      </c>
      <c r="BC142" s="183">
        <f t="shared" si="1135"/>
        <v>260</v>
      </c>
      <c r="BD142" s="181">
        <f t="shared" si="1135"/>
        <v>1622</v>
      </c>
      <c r="BE142" s="179">
        <f t="shared" si="1135"/>
        <v>1958</v>
      </c>
      <c r="BF142" s="163">
        <f>SUM(AF142,AH142,AJ142,AL142,AN142,AP142,AR142,AT142,AV142,AX142,AZ142,BB142,BD142)</f>
        <v>12177</v>
      </c>
      <c r="BG142" s="164">
        <f>SUM(AG142,AI142,AK142,AM142,AO142,AQ142,AS142,AU142,AW142,AY142,BA142,BC142,BE142)</f>
        <v>13007</v>
      </c>
      <c r="BI142" s="130" t="s">
        <v>31</v>
      </c>
      <c r="BJ142" s="122">
        <f>B142/B157</f>
        <v>4.9397851013196797E-2</v>
      </c>
      <c r="BK142" s="123">
        <f t="shared" ref="BK142" si="1163">C142/C157</f>
        <v>6.1227047690668675E-2</v>
      </c>
      <c r="BL142" s="124">
        <f t="shared" ref="BL142" si="1164">D142/D157</f>
        <v>4.9586776859504134E-2</v>
      </c>
      <c r="BM142" s="125">
        <f t="shared" ref="BM142" si="1165">E142/E157</f>
        <v>4.1984732824427481E-2</v>
      </c>
      <c r="BN142" s="122">
        <f t="shared" ref="BN142" si="1166">F142/F157</f>
        <v>5.0277439437000949E-2</v>
      </c>
      <c r="BO142" s="123">
        <f t="shared" ref="BO142" si="1167">G142/G157</f>
        <v>3.6051085843616965E-2</v>
      </c>
      <c r="BP142" s="124">
        <f t="shared" ref="BP142" si="1168">H142/H157</f>
        <v>5.3213379910992009E-2</v>
      </c>
      <c r="BQ142" s="125">
        <f t="shared" ref="BQ142" si="1169">I142/I157</f>
        <v>4.9190407870465261E-2</v>
      </c>
      <c r="BR142" s="122">
        <f t="shared" ref="BR142" si="1170">J142/J157</f>
        <v>5.6535947712418301E-2</v>
      </c>
      <c r="BS142" s="123">
        <f t="shared" ref="BS142" si="1171">K142/K157</f>
        <v>4.6601941747572817E-2</v>
      </c>
      <c r="BT142" s="124">
        <f t="shared" ref="BT142" si="1172">L142/L157</f>
        <v>3.5341830822711473E-2</v>
      </c>
      <c r="BU142" s="122">
        <f t="shared" ref="BU142" si="1173">M142/M157</f>
        <v>6.3194298889121772E-2</v>
      </c>
      <c r="BV142" s="126">
        <f t="shared" ref="BV142" si="1174">N142/N157</f>
        <v>4.6148431657208215E-2</v>
      </c>
      <c r="BW142" s="127">
        <f t="shared" ref="BW142" si="1175">O142/O157</f>
        <v>4.4380711646898698E-2</v>
      </c>
      <c r="BX142" s="122">
        <f t="shared" ref="BX142" si="1176">P142/P157</f>
        <v>4.7669120224325269E-2</v>
      </c>
      <c r="BY142" s="123">
        <f t="shared" ref="BY142" si="1177">Q142/Q157</f>
        <v>5.1592834924380562E-2</v>
      </c>
      <c r="BZ142" s="124">
        <f t="shared" ref="BZ142" si="1178">R142/R157</f>
        <v>5.1579544738003656E-2</v>
      </c>
      <c r="CA142" s="125">
        <f t="shared" ref="CA142" si="1179">S142/S157</f>
        <v>4.7149996378648515E-2</v>
      </c>
      <c r="CB142" s="122">
        <f t="shared" ref="CB142" si="1180">T142/T157</f>
        <v>6.0894051390355509E-2</v>
      </c>
      <c r="CC142" s="123">
        <f t="shared" ref="CC142" si="1181">U142/U157</f>
        <v>3.3781033781033781E-2</v>
      </c>
      <c r="CD142" s="124">
        <f t="shared" ref="CD142" si="1182">V142/V157</f>
        <v>4.200102441522964E-2</v>
      </c>
      <c r="CE142" s="125">
        <f t="shared" ref="CE142" si="1183">W142/W157</f>
        <v>5.9399684044233805E-2</v>
      </c>
      <c r="CF142" s="122">
        <f t="shared" ref="CF142" si="1184">X142/X157</f>
        <v>5.2804265354249973E-2</v>
      </c>
      <c r="CG142" s="123">
        <f t="shared" ref="CG142" si="1185">Y142/Y157</f>
        <v>3.6874451273046532E-2</v>
      </c>
      <c r="CH142" s="124">
        <f t="shared" ref="CH142" si="1186">Z142/Z157</f>
        <v>5.6220261468101815E-2</v>
      </c>
      <c r="CI142" s="122">
        <f t="shared" ref="CI142" si="1187">AA142/AA157</f>
        <v>5.691160267819307E-2</v>
      </c>
      <c r="CJ142" s="128">
        <f t="shared" ref="CJ142" si="1188">AB142/AB157</f>
        <v>4.9628863470430759E-2</v>
      </c>
      <c r="CK142" s="129">
        <f t="shared" ref="CK142" si="1189">AC142/AC157</f>
        <v>5.0071635421429658E-2</v>
      </c>
    </row>
    <row r="143" spans="1:89" ht="13.5" thickBot="1" x14ac:dyDescent="0.25">
      <c r="A143" s="138" t="s">
        <v>33</v>
      </c>
      <c r="B143" s="193">
        <v>688</v>
      </c>
      <c r="C143" s="187">
        <v>876</v>
      </c>
      <c r="D143" s="188">
        <v>231</v>
      </c>
      <c r="E143" s="189">
        <v>300</v>
      </c>
      <c r="F143" s="186">
        <v>641</v>
      </c>
      <c r="G143" s="190">
        <v>618</v>
      </c>
      <c r="H143" s="188">
        <v>1149</v>
      </c>
      <c r="I143" s="189">
        <v>1246</v>
      </c>
      <c r="J143" s="186">
        <v>128</v>
      </c>
      <c r="K143" s="187">
        <v>129</v>
      </c>
      <c r="L143" s="188">
        <v>413</v>
      </c>
      <c r="M143" s="186">
        <v>467</v>
      </c>
      <c r="N143" s="191">
        <v>991</v>
      </c>
      <c r="O143" s="194">
        <v>960</v>
      </c>
      <c r="P143" s="186">
        <v>544</v>
      </c>
      <c r="Q143" s="187">
        <v>435</v>
      </c>
      <c r="R143" s="188">
        <v>812</v>
      </c>
      <c r="S143" s="189">
        <v>602</v>
      </c>
      <c r="T143" s="186">
        <v>90</v>
      </c>
      <c r="U143" s="190">
        <v>104</v>
      </c>
      <c r="V143" s="188">
        <v>504</v>
      </c>
      <c r="W143" s="195">
        <v>646</v>
      </c>
      <c r="X143" s="186">
        <v>456</v>
      </c>
      <c r="Y143" s="190">
        <v>166</v>
      </c>
      <c r="Z143" s="188">
        <v>1212</v>
      </c>
      <c r="AA143" s="186">
        <v>1506</v>
      </c>
      <c r="AB143" s="161">
        <f t="shared" si="942"/>
        <v>7859</v>
      </c>
      <c r="AC143" s="162">
        <f t="shared" si="943"/>
        <v>8055</v>
      </c>
      <c r="AE143" s="253"/>
      <c r="AF143" s="119"/>
      <c r="AG143" s="187"/>
      <c r="AH143" s="188"/>
      <c r="AI143" s="189"/>
      <c r="AJ143" s="186"/>
      <c r="AK143" s="190"/>
      <c r="AL143" s="188"/>
      <c r="AM143" s="189"/>
      <c r="AN143" s="186"/>
      <c r="AO143" s="190"/>
      <c r="AP143" s="188"/>
      <c r="AQ143" s="186"/>
      <c r="AR143" s="191"/>
      <c r="AS143" s="192"/>
      <c r="AT143" s="186"/>
      <c r="AU143" s="190"/>
      <c r="AV143" s="188"/>
      <c r="AW143" s="189"/>
      <c r="AX143" s="186"/>
      <c r="AY143" s="190"/>
      <c r="AZ143" s="188"/>
      <c r="BA143" s="189"/>
      <c r="BB143" s="186"/>
      <c r="BC143" s="190"/>
      <c r="BD143" s="188"/>
      <c r="BE143" s="186"/>
      <c r="BF143" s="163"/>
      <c r="BG143" s="164"/>
      <c r="BI143" s="138" t="s">
        <v>33</v>
      </c>
      <c r="BJ143" s="122">
        <f>B143/B157</f>
        <v>4.9614191966539267E-2</v>
      </c>
      <c r="BK143" s="123">
        <f t="shared" ref="BK143" si="1190">C143/C157</f>
        <v>5.4897537131039668E-2</v>
      </c>
      <c r="BL143" s="124">
        <f t="shared" ref="BL143" si="1191">D143/D157</f>
        <v>4.2424242424242427E-2</v>
      </c>
      <c r="BM143" s="125">
        <f t="shared" ref="BM143" si="1192">E143/E157</f>
        <v>4.9784268171257882E-2</v>
      </c>
      <c r="BN143" s="122">
        <f t="shared" ref="BN143" si="1193">F143/F157</f>
        <v>4.3375287589660305E-2</v>
      </c>
      <c r="BO143" s="123">
        <f t="shared" ref="BO143" si="1194">G143/G157</f>
        <v>3.3302796788273969E-2</v>
      </c>
      <c r="BP143" s="124">
        <f t="shared" ref="BP143" si="1195">H143/H157</f>
        <v>5.4983968990764222E-2</v>
      </c>
      <c r="BQ143" s="125">
        <f t="shared" ref="BQ143" si="1196">I143/I157</f>
        <v>5.107604017216643E-2</v>
      </c>
      <c r="BR143" s="122">
        <f t="shared" ref="BR143" si="1197">J143/J157</f>
        <v>4.1830065359477121E-2</v>
      </c>
      <c r="BS143" s="123">
        <f t="shared" ref="BS143" si="1198">K143/K157</f>
        <v>5.0097087378640777E-2</v>
      </c>
      <c r="BT143" s="124">
        <f t="shared" ref="BT143" si="1199">L143/L157</f>
        <v>3.9880262649671691E-2</v>
      </c>
      <c r="BU143" s="122">
        <f t="shared" ref="BU143" si="1200">M143/M157</f>
        <v>4.894152169356529E-2</v>
      </c>
      <c r="BV143" s="126">
        <f t="shared" ref="BV143" si="1201">N143/N157</f>
        <v>4.3596850116580883E-2</v>
      </c>
      <c r="BW143" s="127">
        <f t="shared" ref="BW143" si="1202">O143/O157</f>
        <v>4.6665370406377603E-2</v>
      </c>
      <c r="BX143" s="122">
        <f t="shared" ref="BX143" si="1203">P143/P157</f>
        <v>4.7669120224325269E-2</v>
      </c>
      <c r="BY143" s="123">
        <f t="shared" ref="BY143" si="1204">Q143/Q157</f>
        <v>4.6658800815188244E-2</v>
      </c>
      <c r="BZ143" s="124">
        <f t="shared" ref="BZ143" si="1205">R143/R157</f>
        <v>5.1201210669020746E-2</v>
      </c>
      <c r="CA143" s="125">
        <f t="shared" ref="CA143" si="1206">S143/S157</f>
        <v>4.3601071920040556E-2</v>
      </c>
      <c r="CB143" s="122">
        <f t="shared" ref="CB143" si="1207">T143/T157</f>
        <v>3.1678986272439279E-2</v>
      </c>
      <c r="CC143" s="123">
        <f t="shared" ref="CC143" si="1208">U143/U157</f>
        <v>4.2328042328042326E-2</v>
      </c>
      <c r="CD143" s="124">
        <f t="shared" ref="CD143" si="1209">V143/V157</f>
        <v>4.3025439644869386E-2</v>
      </c>
      <c r="CE143" s="125">
        <f t="shared" ref="CE143" si="1210">W143/W157</f>
        <v>5.1026856240126379E-2</v>
      </c>
      <c r="CF143" s="122">
        <f t="shared" ref="CF143" si="1211">X143/X157</f>
        <v>4.6754844663180563E-2</v>
      </c>
      <c r="CG143" s="123">
        <f t="shared" ref="CG143" si="1212">Y143/Y157</f>
        <v>3.6435469710272166E-2</v>
      </c>
      <c r="CH143" s="124">
        <f t="shared" ref="CH143" si="1213">Z143/Z157</f>
        <v>5.5989282579572225E-2</v>
      </c>
      <c r="CI143" s="122">
        <f t="shared" ref="CI143" si="1214">AA143/AA157</f>
        <v>6.3818967709127886E-2</v>
      </c>
      <c r="CJ143" s="128">
        <f t="shared" ref="CJ143" si="1215">AB143/AB157</f>
        <v>4.7815770260403991E-2</v>
      </c>
      <c r="CK143" s="129">
        <f t="shared" ref="CK143" si="1216">AC143/AC157</f>
        <v>4.9108367626886147E-2</v>
      </c>
    </row>
    <row r="144" spans="1:89" ht="14.25" thickTop="1" thickBot="1" x14ac:dyDescent="0.25">
      <c r="A144" s="130" t="s">
        <v>34</v>
      </c>
      <c r="B144" s="196">
        <v>675</v>
      </c>
      <c r="C144" s="180">
        <v>911</v>
      </c>
      <c r="D144" s="181">
        <v>342</v>
      </c>
      <c r="E144" s="182">
        <v>314</v>
      </c>
      <c r="F144" s="179">
        <v>600</v>
      </c>
      <c r="G144" s="183">
        <v>813</v>
      </c>
      <c r="H144" s="181">
        <v>1144</v>
      </c>
      <c r="I144" s="182">
        <v>1206</v>
      </c>
      <c r="J144" s="179">
        <v>105</v>
      </c>
      <c r="K144" s="180">
        <v>97</v>
      </c>
      <c r="L144" s="181">
        <v>508</v>
      </c>
      <c r="M144" s="179">
        <v>469</v>
      </c>
      <c r="N144" s="184">
        <v>1128</v>
      </c>
      <c r="O144" s="197">
        <v>873</v>
      </c>
      <c r="P144" s="179">
        <v>595</v>
      </c>
      <c r="Q144" s="180">
        <v>365</v>
      </c>
      <c r="R144" s="181">
        <v>801</v>
      </c>
      <c r="S144" s="182">
        <v>552</v>
      </c>
      <c r="T144" s="179">
        <v>125</v>
      </c>
      <c r="U144" s="183">
        <v>103</v>
      </c>
      <c r="V144" s="181">
        <v>548</v>
      </c>
      <c r="W144" s="198">
        <v>618</v>
      </c>
      <c r="X144" s="179">
        <v>465</v>
      </c>
      <c r="Y144" s="183">
        <v>180</v>
      </c>
      <c r="Z144" s="181">
        <v>1342</v>
      </c>
      <c r="AA144" s="179">
        <v>1289</v>
      </c>
      <c r="AB144" s="161">
        <f t="shared" si="942"/>
        <v>8378</v>
      </c>
      <c r="AC144" s="162">
        <f t="shared" si="943"/>
        <v>7790</v>
      </c>
      <c r="AE144" s="250" t="s">
        <v>25</v>
      </c>
      <c r="AF144" s="14">
        <f t="shared" ref="AF144:BG144" si="1217">SUM(AF141:AF143)</f>
        <v>2003</v>
      </c>
      <c r="AG144" s="1">
        <f t="shared" si="1217"/>
        <v>3232</v>
      </c>
      <c r="AH144" s="14">
        <f t="shared" si="1217"/>
        <v>764</v>
      </c>
      <c r="AI144" s="1">
        <f t="shared" si="1217"/>
        <v>1074</v>
      </c>
      <c r="AJ144" s="14">
        <f t="shared" si="1217"/>
        <v>1488</v>
      </c>
      <c r="AK144" s="1">
        <f t="shared" si="1217"/>
        <v>4760</v>
      </c>
      <c r="AL144" s="14">
        <f t="shared" si="1217"/>
        <v>2979</v>
      </c>
      <c r="AM144" s="1">
        <f t="shared" si="1217"/>
        <v>4888</v>
      </c>
      <c r="AN144" s="14">
        <f t="shared" si="1217"/>
        <v>742</v>
      </c>
      <c r="AO144" s="1">
        <f t="shared" si="1217"/>
        <v>222</v>
      </c>
      <c r="AP144" s="14">
        <f t="shared" si="1217"/>
        <v>2064</v>
      </c>
      <c r="AQ144" s="1">
        <f t="shared" si="1217"/>
        <v>777</v>
      </c>
      <c r="AR144" s="14">
        <f t="shared" si="1217"/>
        <v>4308</v>
      </c>
      <c r="AS144" s="1">
        <f t="shared" si="1217"/>
        <v>2661</v>
      </c>
      <c r="AT144" s="14">
        <f t="shared" si="1217"/>
        <v>1927</v>
      </c>
      <c r="AU144" s="1">
        <f t="shared" si="1217"/>
        <v>1397</v>
      </c>
      <c r="AV144" s="14">
        <f t="shared" si="1217"/>
        <v>2603</v>
      </c>
      <c r="AW144" s="1">
        <f t="shared" si="1217"/>
        <v>2435</v>
      </c>
      <c r="AX144" s="14">
        <f t="shared" si="1217"/>
        <v>623</v>
      </c>
      <c r="AY144" s="1">
        <f t="shared" si="1217"/>
        <v>198</v>
      </c>
      <c r="AZ144" s="14">
        <f t="shared" si="1217"/>
        <v>2275</v>
      </c>
      <c r="BA144" s="1">
        <f t="shared" si="1217"/>
        <v>1636</v>
      </c>
      <c r="BB144" s="14">
        <f t="shared" si="1217"/>
        <v>1885</v>
      </c>
      <c r="BC144" s="1">
        <f t="shared" si="1217"/>
        <v>515</v>
      </c>
      <c r="BD144" s="14">
        <f t="shared" si="1217"/>
        <v>3391</v>
      </c>
      <c r="BE144" s="1">
        <f t="shared" si="1217"/>
        <v>4367</v>
      </c>
      <c r="BF144" s="165">
        <f t="shared" si="1217"/>
        <v>27052</v>
      </c>
      <c r="BG144" s="166">
        <f t="shared" si="1217"/>
        <v>28162</v>
      </c>
      <c r="BI144" s="130" t="s">
        <v>34</v>
      </c>
      <c r="BJ144" s="122">
        <f>B144/B157</f>
        <v>4.8676714502055241E-2</v>
      </c>
      <c r="BK144" s="123">
        <f t="shared" ref="BK144" si="1218">C144/C157</f>
        <v>5.709093187942596E-2</v>
      </c>
      <c r="BL144" s="124">
        <f t="shared" ref="BL144" si="1219">D144/D157</f>
        <v>6.2809917355371905E-2</v>
      </c>
      <c r="BM144" s="125">
        <f t="shared" ref="BM144" si="1220">E144/E157</f>
        <v>5.2107534019249918E-2</v>
      </c>
      <c r="BN144" s="122">
        <f t="shared" ref="BN144" si="1221">F144/F157</f>
        <v>4.0600893219650831E-2</v>
      </c>
      <c r="BO144" s="123">
        <f t="shared" ref="BO144" si="1222">G144/G157</f>
        <v>4.3810960823408955E-2</v>
      </c>
      <c r="BP144" s="124">
        <f t="shared" ref="BP144" si="1223">H144/H157</f>
        <v>5.474470019620041E-2</v>
      </c>
      <c r="BQ144" s="125">
        <f t="shared" ref="BQ144" si="1224">I144/I157</f>
        <v>4.9436359909817588E-2</v>
      </c>
      <c r="BR144" s="122">
        <f t="shared" ref="BR144" si="1225">J144/J157</f>
        <v>3.4313725490196081E-2</v>
      </c>
      <c r="BS144" s="123">
        <f t="shared" ref="BS144" si="1226">K144/K157</f>
        <v>3.7669902912621359E-2</v>
      </c>
      <c r="BT144" s="124">
        <f t="shared" ref="BT144" si="1227">L144/L157</f>
        <v>4.9053688682889146E-2</v>
      </c>
      <c r="BU144" s="122">
        <f t="shared" ref="BU144" si="1228">M144/M157</f>
        <v>4.9151121358205825E-2</v>
      </c>
      <c r="BV144" s="126">
        <f t="shared" ref="BV144" si="1229">N144/N157</f>
        <v>4.9623861686683382E-2</v>
      </c>
      <c r="BW144" s="127">
        <f t="shared" ref="BW144" si="1230">O144/O157</f>
        <v>4.2436321213299634E-2</v>
      </c>
      <c r="BX144" s="122">
        <f t="shared" ref="BX144" si="1231">P144/P157</f>
        <v>5.2138100245355763E-2</v>
      </c>
      <c r="BY144" s="123">
        <f t="shared" ref="BY144" si="1232">Q144/Q157</f>
        <v>3.9150488040330368E-2</v>
      </c>
      <c r="BZ144" s="124">
        <f t="shared" ref="BZ144" si="1233">R144/R157</f>
        <v>5.050759820921874E-2</v>
      </c>
      <c r="CA144" s="125">
        <f t="shared" ref="CA144" si="1234">S144/S157</f>
        <v>3.9979720431665096E-2</v>
      </c>
      <c r="CB144" s="122">
        <f t="shared" ref="CB144" si="1235">T144/T157</f>
        <v>4.399859204505456E-2</v>
      </c>
      <c r="CC144" s="123">
        <f t="shared" ref="CC144" si="1236">U144/U157</f>
        <v>4.1921041921041922E-2</v>
      </c>
      <c r="CD144" s="124">
        <f t="shared" ref="CD144" si="1237">V144/V157</f>
        <v>4.6781628820215131E-2</v>
      </c>
      <c r="CE144" s="125">
        <f t="shared" ref="CE144" si="1238">W144/W157</f>
        <v>4.8815165876777249E-2</v>
      </c>
      <c r="CF144" s="122">
        <f t="shared" ref="CF144" si="1239">X144/X157</f>
        <v>4.7677637649953863E-2</v>
      </c>
      <c r="CG144" s="123">
        <f t="shared" ref="CG144" si="1240">Y144/Y157</f>
        <v>3.9508340649692712E-2</v>
      </c>
      <c r="CH144" s="124">
        <f t="shared" ref="CH144" si="1241">Z144/Z157</f>
        <v>6.1994733681341528E-2</v>
      </c>
      <c r="CI144" s="122">
        <f t="shared" ref="CI144" si="1242">AA144/AA157</f>
        <v>5.4623273158742269E-2</v>
      </c>
      <c r="CJ144" s="128">
        <f t="shared" ref="CJ144" si="1243">AB144/AB157</f>
        <v>5.0973472864443904E-2</v>
      </c>
      <c r="CK144" s="129">
        <f t="shared" ref="CK144" si="1244">AC144/AC157</f>
        <v>4.7492760249961893E-2</v>
      </c>
    </row>
    <row r="145" spans="1:89" ht="13.5" thickTop="1" x14ac:dyDescent="0.2">
      <c r="A145" s="138" t="s">
        <v>35</v>
      </c>
      <c r="B145" s="193">
        <v>762</v>
      </c>
      <c r="C145" s="187">
        <v>1046</v>
      </c>
      <c r="D145" s="188">
        <v>352</v>
      </c>
      <c r="E145" s="189">
        <v>352</v>
      </c>
      <c r="F145" s="186">
        <v>620</v>
      </c>
      <c r="G145" s="190">
        <v>1056</v>
      </c>
      <c r="H145" s="188">
        <v>1262</v>
      </c>
      <c r="I145" s="189">
        <v>1693</v>
      </c>
      <c r="J145" s="186">
        <v>183</v>
      </c>
      <c r="K145" s="187">
        <v>102</v>
      </c>
      <c r="L145" s="188">
        <v>809</v>
      </c>
      <c r="M145" s="186">
        <v>516</v>
      </c>
      <c r="N145" s="191">
        <v>1509</v>
      </c>
      <c r="O145" s="194">
        <v>1055</v>
      </c>
      <c r="P145" s="186">
        <v>714</v>
      </c>
      <c r="Q145" s="187">
        <v>465</v>
      </c>
      <c r="R145" s="188">
        <v>963</v>
      </c>
      <c r="S145" s="189">
        <v>836</v>
      </c>
      <c r="T145" s="186">
        <v>211</v>
      </c>
      <c r="U145" s="190">
        <v>77</v>
      </c>
      <c r="V145" s="188">
        <v>822</v>
      </c>
      <c r="W145" s="195">
        <v>680</v>
      </c>
      <c r="X145" s="186">
        <v>682</v>
      </c>
      <c r="Y145" s="190">
        <v>176</v>
      </c>
      <c r="Z145" s="188">
        <v>1421</v>
      </c>
      <c r="AA145" s="186">
        <v>1390</v>
      </c>
      <c r="AB145" s="161">
        <f t="shared" si="942"/>
        <v>10310</v>
      </c>
      <c r="AC145" s="162">
        <f t="shared" si="943"/>
        <v>9444</v>
      </c>
      <c r="BI145" s="138" t="s">
        <v>35</v>
      </c>
      <c r="BJ145" s="122">
        <f>B145/B157</f>
        <v>5.4950602148986803E-2</v>
      </c>
      <c r="BK145" s="123">
        <f t="shared" ref="BK145" si="1245">C145/C157</f>
        <v>6.5551168766058779E-2</v>
      </c>
      <c r="BL145" s="124">
        <f t="shared" ref="BL145" si="1246">D145/D157</f>
        <v>6.4646464646464646E-2</v>
      </c>
      <c r="BM145" s="125">
        <f t="shared" ref="BM145" si="1247">E145/E157</f>
        <v>5.8413541320942584E-2</v>
      </c>
      <c r="BN145" s="122">
        <f t="shared" ref="BN145" si="1248">F145/F157</f>
        <v>4.1954256326972528E-2</v>
      </c>
      <c r="BO145" s="123">
        <f t="shared" ref="BO145" si="1249">G145/G157</f>
        <v>5.6905749851807942E-2</v>
      </c>
      <c r="BP145" s="124">
        <f t="shared" ref="BP145" si="1250">H145/H157</f>
        <v>6.03914437479064E-2</v>
      </c>
      <c r="BQ145" s="125">
        <f t="shared" ref="BQ145" si="1251">I145/I157</f>
        <v>6.939946710391473E-2</v>
      </c>
      <c r="BR145" s="122">
        <f t="shared" ref="BR145" si="1252">J145/J157</f>
        <v>5.9803921568627454E-2</v>
      </c>
      <c r="BS145" s="123">
        <f t="shared" ref="BS145" si="1253">K145/K157</f>
        <v>3.961165048543689E-2</v>
      </c>
      <c r="BT145" s="124">
        <f t="shared" ref="BT145" si="1254">L145/L157</f>
        <v>7.8118964851293937E-2</v>
      </c>
      <c r="BU145" s="122">
        <f t="shared" ref="BU145" si="1255">M145/M157</f>
        <v>5.407671347725844E-2</v>
      </c>
      <c r="BV145" s="126">
        <f t="shared" ref="BV145" si="1256">N145/N157</f>
        <v>6.6385112841493996E-2</v>
      </c>
      <c r="BW145" s="127">
        <f t="shared" ref="BW145" si="1257">O145/O157</f>
        <v>5.1283297686175386E-2</v>
      </c>
      <c r="BX145" s="122">
        <f t="shared" ref="BX145" si="1258">P145/P157</f>
        <v>6.2565720294426919E-2</v>
      </c>
      <c r="BY145" s="123">
        <f t="shared" ref="BY145" si="1259">Q145/Q157</f>
        <v>4.9876649147270191E-2</v>
      </c>
      <c r="BZ145" s="124">
        <f t="shared" ref="BZ145" si="1260">R145/R157</f>
        <v>6.0722618071757363E-2</v>
      </c>
      <c r="CA145" s="125">
        <f t="shared" ref="CA145" si="1261">S145/S157</f>
        <v>6.0548996885637717E-2</v>
      </c>
      <c r="CB145" s="122">
        <f t="shared" ref="CB145" si="1262">T145/T157</f>
        <v>7.426962337205209E-2</v>
      </c>
      <c r="CC145" s="123">
        <f t="shared" ref="CC145" si="1263">U145/U157</f>
        <v>3.1339031339031341E-2</v>
      </c>
      <c r="CD145" s="124">
        <f t="shared" ref="CD145" si="1264">V145/V157</f>
        <v>7.0172443230322692E-2</v>
      </c>
      <c r="CE145" s="125">
        <f t="shared" ref="CE145" si="1265">W145/W157</f>
        <v>5.3712480252764615E-2</v>
      </c>
      <c r="CF145" s="122">
        <f t="shared" ref="CF145" si="1266">X145/X157</f>
        <v>6.9927201886598997E-2</v>
      </c>
      <c r="CG145" s="123">
        <f t="shared" ref="CG145" si="1267">Y145/Y157</f>
        <v>3.8630377524143986E-2</v>
      </c>
      <c r="CH145" s="124">
        <f t="shared" ref="CH145" si="1268">Z145/Z157</f>
        <v>6.564420012010902E-2</v>
      </c>
      <c r="CI145" s="122">
        <f t="shared" ref="CI145" si="1269">AA145/AA157</f>
        <v>5.8903296889566914E-2</v>
      </c>
      <c r="CJ145" s="128">
        <f t="shared" ref="CJ145" si="1270">AB145/AB157</f>
        <v>6.2728157702604037E-2</v>
      </c>
      <c r="CK145" s="129">
        <f t="shared" ref="CK145" si="1271">AC145/AC157</f>
        <v>5.7576588934613628E-2</v>
      </c>
    </row>
    <row r="146" spans="1:89" x14ac:dyDescent="0.2">
      <c r="A146" s="130" t="s">
        <v>36</v>
      </c>
      <c r="B146" s="196">
        <v>897</v>
      </c>
      <c r="C146" s="180">
        <v>1475</v>
      </c>
      <c r="D146" s="181">
        <v>538</v>
      </c>
      <c r="E146" s="182">
        <v>535</v>
      </c>
      <c r="F146" s="179">
        <v>771</v>
      </c>
      <c r="G146" s="183">
        <v>2137</v>
      </c>
      <c r="H146" s="181">
        <v>1430</v>
      </c>
      <c r="I146" s="182">
        <v>2255</v>
      </c>
      <c r="J146" s="179">
        <v>344</v>
      </c>
      <c r="K146" s="180">
        <v>99</v>
      </c>
      <c r="L146" s="181">
        <v>1086</v>
      </c>
      <c r="M146" s="179">
        <v>435</v>
      </c>
      <c r="N146" s="184">
        <v>1999</v>
      </c>
      <c r="O146" s="197">
        <v>1259</v>
      </c>
      <c r="P146" s="179">
        <v>1184</v>
      </c>
      <c r="Q146" s="180">
        <v>619</v>
      </c>
      <c r="R146" s="181">
        <v>1504</v>
      </c>
      <c r="S146" s="182">
        <v>1101</v>
      </c>
      <c r="T146" s="179">
        <v>473</v>
      </c>
      <c r="U146" s="183">
        <v>63</v>
      </c>
      <c r="V146" s="181">
        <v>1556</v>
      </c>
      <c r="W146" s="198">
        <v>789</v>
      </c>
      <c r="X146" s="179">
        <v>1018</v>
      </c>
      <c r="Y146" s="183">
        <v>215</v>
      </c>
      <c r="Z146" s="181">
        <v>1681</v>
      </c>
      <c r="AA146" s="179">
        <v>2138</v>
      </c>
      <c r="AB146" s="161">
        <f t="shared" si="942"/>
        <v>14481</v>
      </c>
      <c r="AC146" s="162">
        <f t="shared" si="943"/>
        <v>13120</v>
      </c>
      <c r="BI146" s="130" t="s">
        <v>36</v>
      </c>
      <c r="BJ146" s="122">
        <f>B146/B157</f>
        <v>6.4685945049397855E-2</v>
      </c>
      <c r="BK146" s="123">
        <f t="shared" ref="BK146" si="1272">C146/C157</f>
        <v>9.2435921539136434E-2</v>
      </c>
      <c r="BL146" s="124">
        <f t="shared" ref="BL146" si="1273">D146/D157</f>
        <v>9.8806244260789711E-2</v>
      </c>
      <c r="BM146" s="125">
        <f t="shared" ref="BM146" si="1274">E146/E157</f>
        <v>8.8781944905409887E-2</v>
      </c>
      <c r="BN146" s="122">
        <f t="shared" ref="BN146" si="1275">F146/F157</f>
        <v>5.2172147787251322E-2</v>
      </c>
      <c r="BO146" s="123">
        <f t="shared" ref="BO146" si="1276">G146/G157</f>
        <v>0.11515870022094088</v>
      </c>
      <c r="BP146" s="124">
        <f t="shared" ref="BP146" si="1277">H146/H157</f>
        <v>6.8430875245250516E-2</v>
      </c>
      <c r="BQ146" s="125">
        <f t="shared" ref="BQ146" si="1278">I146/I157</f>
        <v>9.2436974789915971E-2</v>
      </c>
      <c r="BR146" s="122">
        <f t="shared" ref="BR146" si="1279">J146/J157</f>
        <v>0.11241830065359477</v>
      </c>
      <c r="BS146" s="123">
        <f t="shared" ref="BS146" si="1280">K146/K157</f>
        <v>3.8446601941747573E-2</v>
      </c>
      <c r="BT146" s="124">
        <f t="shared" ref="BT146" si="1281">L146/L157</f>
        <v>0.10486674391657011</v>
      </c>
      <c r="BU146" s="122">
        <f t="shared" ref="BU146" si="1282">M146/M157</f>
        <v>4.5587927059316705E-2</v>
      </c>
      <c r="BV146" s="126">
        <f t="shared" ref="BV146" si="1283">N146/N157</f>
        <v>8.7941577581276673E-2</v>
      </c>
      <c r="BW146" s="127">
        <f t="shared" ref="BW146" si="1284">O146/O157</f>
        <v>6.1199688897530621E-2</v>
      </c>
      <c r="BX146" s="122">
        <f t="shared" ref="BX146" si="1285">P146/P157</f>
        <v>0.10375043813529618</v>
      </c>
      <c r="BY146" s="123">
        <f t="shared" ref="BY146" si="1286">Q146/Q157</f>
        <v>6.6394937251957525E-2</v>
      </c>
      <c r="BZ146" s="124">
        <f t="shared" ref="BZ146" si="1287">R146/R157</f>
        <v>9.483573995838325E-2</v>
      </c>
      <c r="CA146" s="125">
        <f t="shared" ref="CA146" si="1288">S146/S157</f>
        <v>7.9742159774027668E-2</v>
      </c>
      <c r="CB146" s="122">
        <f t="shared" ref="CB146" si="1289">T146/T157</f>
        <v>0.16649067229848644</v>
      </c>
      <c r="CC146" s="123">
        <f t="shared" ref="CC146" si="1290">U146/U157</f>
        <v>2.564102564102564E-2</v>
      </c>
      <c r="CD146" s="124">
        <f t="shared" ref="CD146" si="1291">V146/V157</f>
        <v>0.1328325081099539</v>
      </c>
      <c r="CE146" s="125">
        <f t="shared" ref="CE146" si="1292">W146/W157</f>
        <v>6.2322274881516586E-2</v>
      </c>
      <c r="CF146" s="122">
        <f t="shared" ref="CF146" si="1293">X146/X157</f>
        <v>0.10437814005946888</v>
      </c>
      <c r="CG146" s="123">
        <f t="shared" ref="CG146" si="1294">Y146/Y157</f>
        <v>4.7190517998244072E-2</v>
      </c>
      <c r="CH146" s="124">
        <f t="shared" ref="CH146" si="1295">Z146/Z157</f>
        <v>7.7655102323647612E-2</v>
      </c>
      <c r="CI146" s="122">
        <f t="shared" ref="CI146" si="1296">AA146/AA157</f>
        <v>9.060089838121875E-2</v>
      </c>
      <c r="CJ146" s="128">
        <f t="shared" ref="CJ146" si="1297">AB146/AB157</f>
        <v>8.8105378437576057E-2</v>
      </c>
      <c r="CK146" s="129">
        <f t="shared" ref="CK146" si="1298">AC146/AC157</f>
        <v>7.9987806736777925E-2</v>
      </c>
    </row>
    <row r="147" spans="1:89" x14ac:dyDescent="0.2">
      <c r="A147" s="138" t="s">
        <v>30</v>
      </c>
      <c r="B147" s="193">
        <v>1076</v>
      </c>
      <c r="C147" s="187">
        <v>1805</v>
      </c>
      <c r="D147" s="188">
        <v>437</v>
      </c>
      <c r="E147" s="189">
        <v>559</v>
      </c>
      <c r="F147" s="186">
        <v>813</v>
      </c>
      <c r="G147" s="190">
        <v>2599</v>
      </c>
      <c r="H147" s="188">
        <v>1604</v>
      </c>
      <c r="I147" s="189">
        <v>2510</v>
      </c>
      <c r="J147" s="186">
        <v>444</v>
      </c>
      <c r="K147" s="187">
        <v>123</v>
      </c>
      <c r="L147" s="188">
        <v>1058</v>
      </c>
      <c r="M147" s="186">
        <v>490</v>
      </c>
      <c r="N147" s="191">
        <v>2364</v>
      </c>
      <c r="O147" s="194">
        <v>1367</v>
      </c>
      <c r="P147" s="186">
        <v>1182</v>
      </c>
      <c r="Q147" s="187">
        <v>700</v>
      </c>
      <c r="R147" s="188">
        <v>1530</v>
      </c>
      <c r="S147" s="189">
        <v>1297</v>
      </c>
      <c r="T147" s="186">
        <v>368</v>
      </c>
      <c r="U147" s="190">
        <v>105</v>
      </c>
      <c r="V147" s="188">
        <v>1133</v>
      </c>
      <c r="W147" s="195">
        <v>936</v>
      </c>
      <c r="X147" s="186">
        <v>1097</v>
      </c>
      <c r="Y147" s="190">
        <v>255</v>
      </c>
      <c r="Z147" s="188">
        <v>1769</v>
      </c>
      <c r="AA147" s="186">
        <v>2409</v>
      </c>
      <c r="AB147" s="161">
        <f t="shared" si="942"/>
        <v>14875</v>
      </c>
      <c r="AC147" s="162">
        <f t="shared" si="943"/>
        <v>15155</v>
      </c>
      <c r="BI147" s="138" t="s">
        <v>30</v>
      </c>
      <c r="BJ147" s="122">
        <f>B147/B157</f>
        <v>7.7594288598831759E-2</v>
      </c>
      <c r="BK147" s="123">
        <f t="shared" ref="BK147" si="1299">C147/C157</f>
        <v>0.11311650059535</v>
      </c>
      <c r="BL147" s="124">
        <f t="shared" ref="BL147" si="1300">D147/D157</f>
        <v>8.025711662075298E-2</v>
      </c>
      <c r="BM147" s="125">
        <f t="shared" ref="BM147" si="1301">E147/E157</f>
        <v>9.2764686359110518E-2</v>
      </c>
      <c r="BN147" s="122">
        <f t="shared" ref="BN147" si="1302">F147/F157</f>
        <v>5.5014210312626877E-2</v>
      </c>
      <c r="BO147" s="123">
        <f t="shared" ref="BO147" si="1303">G147/G157</f>
        <v>0.14005496578110685</v>
      </c>
      <c r="BP147" s="124">
        <f t="shared" ref="BP147" si="1304">H147/H157</f>
        <v>7.6757429296071211E-2</v>
      </c>
      <c r="BQ147" s="125">
        <f t="shared" ref="BQ147" si="1305">I147/I157</f>
        <v>0.10288993646238984</v>
      </c>
      <c r="BR147" s="122">
        <f t="shared" ref="BR147" si="1306">J147/J157</f>
        <v>0.14509803921568629</v>
      </c>
      <c r="BS147" s="123">
        <f t="shared" ref="BS147" si="1307">K147/K157</f>
        <v>4.7766990291262135E-2</v>
      </c>
      <c r="BT147" s="124">
        <f t="shared" ref="BT147" si="1308">L147/L157</f>
        <v>0.10216299729625337</v>
      </c>
      <c r="BU147" s="122">
        <f t="shared" ref="BU147" si="1309">M147/M157</f>
        <v>5.1351917836931459E-2</v>
      </c>
      <c r="BV147" s="126">
        <f t="shared" ref="BV147" si="1310">N147/N157</f>
        <v>0.1039989441731556</v>
      </c>
      <c r="BW147" s="127">
        <f t="shared" ref="BW147" si="1311">O147/O157</f>
        <v>6.6449543068248101E-2</v>
      </c>
      <c r="BX147" s="122">
        <f t="shared" ref="BX147" si="1312">P147/P157</f>
        <v>0.10357518401682439</v>
      </c>
      <c r="BY147" s="123">
        <f t="shared" ref="BY147" si="1313">Q147/Q157</f>
        <v>7.5083127748578782E-2</v>
      </c>
      <c r="BZ147" s="124">
        <f t="shared" ref="BZ147" si="1314">R147/R157</f>
        <v>9.6475187590642539E-2</v>
      </c>
      <c r="CA147" s="125">
        <f t="shared" ref="CA147" si="1315">S147/S157</f>
        <v>9.3937857608459477E-2</v>
      </c>
      <c r="CB147" s="122">
        <f t="shared" ref="CB147" si="1316">T147/T157</f>
        <v>0.12953185498064063</v>
      </c>
      <c r="CC147" s="123">
        <f t="shared" ref="CC147" si="1317">U147/U157</f>
        <v>4.2735042735042736E-2</v>
      </c>
      <c r="CD147" s="124">
        <f t="shared" ref="CD147" si="1318">V147/V157</f>
        <v>9.6721871265152803E-2</v>
      </c>
      <c r="CE147" s="125">
        <f t="shared" ref="CE147" si="1319">W147/W157</f>
        <v>7.3933649289099526E-2</v>
      </c>
      <c r="CF147" s="122">
        <f t="shared" ref="CF147" si="1320">X147/X157</f>
        <v>0.11247821183225674</v>
      </c>
      <c r="CG147" s="123">
        <f t="shared" ref="CG147" si="1321">Y147/Y157</f>
        <v>5.5970149253731345E-2</v>
      </c>
      <c r="CH147" s="124">
        <f t="shared" ref="CH147" si="1322">Z147/Z157</f>
        <v>8.1720330761768378E-2</v>
      </c>
      <c r="CI147" s="122">
        <f t="shared" ref="CI147" si="1323">AA147/AA157</f>
        <v>0.10208492245105517</v>
      </c>
      <c r="CJ147" s="128">
        <f t="shared" ref="CJ147" si="1324">AB147/AB157</f>
        <v>9.0502555366269166E-2</v>
      </c>
      <c r="CK147" s="129">
        <f t="shared" ref="CK147" si="1325">AC147/AC157</f>
        <v>9.2394452065233959E-2</v>
      </c>
    </row>
    <row r="148" spans="1:89" x14ac:dyDescent="0.2">
      <c r="A148" s="130" t="s">
        <v>32</v>
      </c>
      <c r="B148" s="196">
        <v>927</v>
      </c>
      <c r="C148" s="180">
        <v>1427</v>
      </c>
      <c r="D148" s="181">
        <v>327</v>
      </c>
      <c r="E148" s="182">
        <v>515</v>
      </c>
      <c r="F148" s="179">
        <v>675</v>
      </c>
      <c r="G148" s="183">
        <v>2161</v>
      </c>
      <c r="H148" s="181">
        <v>1375</v>
      </c>
      <c r="I148" s="182">
        <v>2378</v>
      </c>
      <c r="J148" s="179">
        <v>298</v>
      </c>
      <c r="K148" s="180">
        <v>99</v>
      </c>
      <c r="L148" s="181">
        <v>1006</v>
      </c>
      <c r="M148" s="179">
        <v>287</v>
      </c>
      <c r="N148" s="184">
        <v>1944</v>
      </c>
      <c r="O148" s="197">
        <v>1294</v>
      </c>
      <c r="P148" s="179">
        <v>745</v>
      </c>
      <c r="Q148" s="180">
        <v>697</v>
      </c>
      <c r="R148" s="181">
        <v>1073</v>
      </c>
      <c r="S148" s="182">
        <v>1138</v>
      </c>
      <c r="T148" s="179">
        <v>255</v>
      </c>
      <c r="U148" s="183">
        <v>93</v>
      </c>
      <c r="V148" s="181">
        <v>1142</v>
      </c>
      <c r="W148" s="198">
        <v>700</v>
      </c>
      <c r="X148" s="179">
        <v>788</v>
      </c>
      <c r="Y148" s="183">
        <v>260</v>
      </c>
      <c r="Z148" s="181">
        <v>1622</v>
      </c>
      <c r="AA148" s="179">
        <v>1958</v>
      </c>
      <c r="AB148" s="161">
        <f t="shared" si="942"/>
        <v>12177</v>
      </c>
      <c r="AC148" s="162">
        <f t="shared" si="943"/>
        <v>13007</v>
      </c>
      <c r="BI148" s="130" t="s">
        <v>32</v>
      </c>
      <c r="BJ148" s="122">
        <f>B148/B157</f>
        <v>6.6849354582822526E-2</v>
      </c>
      <c r="BK148" s="123">
        <f t="shared" ref="BK148" si="1326">C148/C157</f>
        <v>8.9427837312778091E-2</v>
      </c>
      <c r="BL148" s="124">
        <f t="shared" ref="BL148" si="1327">D148/D157</f>
        <v>6.005509641873278E-2</v>
      </c>
      <c r="BM148" s="125">
        <f t="shared" ref="BM148" si="1328">E148/E157</f>
        <v>8.5462993693992698E-2</v>
      </c>
      <c r="BN148" s="122">
        <f t="shared" ref="BN148" si="1329">F148/F157</f>
        <v>4.5676004872107184E-2</v>
      </c>
      <c r="BO148" s="123">
        <f t="shared" ref="BO148" si="1330">G148/G157</f>
        <v>0.11645201271757288</v>
      </c>
      <c r="BP148" s="124">
        <f t="shared" ref="BP148" si="1331">H148/H157</f>
        <v>6.579891850504857E-2</v>
      </c>
      <c r="BQ148" s="125">
        <f t="shared" ref="BQ148" si="1332">I148/I157</f>
        <v>9.7478991596638656E-2</v>
      </c>
      <c r="BR148" s="122">
        <f t="shared" ref="BR148" si="1333">J148/J157</f>
        <v>9.7385620915032681E-2</v>
      </c>
      <c r="BS148" s="123">
        <f t="shared" ref="BS148" si="1334">K148/K157</f>
        <v>3.8446601941747573E-2</v>
      </c>
      <c r="BT148" s="124">
        <f t="shared" ref="BT148" si="1335">L148/L157</f>
        <v>9.7141753572808034E-2</v>
      </c>
      <c r="BU148" s="122">
        <f t="shared" ref="BU148" si="1336">M148/M157</f>
        <v>3.0077551875917E-2</v>
      </c>
      <c r="BV148" s="126">
        <f t="shared" ref="BV148" si="1337">N148/N157</f>
        <v>8.5521974396199019E-2</v>
      </c>
      <c r="BW148" s="127">
        <f t="shared" ref="BW148" si="1338">O148/O157</f>
        <v>6.2901030526929802E-2</v>
      </c>
      <c r="BX148" s="122">
        <f t="shared" ref="BX148" si="1339">P148/P157</f>
        <v>6.5282159130739578E-2</v>
      </c>
      <c r="BY148" s="123">
        <f t="shared" ref="BY148" si="1340">Q148/Q157</f>
        <v>7.4761342915370593E-2</v>
      </c>
      <c r="BZ148" s="124">
        <f t="shared" ref="BZ148" si="1341">R148/R157</f>
        <v>6.7658742669777408E-2</v>
      </c>
      <c r="CA148" s="125">
        <f t="shared" ref="CA148" si="1342">S148/S157</f>
        <v>8.2421959875425513E-2</v>
      </c>
      <c r="CB148" s="122">
        <f t="shared" ref="CB148" si="1343">T148/T157</f>
        <v>8.9757127771911305E-2</v>
      </c>
      <c r="CC148" s="123">
        <f t="shared" ref="CC148" si="1344">U148/U157</f>
        <v>3.7851037851037848E-2</v>
      </c>
      <c r="CD148" s="124">
        <f t="shared" ref="CD148" si="1345">V148/V157</f>
        <v>9.7490182687382618E-2</v>
      </c>
      <c r="CE148" s="125">
        <f t="shared" ref="CE148" si="1346">W148/W157</f>
        <v>5.5292259083728278E-2</v>
      </c>
      <c r="CF148" s="122">
        <f t="shared" ref="CF148" si="1347">X148/X157</f>
        <v>8.0795652619706754E-2</v>
      </c>
      <c r="CG148" s="123">
        <f t="shared" ref="CG148" si="1348">Y148/Y157</f>
        <v>5.7067603160667252E-2</v>
      </c>
      <c r="CH148" s="124">
        <f t="shared" ref="CH148" si="1349">Z148/Z157</f>
        <v>7.4929551438998473E-2</v>
      </c>
      <c r="CI148" s="122">
        <f t="shared" ref="CI148" si="1350">AA148/AA157</f>
        <v>8.2973133316382744E-2</v>
      </c>
      <c r="CJ148" s="128">
        <f t="shared" ref="CJ148" si="1351">AB148/AB157</f>
        <v>7.4087369189583835E-2</v>
      </c>
      <c r="CK148" s="129">
        <f t="shared" ref="CK148" si="1352">AC148/AC157</f>
        <v>7.929888736473098E-2</v>
      </c>
    </row>
    <row r="149" spans="1:89" x14ac:dyDescent="0.2">
      <c r="A149" s="138" t="s">
        <v>37</v>
      </c>
      <c r="B149" s="193">
        <v>938</v>
      </c>
      <c r="C149" s="187">
        <v>1178</v>
      </c>
      <c r="D149" s="188">
        <v>264</v>
      </c>
      <c r="E149" s="189">
        <v>475</v>
      </c>
      <c r="F149" s="186">
        <v>574</v>
      </c>
      <c r="G149" s="190">
        <v>1793</v>
      </c>
      <c r="H149" s="188">
        <v>1167</v>
      </c>
      <c r="I149" s="189">
        <v>1847</v>
      </c>
      <c r="J149" s="186">
        <v>302</v>
      </c>
      <c r="K149" s="187">
        <v>71</v>
      </c>
      <c r="L149" s="188">
        <v>862</v>
      </c>
      <c r="M149" s="186">
        <v>302</v>
      </c>
      <c r="N149" s="191">
        <v>1523</v>
      </c>
      <c r="O149" s="194">
        <v>1106</v>
      </c>
      <c r="P149" s="186">
        <v>532</v>
      </c>
      <c r="Q149" s="187">
        <v>628</v>
      </c>
      <c r="R149" s="188">
        <v>866</v>
      </c>
      <c r="S149" s="189">
        <v>1050</v>
      </c>
      <c r="T149" s="186">
        <v>146</v>
      </c>
      <c r="U149" s="190">
        <v>64</v>
      </c>
      <c r="V149" s="188">
        <v>1084</v>
      </c>
      <c r="W149" s="195">
        <v>613</v>
      </c>
      <c r="X149" s="186">
        <v>519</v>
      </c>
      <c r="Y149" s="190">
        <v>304</v>
      </c>
      <c r="Z149" s="188">
        <v>1357</v>
      </c>
      <c r="AA149" s="186">
        <v>1799</v>
      </c>
      <c r="AB149" s="161">
        <f t="shared" si="942"/>
        <v>10134</v>
      </c>
      <c r="AC149" s="162">
        <f t="shared" si="943"/>
        <v>11230</v>
      </c>
      <c r="BI149" s="138" t="s">
        <v>37</v>
      </c>
      <c r="BJ149" s="122">
        <f>B149/B157</f>
        <v>6.7642604745078244E-2</v>
      </c>
      <c r="BK149" s="123">
        <f t="shared" ref="BK149" si="1353">C149/C157</f>
        <v>7.3823400388544208E-2</v>
      </c>
      <c r="BL149" s="124">
        <f t="shared" ref="BL149" si="1354">D149/D157</f>
        <v>4.8484848484848485E-2</v>
      </c>
      <c r="BM149" s="125">
        <f t="shared" ref="BM149" si="1355">E149/E157</f>
        <v>7.8825091271158318E-2</v>
      </c>
      <c r="BN149" s="122">
        <f t="shared" ref="BN149" si="1356">F149/F157</f>
        <v>3.8841521180132628E-2</v>
      </c>
      <c r="BO149" s="123">
        <f t="shared" ref="BO149" si="1357">G149/G157</f>
        <v>9.6621221102548907E-2</v>
      </c>
      <c r="BP149" s="124">
        <f t="shared" ref="BP149" si="1358">H149/H157</f>
        <v>5.5845336651193948E-2</v>
      </c>
      <c r="BQ149" s="125">
        <f t="shared" ref="BQ149" si="1359">I149/I157</f>
        <v>7.5712236113957776E-2</v>
      </c>
      <c r="BR149" s="122">
        <f t="shared" ref="BR149" si="1360">J149/J157</f>
        <v>9.8692810457516336E-2</v>
      </c>
      <c r="BS149" s="123">
        <f t="shared" ref="BS149" si="1361">K149/K157</f>
        <v>2.7572815533980582E-2</v>
      </c>
      <c r="BT149" s="124">
        <f t="shared" ref="BT149" si="1362">L149/L157</f>
        <v>8.323677095403631E-2</v>
      </c>
      <c r="BU149" s="122">
        <f t="shared" ref="BU149" si="1363">M149/M157</f>
        <v>3.1649549360721022E-2</v>
      </c>
      <c r="BV149" s="126">
        <f t="shared" ref="BV149" si="1364">N149/N157</f>
        <v>6.700101183405921E-2</v>
      </c>
      <c r="BW149" s="127">
        <f t="shared" ref="BW149" si="1365">O149/O157</f>
        <v>5.3762395489014195E-2</v>
      </c>
      <c r="BX149" s="122">
        <f t="shared" ref="BX149" si="1366">P149/P157</f>
        <v>4.6617595513494564E-2</v>
      </c>
      <c r="BY149" s="123">
        <f t="shared" ref="BY149" si="1367">Q149/Q157</f>
        <v>6.7360291751582105E-2</v>
      </c>
      <c r="BZ149" s="124">
        <f t="shared" ref="BZ149" si="1368">R149/R157</f>
        <v>5.4606217289866955E-2</v>
      </c>
      <c r="CA149" s="125">
        <f t="shared" ref="CA149" si="1369">S149/S157</f>
        <v>7.6048381255884701E-2</v>
      </c>
      <c r="CB149" s="122">
        <f t="shared" ref="CB149" si="1370">T149/T157</f>
        <v>5.1390355508623725E-2</v>
      </c>
      <c r="CC149" s="123">
        <f t="shared" ref="CC149" si="1371">U149/U157</f>
        <v>2.6048026048026047E-2</v>
      </c>
      <c r="CD149" s="124">
        <f t="shared" ref="CD149" si="1372">V149/V157</f>
        <v>9.2538842410790509E-2</v>
      </c>
      <c r="CE149" s="125">
        <f t="shared" ref="CE149" si="1373">W149/W157</f>
        <v>4.8420221169036333E-2</v>
      </c>
      <c r="CF149" s="122">
        <f t="shared" ref="CF149" si="1374">X149/X157</f>
        <v>5.321439557059366E-2</v>
      </c>
      <c r="CG149" s="123">
        <f t="shared" ref="CG149" si="1375">Y149/Y157</f>
        <v>6.6725197541703252E-2</v>
      </c>
      <c r="CH149" s="124">
        <f t="shared" ref="CH149" si="1376">Z149/Z157</f>
        <v>6.2687670346930291E-2</v>
      </c>
      <c r="CI149" s="122">
        <f t="shared" ref="CI149" si="1377">AA149/AA157</f>
        <v>7.6235274175777606E-2</v>
      </c>
      <c r="CJ149" s="128">
        <f t="shared" ref="CJ149" si="1378">AB149/AB157</f>
        <v>6.1657337551715749E-2</v>
      </c>
      <c r="CK149" s="129">
        <f t="shared" ref="CK149" si="1379">AC149/AC157</f>
        <v>6.8465172991921966E-2</v>
      </c>
    </row>
    <row r="150" spans="1:89" x14ac:dyDescent="0.2">
      <c r="A150" s="130" t="s">
        <v>38</v>
      </c>
      <c r="B150" s="196">
        <v>758</v>
      </c>
      <c r="C150" s="180">
        <v>866</v>
      </c>
      <c r="D150" s="181">
        <v>212</v>
      </c>
      <c r="E150" s="182">
        <v>418</v>
      </c>
      <c r="F150" s="179">
        <v>464</v>
      </c>
      <c r="G150" s="183">
        <v>1311</v>
      </c>
      <c r="H150" s="181">
        <v>923</v>
      </c>
      <c r="I150" s="182">
        <v>1561</v>
      </c>
      <c r="J150" s="179">
        <v>290</v>
      </c>
      <c r="K150" s="180">
        <v>64</v>
      </c>
      <c r="L150" s="181">
        <v>683</v>
      </c>
      <c r="M150" s="179">
        <v>257</v>
      </c>
      <c r="N150" s="184">
        <v>1366</v>
      </c>
      <c r="O150" s="197">
        <v>1017</v>
      </c>
      <c r="P150" s="179">
        <v>375</v>
      </c>
      <c r="Q150" s="180">
        <v>575</v>
      </c>
      <c r="R150" s="181">
        <v>594</v>
      </c>
      <c r="S150" s="182">
        <v>894</v>
      </c>
      <c r="T150" s="179">
        <v>182</v>
      </c>
      <c r="U150" s="183">
        <v>57</v>
      </c>
      <c r="V150" s="181">
        <v>839</v>
      </c>
      <c r="W150" s="198">
        <v>543</v>
      </c>
      <c r="X150" s="179">
        <v>330</v>
      </c>
      <c r="Y150" s="183">
        <v>244</v>
      </c>
      <c r="Z150" s="181">
        <v>1120</v>
      </c>
      <c r="AA150" s="179">
        <v>1184</v>
      </c>
      <c r="AB150" s="161">
        <f t="shared" si="942"/>
        <v>8136</v>
      </c>
      <c r="AC150" s="162">
        <f t="shared" si="943"/>
        <v>8991</v>
      </c>
      <c r="BI150" s="130" t="s">
        <v>38</v>
      </c>
      <c r="BJ150" s="122">
        <f>B150/B157</f>
        <v>5.4662147544530179E-2</v>
      </c>
      <c r="BK150" s="123">
        <f t="shared" ref="BK150" si="1380">C150/C157</f>
        <v>5.4270852917215014E-2</v>
      </c>
      <c r="BL150" s="124">
        <f t="shared" ref="BL150" si="1381">D150/D157</f>
        <v>3.8934802571166209E-2</v>
      </c>
      <c r="BM150" s="125">
        <f t="shared" ref="BM150" si="1382">E150/E157</f>
        <v>6.9366080318619322E-2</v>
      </c>
      <c r="BN150" s="122">
        <f t="shared" ref="BN150" si="1383">F150/F157</f>
        <v>3.1398024089863308E-2</v>
      </c>
      <c r="BO150" s="123">
        <f t="shared" ref="BO150" si="1384">G150/G157</f>
        <v>7.0647195128522924E-2</v>
      </c>
      <c r="BP150" s="124">
        <f t="shared" ref="BP150" si="1385">H150/H157</f>
        <v>4.416901947647988E-2</v>
      </c>
      <c r="BQ150" s="125">
        <f t="shared" ref="BQ150" si="1386">I150/I157</f>
        <v>6.3988522238163564E-2</v>
      </c>
      <c r="BR150" s="122">
        <f t="shared" ref="BR150" si="1387">J150/J157</f>
        <v>9.4771241830065356E-2</v>
      </c>
      <c r="BS150" s="123">
        <f t="shared" ref="BS150" si="1388">K150/K157</f>
        <v>2.4854368932038837E-2</v>
      </c>
      <c r="BT150" s="124">
        <f t="shared" ref="BT150" si="1389">L150/L157</f>
        <v>6.5952105059868676E-2</v>
      </c>
      <c r="BU150" s="122">
        <f t="shared" ref="BU150" si="1390">M150/M157</f>
        <v>2.6933556906308949E-2</v>
      </c>
      <c r="BV150" s="126">
        <f t="shared" ref="BV150" si="1391">N150/N157</f>
        <v>6.0094144560292113E-2</v>
      </c>
      <c r="BW150" s="127">
        <f t="shared" ref="BW150" si="1392">O150/O157</f>
        <v>4.9436126774256274E-2</v>
      </c>
      <c r="BX150" s="122">
        <f t="shared" ref="BX150" si="1393">P150/P157</f>
        <v>3.2860147213459513E-2</v>
      </c>
      <c r="BY150" s="123">
        <f t="shared" ref="BY150" si="1394">Q150/Q157</f>
        <v>6.1675426364904001E-2</v>
      </c>
      <c r="BZ150" s="124">
        <f t="shared" ref="BZ150" si="1395">R150/R157</f>
        <v>3.7455072829308281E-2</v>
      </c>
      <c r="CA150" s="125">
        <f t="shared" ref="CA150" si="1396">S150/S157</f>
        <v>6.474976461215326E-2</v>
      </c>
      <c r="CB150" s="122">
        <f t="shared" ref="CB150" si="1397">T150/T157</f>
        <v>6.4061950017599442E-2</v>
      </c>
      <c r="CC150" s="123">
        <f t="shared" ref="CC150" si="1398">U150/U157</f>
        <v>2.31990231990232E-2</v>
      </c>
      <c r="CD150" s="124">
        <f t="shared" ref="CD150" si="1399">V150/V157</f>
        <v>7.1623698138978995E-2</v>
      </c>
      <c r="CE150" s="125">
        <f t="shared" ref="CE150" si="1400">W150/W157</f>
        <v>4.2890995260663506E-2</v>
      </c>
      <c r="CF150" s="122">
        <f t="shared" ref="CF150" si="1401">X150/X157</f>
        <v>3.3835742848354354E-2</v>
      </c>
      <c r="CG150" s="123">
        <f t="shared" ref="CG150" si="1402">Y150/Y157</f>
        <v>5.3555750658472345E-2</v>
      </c>
      <c r="CH150" s="124">
        <f t="shared" ref="CH150" si="1403">Z150/Z157</f>
        <v>5.1739271030627802E-2</v>
      </c>
      <c r="CI150" s="122">
        <f t="shared" ref="CI150" si="1404">AA150/AA157</f>
        <v>5.0173743537587932E-2</v>
      </c>
      <c r="CJ150" s="128">
        <f t="shared" ref="CJ150" si="1405">AB150/AB157</f>
        <v>4.9501095156972499E-2</v>
      </c>
      <c r="CK150" s="129">
        <f t="shared" ref="CK150" si="1406">AC150/AC157</f>
        <v>5.4814814814814816E-2</v>
      </c>
    </row>
    <row r="151" spans="1:89" x14ac:dyDescent="0.2">
      <c r="A151" s="138" t="s">
        <v>39</v>
      </c>
      <c r="B151" s="193">
        <v>316</v>
      </c>
      <c r="C151" s="187">
        <v>559</v>
      </c>
      <c r="D151" s="188">
        <v>75</v>
      </c>
      <c r="E151" s="189">
        <v>285</v>
      </c>
      <c r="F151" s="186">
        <v>231</v>
      </c>
      <c r="G151" s="190">
        <v>1028</v>
      </c>
      <c r="H151" s="188">
        <v>456</v>
      </c>
      <c r="I151" s="189">
        <v>1210</v>
      </c>
      <c r="J151" s="186">
        <v>75</v>
      </c>
      <c r="K151" s="187">
        <v>59</v>
      </c>
      <c r="L151" s="188">
        <v>893</v>
      </c>
      <c r="M151" s="186">
        <v>208</v>
      </c>
      <c r="N151" s="191">
        <v>995</v>
      </c>
      <c r="O151" s="194">
        <v>856</v>
      </c>
      <c r="P151" s="186">
        <v>327</v>
      </c>
      <c r="Q151" s="187">
        <v>495</v>
      </c>
      <c r="R151" s="188">
        <v>522</v>
      </c>
      <c r="S151" s="189">
        <v>709</v>
      </c>
      <c r="T151" s="186">
        <v>73</v>
      </c>
      <c r="U151" s="190">
        <v>62</v>
      </c>
      <c r="V151" s="188">
        <v>827</v>
      </c>
      <c r="W151" s="195">
        <v>327</v>
      </c>
      <c r="X151" s="186">
        <v>164</v>
      </c>
      <c r="Y151" s="190">
        <v>235</v>
      </c>
      <c r="Z151" s="188">
        <v>690</v>
      </c>
      <c r="AA151" s="186">
        <v>937</v>
      </c>
      <c r="AB151" s="161">
        <f t="shared" si="942"/>
        <v>5644</v>
      </c>
      <c r="AC151" s="162">
        <f t="shared" si="943"/>
        <v>6970</v>
      </c>
      <c r="BI151" s="138" t="s">
        <v>39</v>
      </c>
      <c r="BJ151" s="122">
        <f>B151/B157</f>
        <v>2.2787913752073268E-2</v>
      </c>
      <c r="BK151" s="123">
        <f t="shared" ref="BK151" si="1407">C151/C157</f>
        <v>3.5031647552798147E-2</v>
      </c>
      <c r="BL151" s="124">
        <f t="shared" ref="BL151" si="1408">D151/D157</f>
        <v>1.3774104683195593E-2</v>
      </c>
      <c r="BM151" s="125">
        <f t="shared" ref="BM151" si="1409">E151/E157</f>
        <v>4.7295054762694987E-2</v>
      </c>
      <c r="BN151" s="122">
        <f t="shared" ref="BN151" si="1410">F151/F157</f>
        <v>1.5631343889565569E-2</v>
      </c>
      <c r="BO151" s="123">
        <f t="shared" ref="BO151" si="1411">G151/G157</f>
        <v>5.5396885272403946E-2</v>
      </c>
      <c r="BP151" s="124">
        <f t="shared" ref="BP151" si="1412">H151/H157</f>
        <v>2.1821314064219745E-2</v>
      </c>
      <c r="BQ151" s="125">
        <f t="shared" ref="BQ151" si="1413">I151/I157</f>
        <v>4.9600327936052471E-2</v>
      </c>
      <c r="BR151" s="122">
        <f t="shared" ref="BR151" si="1414">J151/J157</f>
        <v>2.4509803921568627E-2</v>
      </c>
      <c r="BS151" s="123">
        <f t="shared" ref="BS151" si="1415">K151/K157</f>
        <v>2.2912621359223301E-2</v>
      </c>
      <c r="BT151" s="124">
        <f t="shared" ref="BT151" si="1416">L151/L157</f>
        <v>8.6230204712244116E-2</v>
      </c>
      <c r="BU151" s="122">
        <f t="shared" ref="BU151" si="1417">M151/M157</f>
        <v>2.1798365122615803E-2</v>
      </c>
      <c r="BV151" s="126">
        <f t="shared" ref="BV151" si="1418">N151/N157</f>
        <v>4.3772821257313799E-2</v>
      </c>
      <c r="BW151" s="127">
        <f t="shared" ref="BW151" si="1419">O151/O157</f>
        <v>4.1609955279020026E-2</v>
      </c>
      <c r="BX151" s="122">
        <f t="shared" ref="BX151" si="1420">P151/P157</f>
        <v>2.8654048370136697E-2</v>
      </c>
      <c r="BY151" s="123">
        <f t="shared" ref="BY151" si="1421">Q151/Q157</f>
        <v>5.3094497479352139E-2</v>
      </c>
      <c r="BZ151" s="124">
        <f t="shared" ref="BZ151" si="1422">R151/R157</f>
        <v>3.2915064001513339E-2</v>
      </c>
      <c r="CA151" s="125">
        <f t="shared" ref="CA151" si="1423">S151/S157</f>
        <v>5.1350764105164044E-2</v>
      </c>
      <c r="CB151" s="122">
        <f t="shared" ref="CB151" si="1424">T151/T157</f>
        <v>2.5695177754311863E-2</v>
      </c>
      <c r="CC151" s="123">
        <f t="shared" ref="CC151" si="1425">U151/U157</f>
        <v>2.5234025234025233E-2</v>
      </c>
      <c r="CD151" s="124">
        <f t="shared" ref="CD151" si="1426">V151/V157</f>
        <v>7.0599282909339256E-2</v>
      </c>
      <c r="CE151" s="125">
        <f t="shared" ref="CE151" si="1427">W151/W157</f>
        <v>2.5829383886255924E-2</v>
      </c>
      <c r="CF151" s="122">
        <f t="shared" ref="CF151" si="1428">X151/X157</f>
        <v>1.6815338870091255E-2</v>
      </c>
      <c r="CG151" s="123">
        <f t="shared" ref="CG151" si="1429">Y151/Y157</f>
        <v>5.1580333625987705E-2</v>
      </c>
      <c r="CH151" s="124">
        <f t="shared" ref="CH151" si="1430">Z151/Z157</f>
        <v>3.1875086617083201E-2</v>
      </c>
      <c r="CI151" s="122">
        <f t="shared" ref="CI151" si="1431">AA151/AA157</f>
        <v>3.9706754809729641E-2</v>
      </c>
      <c r="CJ151" s="128">
        <f t="shared" ref="CJ151" si="1432">AB151/AB157</f>
        <v>3.4339255293258701E-2</v>
      </c>
      <c r="CK151" s="129">
        <f t="shared" ref="CK151" si="1433">AC151/AC157</f>
        <v>4.2493522328913277E-2</v>
      </c>
    </row>
    <row r="152" spans="1:89" x14ac:dyDescent="0.2">
      <c r="A152" s="130" t="s">
        <v>40</v>
      </c>
      <c r="B152" s="196">
        <v>0</v>
      </c>
      <c r="C152" s="180">
        <v>202</v>
      </c>
      <c r="D152" s="181">
        <v>2</v>
      </c>
      <c r="E152" s="182">
        <v>124</v>
      </c>
      <c r="F152" s="179">
        <v>8</v>
      </c>
      <c r="G152" s="183">
        <v>401</v>
      </c>
      <c r="H152" s="181">
        <v>44</v>
      </c>
      <c r="I152" s="182">
        <v>335</v>
      </c>
      <c r="J152" s="179">
        <v>10</v>
      </c>
      <c r="K152" s="180">
        <v>14</v>
      </c>
      <c r="L152" s="181">
        <v>109</v>
      </c>
      <c r="M152" s="179">
        <v>23</v>
      </c>
      <c r="N152" s="184">
        <v>116</v>
      </c>
      <c r="O152" s="197">
        <v>141</v>
      </c>
      <c r="P152" s="179">
        <v>57</v>
      </c>
      <c r="Q152" s="180">
        <v>94</v>
      </c>
      <c r="R152" s="181">
        <v>106</v>
      </c>
      <c r="S152" s="182">
        <v>60</v>
      </c>
      <c r="T152" s="179">
        <v>8</v>
      </c>
      <c r="U152" s="183">
        <v>3</v>
      </c>
      <c r="V152" s="181">
        <v>108</v>
      </c>
      <c r="W152" s="198">
        <v>11</v>
      </c>
      <c r="X152" s="179">
        <v>34</v>
      </c>
      <c r="Y152" s="183">
        <v>14</v>
      </c>
      <c r="Z152" s="181">
        <v>94</v>
      </c>
      <c r="AA152" s="179">
        <v>88</v>
      </c>
      <c r="AB152" s="161">
        <f t="shared" si="942"/>
        <v>696</v>
      </c>
      <c r="AC152" s="162">
        <f t="shared" si="943"/>
        <v>1510</v>
      </c>
      <c r="BI152" s="130" t="s">
        <v>40</v>
      </c>
      <c r="BJ152" s="122">
        <f>B152/B157</f>
        <v>0</v>
      </c>
      <c r="BK152" s="123">
        <f t="shared" ref="BK152" si="1434">C152/C157</f>
        <v>1.2659021119258006E-2</v>
      </c>
      <c r="BL152" s="124">
        <f t="shared" ref="BL152" si="1435">D152/D157</f>
        <v>3.6730945821854911E-4</v>
      </c>
      <c r="BM152" s="125">
        <f t="shared" ref="BM152" si="1436">E152/E157</f>
        <v>2.057749751078659E-2</v>
      </c>
      <c r="BN152" s="122">
        <f t="shared" ref="BN152" si="1437">F152/F157</f>
        <v>5.4134524292867776E-4</v>
      </c>
      <c r="BO152" s="123">
        <f t="shared" ref="BO152" si="1438">G152/G157</f>
        <v>2.1609096297892979E-2</v>
      </c>
      <c r="BP152" s="124">
        <f t="shared" ref="BP152" si="1439">H152/H157</f>
        <v>2.1055653921615543E-3</v>
      </c>
      <c r="BQ152" s="125">
        <f t="shared" ref="BQ152" si="1440">I152/I157</f>
        <v>1.3732322197171552E-2</v>
      </c>
      <c r="BR152" s="122">
        <f t="shared" ref="BR152" si="1441">J152/J157</f>
        <v>3.2679738562091504E-3</v>
      </c>
      <c r="BS152" s="123">
        <f t="shared" ref="BS152" si="1442">K152/K157</f>
        <v>5.4368932038834951E-3</v>
      </c>
      <c r="BT152" s="124">
        <f t="shared" ref="BT152" si="1443">L152/L157</f>
        <v>1.0525299343375821E-2</v>
      </c>
      <c r="BU152" s="122">
        <f t="shared" ref="BU152" si="1444">M152/M157</f>
        <v>2.4103961433661705E-3</v>
      </c>
      <c r="BV152" s="126">
        <f t="shared" ref="BV152" si="1445">N152/N157</f>
        <v>5.103163081254674E-3</v>
      </c>
      <c r="BW152" s="127">
        <f t="shared" ref="BW152" si="1446">O152/O157</f>
        <v>6.8539762784367098E-3</v>
      </c>
      <c r="BX152" s="122">
        <f t="shared" ref="BX152" si="1447">P152/P157</f>
        <v>4.9947423764458466E-3</v>
      </c>
      <c r="BY152" s="123">
        <f t="shared" ref="BY152" si="1448">Q152/Q157</f>
        <v>1.0082591440523437E-2</v>
      </c>
      <c r="BZ152" s="124">
        <f t="shared" ref="BZ152" si="1449">R152/R157</f>
        <v>6.6839018853647771E-3</v>
      </c>
      <c r="CA152" s="125">
        <f t="shared" ref="CA152" si="1450">S152/S157</f>
        <v>4.3456217860505537E-3</v>
      </c>
      <c r="CB152" s="122">
        <f t="shared" ref="CB152" si="1451">T152/T157</f>
        <v>2.8159098908834917E-3</v>
      </c>
      <c r="CC152" s="123">
        <f t="shared" ref="CC152" si="1452">U152/U157</f>
        <v>1.221001221001221E-3</v>
      </c>
      <c r="CD152" s="124">
        <f t="shared" ref="CD152" si="1453">V152/V157</f>
        <v>9.2197370667577265E-3</v>
      </c>
      <c r="CE152" s="125">
        <f t="shared" ref="CE152" si="1454">W152/W157</f>
        <v>8.6887835703001581E-4</v>
      </c>
      <c r="CF152" s="122">
        <f t="shared" ref="CF152" si="1455">X152/X157</f>
        <v>3.4861068389213574E-3</v>
      </c>
      <c r="CG152" s="123">
        <f t="shared" ref="CG152" si="1456">Y152/Y157</f>
        <v>3.0728709394205445E-3</v>
      </c>
      <c r="CH152" s="124">
        <f t="shared" ref="CH152" si="1457">Z152/Z157</f>
        <v>4.3424031043562622E-3</v>
      </c>
      <c r="CI152" s="122">
        <f t="shared" ref="CI152" si="1458">AA152/AA157</f>
        <v>3.729129587253157E-3</v>
      </c>
      <c r="CJ152" s="128">
        <f t="shared" ref="CJ152" si="1459">AB152/AB157</f>
        <v>4.2346069603309807E-3</v>
      </c>
      <c r="CK152" s="129">
        <f t="shared" ref="CK152" si="1460">AC152/AC157</f>
        <v>9.2059137326627044E-3</v>
      </c>
    </row>
    <row r="153" spans="1:89" x14ac:dyDescent="0.2">
      <c r="A153" s="138" t="s">
        <v>41</v>
      </c>
      <c r="B153" s="193">
        <v>0</v>
      </c>
      <c r="C153" s="187">
        <v>0</v>
      </c>
      <c r="D153" s="188">
        <v>0</v>
      </c>
      <c r="E153" s="189">
        <v>0</v>
      </c>
      <c r="F153" s="186">
        <v>0</v>
      </c>
      <c r="G153" s="190">
        <v>0</v>
      </c>
      <c r="H153" s="188">
        <v>0</v>
      </c>
      <c r="I153" s="189">
        <v>0</v>
      </c>
      <c r="J153" s="186">
        <v>0</v>
      </c>
      <c r="K153" s="190">
        <v>0</v>
      </c>
      <c r="L153" s="188">
        <v>0</v>
      </c>
      <c r="M153" s="186">
        <v>0</v>
      </c>
      <c r="N153" s="191">
        <v>0</v>
      </c>
      <c r="O153" s="194">
        <v>0</v>
      </c>
      <c r="P153" s="186">
        <v>0</v>
      </c>
      <c r="Q153" s="190">
        <v>0</v>
      </c>
      <c r="R153" s="188">
        <v>0</v>
      </c>
      <c r="S153" s="189">
        <v>0</v>
      </c>
      <c r="T153" s="186">
        <v>0</v>
      </c>
      <c r="U153" s="190">
        <v>0</v>
      </c>
      <c r="V153" s="188">
        <v>0</v>
      </c>
      <c r="W153" s="189">
        <v>0</v>
      </c>
      <c r="X153" s="186">
        <v>0</v>
      </c>
      <c r="Y153" s="190">
        <v>0</v>
      </c>
      <c r="Z153" s="188">
        <v>0</v>
      </c>
      <c r="AA153" s="186">
        <v>0</v>
      </c>
      <c r="AB153" s="161">
        <f t="shared" si="942"/>
        <v>0</v>
      </c>
      <c r="AC153" s="162">
        <f t="shared" si="943"/>
        <v>0</v>
      </c>
      <c r="BI153" s="138" t="s">
        <v>41</v>
      </c>
      <c r="BJ153" s="122">
        <f>B153/B157</f>
        <v>0</v>
      </c>
      <c r="BK153" s="123">
        <f t="shared" ref="BK153" si="1461">C153/C157</f>
        <v>0</v>
      </c>
      <c r="BL153" s="124">
        <f t="shared" ref="BL153" si="1462">D153/D157</f>
        <v>0</v>
      </c>
      <c r="BM153" s="125">
        <f t="shared" ref="BM153" si="1463">E153/E157</f>
        <v>0</v>
      </c>
      <c r="BN153" s="122">
        <f t="shared" ref="BN153" si="1464">F153/F157</f>
        <v>0</v>
      </c>
      <c r="BO153" s="123">
        <f t="shared" ref="BO153" si="1465">G153/G157</f>
        <v>0</v>
      </c>
      <c r="BP153" s="124">
        <f t="shared" ref="BP153" si="1466">H153/H157</f>
        <v>0</v>
      </c>
      <c r="BQ153" s="125">
        <f t="shared" ref="BQ153" si="1467">I153/I157</f>
        <v>0</v>
      </c>
      <c r="BR153" s="122">
        <f t="shared" ref="BR153" si="1468">J153/J157</f>
        <v>0</v>
      </c>
      <c r="BS153" s="123">
        <f t="shared" ref="BS153" si="1469">K153/K157</f>
        <v>0</v>
      </c>
      <c r="BT153" s="124">
        <f t="shared" ref="BT153" si="1470">L153/L157</f>
        <v>0</v>
      </c>
      <c r="BU153" s="122">
        <f t="shared" ref="BU153" si="1471">M153/M157</f>
        <v>0</v>
      </c>
      <c r="BV153" s="126">
        <f t="shared" ref="BV153" si="1472">N153/N157</f>
        <v>0</v>
      </c>
      <c r="BW153" s="127">
        <f t="shared" ref="BW153" si="1473">O153/O157</f>
        <v>0</v>
      </c>
      <c r="BX153" s="122">
        <f t="shared" ref="BX153" si="1474">P153/P157</f>
        <v>0</v>
      </c>
      <c r="BY153" s="123">
        <f t="shared" ref="BY153" si="1475">Q153/Q157</f>
        <v>0</v>
      </c>
      <c r="BZ153" s="124">
        <f t="shared" ref="BZ153" si="1476">R153/R157</f>
        <v>0</v>
      </c>
      <c r="CA153" s="125">
        <f t="shared" ref="CA153" si="1477">S153/S157</f>
        <v>0</v>
      </c>
      <c r="CB153" s="122">
        <f t="shared" ref="CB153" si="1478">T153/T157</f>
        <v>0</v>
      </c>
      <c r="CC153" s="123">
        <f t="shared" ref="CC153" si="1479">U153/U157</f>
        <v>0</v>
      </c>
      <c r="CD153" s="124">
        <f t="shared" ref="CD153" si="1480">V153/V157</f>
        <v>0</v>
      </c>
      <c r="CE153" s="125">
        <f t="shared" ref="CE153" si="1481">W153/W157</f>
        <v>0</v>
      </c>
      <c r="CF153" s="122">
        <f t="shared" ref="CF153" si="1482">X153/X157</f>
        <v>0</v>
      </c>
      <c r="CG153" s="123">
        <f t="shared" ref="CG153" si="1483">Y153/Y157</f>
        <v>0</v>
      </c>
      <c r="CH153" s="124">
        <f t="shared" ref="CH153" si="1484">Z153/Z157</f>
        <v>0</v>
      </c>
      <c r="CI153" s="122">
        <f t="shared" ref="CI153" si="1485">AA153/AA157</f>
        <v>0</v>
      </c>
      <c r="CJ153" s="128">
        <f t="shared" ref="CJ153" si="1486">AB153/AB157</f>
        <v>0</v>
      </c>
      <c r="CK153" s="129">
        <f t="shared" ref="CK153" si="1487">AC153/AC157</f>
        <v>0</v>
      </c>
    </row>
    <row r="154" spans="1:89" x14ac:dyDescent="0.2">
      <c r="A154" s="130" t="s">
        <v>42</v>
      </c>
      <c r="B154" s="55"/>
      <c r="C154" s="56"/>
      <c r="D154" s="132"/>
      <c r="E154" s="133"/>
      <c r="F154" s="131"/>
      <c r="G154" s="134"/>
      <c r="H154" s="132"/>
      <c r="I154" s="133"/>
      <c r="J154" s="131"/>
      <c r="K154" s="134"/>
      <c r="L154" s="132"/>
      <c r="M154" s="131"/>
      <c r="N154" s="135"/>
      <c r="O154" s="136"/>
      <c r="P154" s="131"/>
      <c r="Q154" s="134"/>
      <c r="R154" s="132"/>
      <c r="S154" s="133"/>
      <c r="T154" s="131"/>
      <c r="U154" s="134"/>
      <c r="V154" s="132"/>
      <c r="W154" s="133"/>
      <c r="X154" s="131"/>
      <c r="Y154" s="134"/>
      <c r="Z154" s="137"/>
      <c r="AA154" s="2"/>
      <c r="AB154" s="163">
        <f t="shared" ref="AB154:AB156" si="1488">SUM(B154,D154,F154,H154,J154,L154,N154,P154,R154,T154,V154,X154,Z154)</f>
        <v>0</v>
      </c>
      <c r="AC154" s="164">
        <f t="shared" ref="AC154:AC156" si="1489">SUM(C154,E154,G154,I154,K154,M154,O154,Q154,S154,U154,W154,Y154,AA154)</f>
        <v>0</v>
      </c>
      <c r="BI154" s="130" t="s">
        <v>42</v>
      </c>
      <c r="BJ154" s="122">
        <f>B154/B157</f>
        <v>0</v>
      </c>
      <c r="BK154" s="123">
        <f t="shared" ref="BK154" si="1490">C154/C157</f>
        <v>0</v>
      </c>
      <c r="BL154" s="124">
        <f t="shared" ref="BL154" si="1491">D154/D157</f>
        <v>0</v>
      </c>
      <c r="BM154" s="125">
        <f t="shared" ref="BM154" si="1492">E154/E157</f>
        <v>0</v>
      </c>
      <c r="BN154" s="122">
        <f t="shared" ref="BN154" si="1493">F154/F157</f>
        <v>0</v>
      </c>
      <c r="BO154" s="123">
        <f t="shared" ref="BO154" si="1494">G154/G157</f>
        <v>0</v>
      </c>
      <c r="BP154" s="124">
        <f t="shared" ref="BP154" si="1495">H154/H157</f>
        <v>0</v>
      </c>
      <c r="BQ154" s="125">
        <f t="shared" ref="BQ154" si="1496">I154/I157</f>
        <v>0</v>
      </c>
      <c r="BR154" s="122">
        <f t="shared" ref="BR154" si="1497">J154/J157</f>
        <v>0</v>
      </c>
      <c r="BS154" s="123">
        <f t="shared" ref="BS154" si="1498">K154/K157</f>
        <v>0</v>
      </c>
      <c r="BT154" s="124">
        <f t="shared" ref="BT154" si="1499">L154/L157</f>
        <v>0</v>
      </c>
      <c r="BU154" s="122">
        <f t="shared" ref="BU154" si="1500">M154/M157</f>
        <v>0</v>
      </c>
      <c r="BV154" s="126">
        <f t="shared" ref="BV154" si="1501">N154/N157</f>
        <v>0</v>
      </c>
      <c r="BW154" s="127">
        <f t="shared" ref="BW154" si="1502">O154/O157</f>
        <v>0</v>
      </c>
      <c r="BX154" s="122">
        <f t="shared" ref="BX154" si="1503">P154/P157</f>
        <v>0</v>
      </c>
      <c r="BY154" s="123">
        <f t="shared" ref="BY154" si="1504">Q154/Q157</f>
        <v>0</v>
      </c>
      <c r="BZ154" s="124">
        <f t="shared" ref="BZ154" si="1505">R154/R157</f>
        <v>0</v>
      </c>
      <c r="CA154" s="125">
        <f t="shared" ref="CA154" si="1506">S154/S157</f>
        <v>0</v>
      </c>
      <c r="CB154" s="122">
        <f t="shared" ref="CB154" si="1507">T154/T157</f>
        <v>0</v>
      </c>
      <c r="CC154" s="123">
        <f t="shared" ref="CC154" si="1508">U154/U157</f>
        <v>0</v>
      </c>
      <c r="CD154" s="124">
        <f t="shared" ref="CD154" si="1509">V154/V157</f>
        <v>0</v>
      </c>
      <c r="CE154" s="125">
        <f t="shared" ref="CE154" si="1510">W154/W157</f>
        <v>0</v>
      </c>
      <c r="CF154" s="122">
        <f t="shared" ref="CF154" si="1511">X154/X157</f>
        <v>0</v>
      </c>
      <c r="CG154" s="123">
        <f t="shared" ref="CG154" si="1512">Y154/Y157</f>
        <v>0</v>
      </c>
      <c r="CH154" s="124">
        <f t="shared" ref="CH154" si="1513">Z154/Z157</f>
        <v>0</v>
      </c>
      <c r="CI154" s="122">
        <f t="shared" ref="CI154" si="1514">AA154/AA157</f>
        <v>0</v>
      </c>
      <c r="CJ154" s="128">
        <f t="shared" ref="CJ154" si="1515">AB154/AB157</f>
        <v>0</v>
      </c>
      <c r="CK154" s="129">
        <f t="shared" ref="CK154" si="1516">AC154/AC157</f>
        <v>0</v>
      </c>
    </row>
    <row r="155" spans="1:89" x14ac:dyDescent="0.2">
      <c r="A155" s="138" t="s">
        <v>43</v>
      </c>
      <c r="B155" s="53"/>
      <c r="C155" s="54"/>
      <c r="D155" s="143"/>
      <c r="E155" s="140"/>
      <c r="F155" s="141"/>
      <c r="G155" s="142"/>
      <c r="H155" s="143"/>
      <c r="I155" s="140"/>
      <c r="J155" s="141"/>
      <c r="K155" s="142"/>
      <c r="L155" s="143"/>
      <c r="M155" s="141"/>
      <c r="N155" s="145"/>
      <c r="O155" s="144"/>
      <c r="P155" s="141"/>
      <c r="Q155" s="142"/>
      <c r="R155" s="143"/>
      <c r="S155" s="140"/>
      <c r="T155" s="141"/>
      <c r="U155" s="142"/>
      <c r="V155" s="143"/>
      <c r="W155" s="140"/>
      <c r="X155" s="141"/>
      <c r="Y155" s="142"/>
      <c r="Z155" s="3"/>
      <c r="AA155" s="139"/>
      <c r="AB155" s="163">
        <f t="shared" si="1488"/>
        <v>0</v>
      </c>
      <c r="AC155" s="164">
        <f t="shared" si="1489"/>
        <v>0</v>
      </c>
      <c r="BI155" s="138" t="s">
        <v>43</v>
      </c>
      <c r="BJ155" s="122">
        <f>B155/B157</f>
        <v>0</v>
      </c>
      <c r="BK155" s="123">
        <f t="shared" ref="BK155" si="1517">C155/C157</f>
        <v>0</v>
      </c>
      <c r="BL155" s="124">
        <f t="shared" ref="BL155" si="1518">D155/D157</f>
        <v>0</v>
      </c>
      <c r="BM155" s="125">
        <f t="shared" ref="BM155" si="1519">E155/E157</f>
        <v>0</v>
      </c>
      <c r="BN155" s="122">
        <f t="shared" ref="BN155" si="1520">F155/F157</f>
        <v>0</v>
      </c>
      <c r="BO155" s="123">
        <f t="shared" ref="BO155" si="1521">G155/G157</f>
        <v>0</v>
      </c>
      <c r="BP155" s="124">
        <f t="shared" ref="BP155" si="1522">H155/H157</f>
        <v>0</v>
      </c>
      <c r="BQ155" s="125">
        <f t="shared" ref="BQ155" si="1523">I155/I157</f>
        <v>0</v>
      </c>
      <c r="BR155" s="122">
        <f t="shared" ref="BR155" si="1524">J155/J157</f>
        <v>0</v>
      </c>
      <c r="BS155" s="123">
        <f t="shared" ref="BS155" si="1525">K155/K157</f>
        <v>0</v>
      </c>
      <c r="BT155" s="124">
        <f t="shared" ref="BT155" si="1526">L155/L157</f>
        <v>0</v>
      </c>
      <c r="BU155" s="122">
        <f t="shared" ref="BU155" si="1527">M155/M157</f>
        <v>0</v>
      </c>
      <c r="BV155" s="126">
        <f t="shared" ref="BV155" si="1528">N155/N157</f>
        <v>0</v>
      </c>
      <c r="BW155" s="127">
        <f t="shared" ref="BW155" si="1529">O155/O157</f>
        <v>0</v>
      </c>
      <c r="BX155" s="122">
        <f t="shared" ref="BX155" si="1530">P155/P157</f>
        <v>0</v>
      </c>
      <c r="BY155" s="123">
        <f t="shared" ref="BY155" si="1531">Q155/Q157</f>
        <v>0</v>
      </c>
      <c r="BZ155" s="124">
        <f t="shared" ref="BZ155" si="1532">R155/R157</f>
        <v>0</v>
      </c>
      <c r="CA155" s="125">
        <f t="shared" ref="CA155" si="1533">S155/S157</f>
        <v>0</v>
      </c>
      <c r="CB155" s="122">
        <f t="shared" ref="CB155" si="1534">T155/T157</f>
        <v>0</v>
      </c>
      <c r="CC155" s="123">
        <f t="shared" ref="CC155" si="1535">U155/U157</f>
        <v>0</v>
      </c>
      <c r="CD155" s="124">
        <f t="shared" ref="CD155" si="1536">V155/V157</f>
        <v>0</v>
      </c>
      <c r="CE155" s="125">
        <f t="shared" ref="CE155" si="1537">W155/W157</f>
        <v>0</v>
      </c>
      <c r="CF155" s="122">
        <f t="shared" ref="CF155" si="1538">X155/X157</f>
        <v>0</v>
      </c>
      <c r="CG155" s="123">
        <f t="shared" ref="CG155" si="1539">Y155/Y157</f>
        <v>0</v>
      </c>
      <c r="CH155" s="124">
        <f t="shared" ref="CH155" si="1540">Z155/Z157</f>
        <v>0</v>
      </c>
      <c r="CI155" s="122">
        <f t="shared" ref="CI155" si="1541">AA155/AA157</f>
        <v>0</v>
      </c>
      <c r="CJ155" s="128">
        <f t="shared" ref="CJ155" si="1542">AB155/AB157</f>
        <v>0</v>
      </c>
      <c r="CK155" s="129">
        <f t="shared" ref="CK155" si="1543">AC155/AC157</f>
        <v>0</v>
      </c>
    </row>
    <row r="156" spans="1:89" ht="13.5" thickBot="1" x14ac:dyDescent="0.25">
      <c r="A156" s="130" t="s">
        <v>19</v>
      </c>
      <c r="B156" s="55"/>
      <c r="C156" s="56"/>
      <c r="D156" s="132"/>
      <c r="E156" s="133"/>
      <c r="F156" s="131"/>
      <c r="G156" s="134"/>
      <c r="H156" s="132"/>
      <c r="I156" s="133"/>
      <c r="J156" s="131"/>
      <c r="K156" s="134"/>
      <c r="L156" s="132"/>
      <c r="M156" s="131"/>
      <c r="N156" s="135"/>
      <c r="O156" s="136"/>
      <c r="P156" s="131"/>
      <c r="Q156" s="134"/>
      <c r="R156" s="132"/>
      <c r="S156" s="133"/>
      <c r="T156" s="131"/>
      <c r="U156" s="134"/>
      <c r="V156" s="132"/>
      <c r="W156" s="133"/>
      <c r="X156" s="131"/>
      <c r="Y156" s="134"/>
      <c r="Z156" s="137"/>
      <c r="AA156" s="2"/>
      <c r="AB156" s="163">
        <f t="shared" si="1488"/>
        <v>0</v>
      </c>
      <c r="AC156" s="164">
        <f t="shared" si="1489"/>
        <v>0</v>
      </c>
      <c r="BI156" s="130" t="s">
        <v>44</v>
      </c>
      <c r="BJ156" s="122">
        <f>B156/B157</f>
        <v>0</v>
      </c>
      <c r="BK156" s="123">
        <f t="shared" ref="BK156" si="1544">C156/C157</f>
        <v>0</v>
      </c>
      <c r="BL156" s="124">
        <f t="shared" ref="BL156" si="1545">D156/D157</f>
        <v>0</v>
      </c>
      <c r="BM156" s="125">
        <f t="shared" ref="BM156" si="1546">E156/E157</f>
        <v>0</v>
      </c>
      <c r="BN156" s="122">
        <f t="shared" ref="BN156" si="1547">F156/F157</f>
        <v>0</v>
      </c>
      <c r="BO156" s="123">
        <f t="shared" ref="BO156" si="1548">G156/G157</f>
        <v>0</v>
      </c>
      <c r="BP156" s="124">
        <f t="shared" ref="BP156" si="1549">H156/H157</f>
        <v>0</v>
      </c>
      <c r="BQ156" s="125">
        <f t="shared" ref="BQ156" si="1550">I156/I157</f>
        <v>0</v>
      </c>
      <c r="BR156" s="122">
        <f t="shared" ref="BR156" si="1551">J156/J157</f>
        <v>0</v>
      </c>
      <c r="BS156" s="123">
        <f t="shared" ref="BS156" si="1552">K156/K157</f>
        <v>0</v>
      </c>
      <c r="BT156" s="124">
        <f t="shared" ref="BT156" si="1553">L156/L157</f>
        <v>0</v>
      </c>
      <c r="BU156" s="122">
        <f t="shared" ref="BU156" si="1554">M156/M157</f>
        <v>0</v>
      </c>
      <c r="BV156" s="126">
        <f t="shared" ref="BV156" si="1555">N156/N157</f>
        <v>0</v>
      </c>
      <c r="BW156" s="127">
        <f t="shared" ref="BW156" si="1556">O156/O157</f>
        <v>0</v>
      </c>
      <c r="BX156" s="122">
        <f t="shared" ref="BX156" si="1557">P156/P157</f>
        <v>0</v>
      </c>
      <c r="BY156" s="123">
        <f t="shared" ref="BY156" si="1558">Q156/Q157</f>
        <v>0</v>
      </c>
      <c r="BZ156" s="124">
        <f t="shared" ref="BZ156" si="1559">R156/R157</f>
        <v>0</v>
      </c>
      <c r="CA156" s="125">
        <f t="shared" ref="CA156" si="1560">S156/S157</f>
        <v>0</v>
      </c>
      <c r="CB156" s="122">
        <f t="shared" ref="CB156" si="1561">T156/T157</f>
        <v>0</v>
      </c>
      <c r="CC156" s="123">
        <f t="shared" ref="CC156" si="1562">U156/U157</f>
        <v>0</v>
      </c>
      <c r="CD156" s="124">
        <f t="shared" ref="CD156" si="1563">V156/V157</f>
        <v>0</v>
      </c>
      <c r="CE156" s="125">
        <f t="shared" ref="CE156" si="1564">W156/W157</f>
        <v>0</v>
      </c>
      <c r="CF156" s="122">
        <f t="shared" ref="CF156" si="1565">X156/X157</f>
        <v>0</v>
      </c>
      <c r="CG156" s="123">
        <f t="shared" ref="CG156" si="1566">Y156/Y157</f>
        <v>0</v>
      </c>
      <c r="CH156" s="124">
        <f t="shared" ref="CH156" si="1567">Z156/Z157</f>
        <v>0</v>
      </c>
      <c r="CI156" s="122">
        <f t="shared" ref="CI156" si="1568">AA156/AA157</f>
        <v>0</v>
      </c>
      <c r="CJ156" s="128">
        <f t="shared" ref="CJ156" si="1569">AB156/AB157</f>
        <v>0</v>
      </c>
      <c r="CK156" s="129">
        <f t="shared" ref="CK156" si="1570">AC156/AC157</f>
        <v>0</v>
      </c>
    </row>
    <row r="157" spans="1:89" ht="14.25" thickTop="1" thickBot="1" x14ac:dyDescent="0.25">
      <c r="A157" s="250" t="s">
        <v>25</v>
      </c>
      <c r="B157" s="14">
        <f t="shared" ref="B157" si="1571">SUM(B134:B156)</f>
        <v>13867</v>
      </c>
      <c r="C157" s="1">
        <f t="shared" ref="C157" si="1572">SUM(C134:C156)</f>
        <v>15957</v>
      </c>
      <c r="D157" s="14">
        <f t="shared" ref="D157" si="1573">SUM(D134:D156)</f>
        <v>5445</v>
      </c>
      <c r="E157" s="1">
        <f t="shared" ref="E157" si="1574">SUM(E134:E156)</f>
        <v>6026</v>
      </c>
      <c r="F157" s="14">
        <f t="shared" ref="F157" si="1575">SUM(F134:F156)</f>
        <v>14778</v>
      </c>
      <c r="G157" s="1">
        <f t="shared" ref="G157" si="1576">SUM(G134:G156)</f>
        <v>18557</v>
      </c>
      <c r="H157" s="14">
        <f t="shared" ref="H157" si="1577">SUM(H134:H156)</f>
        <v>20897</v>
      </c>
      <c r="I157" s="1">
        <f t="shared" ref="I157" si="1578">SUM(I134:I156)</f>
        <v>24395</v>
      </c>
      <c r="J157" s="14">
        <f t="shared" ref="J157" si="1579">SUM(J134:J156)</f>
        <v>3060</v>
      </c>
      <c r="K157" s="1">
        <f t="shared" ref="K157" si="1580">SUM(K134:K156)</f>
        <v>2575</v>
      </c>
      <c r="L157" s="14">
        <f t="shared" ref="L157" si="1581">SUM(L134:L156)</f>
        <v>10356</v>
      </c>
      <c r="M157" s="1">
        <f t="shared" ref="M157" si="1582">SUM(M134:M156)</f>
        <v>9542</v>
      </c>
      <c r="N157" s="14">
        <f t="shared" ref="N157" si="1583">SUM(N134:N156)</f>
        <v>22731</v>
      </c>
      <c r="O157" s="1">
        <f t="shared" ref="O157" si="1584">SUM(O134:O156)</f>
        <v>20572</v>
      </c>
      <c r="P157" s="14">
        <f t="shared" ref="P157" si="1585">SUM(P134:P156)</f>
        <v>11412</v>
      </c>
      <c r="Q157" s="1">
        <f t="shared" ref="Q157" si="1586">SUM(Q134:Q156)</f>
        <v>9323</v>
      </c>
      <c r="R157" s="14">
        <f t="shared" ref="R157" si="1587">SUM(R134:R156)</f>
        <v>15859</v>
      </c>
      <c r="S157" s="1">
        <f t="shared" ref="S157" si="1588">SUM(S134:S156)</f>
        <v>13807</v>
      </c>
      <c r="T157" s="14">
        <f t="shared" ref="T157" si="1589">SUM(T134:T156)</f>
        <v>2841</v>
      </c>
      <c r="U157" s="1">
        <f t="shared" ref="U157" si="1590">SUM(U134:U156)</f>
        <v>2457</v>
      </c>
      <c r="V157" s="14">
        <f t="shared" ref="V157" si="1591">SUM(V134:V156)</f>
        <v>11714</v>
      </c>
      <c r="W157" s="1">
        <f t="shared" ref="W157" si="1592">SUM(W134:W156)</f>
        <v>12660</v>
      </c>
      <c r="X157" s="14">
        <f t="shared" ref="X157" si="1593">SUM(X134:X156)</f>
        <v>9753</v>
      </c>
      <c r="Y157" s="1">
        <f t="shared" ref="Y157" si="1594">SUM(Y134:Y156)</f>
        <v>4556</v>
      </c>
      <c r="Z157" s="14">
        <f t="shared" ref="Z157" si="1595">SUM(Z134:Z156)</f>
        <v>21647</v>
      </c>
      <c r="AA157" s="1">
        <f t="shared" ref="AA157" si="1596">SUM(AA134:AA156)</f>
        <v>23598</v>
      </c>
      <c r="AB157" s="165">
        <f t="shared" ref="AB157:AC157" si="1597">SUM(AB133:AB156)</f>
        <v>164360</v>
      </c>
      <c r="AC157" s="166">
        <f t="shared" si="1597"/>
        <v>164025</v>
      </c>
      <c r="BI157" s="250" t="s">
        <v>25</v>
      </c>
      <c r="BJ157" s="146">
        <f>SUM(BJ133:BJ156)</f>
        <v>0.99999999999999989</v>
      </c>
      <c r="BK157" s="147">
        <f t="shared" ref="BK157:CK157" si="1598">SUM(BK133:BK156)</f>
        <v>1.0000000000000002</v>
      </c>
      <c r="BL157" s="146">
        <f t="shared" si="1598"/>
        <v>0.99999999999999989</v>
      </c>
      <c r="BM157" s="147">
        <f t="shared" si="1598"/>
        <v>1</v>
      </c>
      <c r="BN157" s="146">
        <f t="shared" si="1598"/>
        <v>1.0000000000000002</v>
      </c>
      <c r="BO157" s="147">
        <f t="shared" si="1598"/>
        <v>1</v>
      </c>
      <c r="BP157" s="146">
        <f t="shared" si="1598"/>
        <v>0.99999999999999989</v>
      </c>
      <c r="BQ157" s="147">
        <f t="shared" si="1598"/>
        <v>1</v>
      </c>
      <c r="BR157" s="146">
        <f t="shared" si="1598"/>
        <v>1.0000000000000002</v>
      </c>
      <c r="BS157" s="147">
        <f t="shared" si="1598"/>
        <v>1.0000000000000002</v>
      </c>
      <c r="BT157" s="146">
        <f t="shared" si="1598"/>
        <v>1</v>
      </c>
      <c r="BU157" s="147">
        <f t="shared" si="1598"/>
        <v>1</v>
      </c>
      <c r="BV157" s="146">
        <f t="shared" si="1598"/>
        <v>0.99999999999999989</v>
      </c>
      <c r="BW157" s="147">
        <f t="shared" si="1598"/>
        <v>1</v>
      </c>
      <c r="BX157" s="146">
        <f t="shared" si="1598"/>
        <v>1</v>
      </c>
      <c r="BY157" s="147">
        <f t="shared" si="1598"/>
        <v>1</v>
      </c>
      <c r="BZ157" s="146">
        <f t="shared" si="1598"/>
        <v>1</v>
      </c>
      <c r="CA157" s="147">
        <f t="shared" si="1598"/>
        <v>1</v>
      </c>
      <c r="CB157" s="146">
        <f t="shared" si="1598"/>
        <v>1</v>
      </c>
      <c r="CC157" s="147">
        <f t="shared" si="1598"/>
        <v>1.0000000000000002</v>
      </c>
      <c r="CD157" s="146">
        <f t="shared" si="1598"/>
        <v>0.99999999999999978</v>
      </c>
      <c r="CE157" s="147">
        <f t="shared" si="1598"/>
        <v>0.99999999999999989</v>
      </c>
      <c r="CF157" s="146">
        <f t="shared" si="1598"/>
        <v>1</v>
      </c>
      <c r="CG157" s="147">
        <f t="shared" si="1598"/>
        <v>1</v>
      </c>
      <c r="CH157" s="146">
        <f t="shared" si="1598"/>
        <v>1.0000000000000002</v>
      </c>
      <c r="CI157" s="147">
        <f t="shared" si="1598"/>
        <v>1</v>
      </c>
      <c r="CJ157" s="146">
        <f t="shared" si="1598"/>
        <v>0.99999999999999989</v>
      </c>
      <c r="CK157" s="147">
        <f t="shared" si="1598"/>
        <v>1</v>
      </c>
    </row>
    <row r="158" spans="1:89" ht="13.5" thickTop="1" x14ac:dyDescent="0.2">
      <c r="A158" s="177"/>
    </row>
    <row r="160" spans="1:89" x14ac:dyDescent="0.2">
      <c r="A160" s="269">
        <f>+A129+1</f>
        <v>44598</v>
      </c>
      <c r="B160" s="269"/>
      <c r="C160" s="269"/>
      <c r="D160" s="269"/>
      <c r="BI160" s="274">
        <f>+BI129+1</f>
        <v>44598</v>
      </c>
      <c r="BJ160" s="274"/>
      <c r="BK160" s="274"/>
      <c r="BL160" s="274"/>
    </row>
    <row r="161" spans="1:89" ht="13.5" thickBot="1" x14ac:dyDescent="0.25">
      <c r="AE161" t="s">
        <v>1</v>
      </c>
    </row>
    <row r="162" spans="1:89" ht="14.25" thickTop="1" thickBot="1" x14ac:dyDescent="0.25">
      <c r="A162" s="265" t="s">
        <v>2</v>
      </c>
      <c r="B162" s="267" t="s">
        <v>3</v>
      </c>
      <c r="C162" s="268"/>
      <c r="D162" s="267" t="s">
        <v>4</v>
      </c>
      <c r="E162" s="268"/>
      <c r="F162" s="267" t="s">
        <v>5</v>
      </c>
      <c r="G162" s="268"/>
      <c r="H162" s="267" t="s">
        <v>6</v>
      </c>
      <c r="I162" s="268"/>
      <c r="J162" s="267" t="s">
        <v>7</v>
      </c>
      <c r="K162" s="268"/>
      <c r="L162" s="267" t="s">
        <v>8</v>
      </c>
      <c r="M162" s="268"/>
      <c r="N162" s="267" t="s">
        <v>9</v>
      </c>
      <c r="O162" s="268"/>
      <c r="P162" s="267" t="s">
        <v>10</v>
      </c>
      <c r="Q162" s="268"/>
      <c r="R162" s="267" t="s">
        <v>11</v>
      </c>
      <c r="S162" s="268"/>
      <c r="T162" s="267" t="s">
        <v>12</v>
      </c>
      <c r="U162" s="268"/>
      <c r="V162" s="267" t="s">
        <v>13</v>
      </c>
      <c r="W162" s="268"/>
      <c r="X162" s="267" t="s">
        <v>14</v>
      </c>
      <c r="Y162" s="268"/>
      <c r="Z162" s="270" t="s">
        <v>15</v>
      </c>
      <c r="AA162" s="271"/>
      <c r="AB162" s="272" t="s">
        <v>16</v>
      </c>
      <c r="AC162" s="273"/>
      <c r="AE162" s="265" t="s">
        <v>2</v>
      </c>
      <c r="AF162" s="267" t="s">
        <v>3</v>
      </c>
      <c r="AG162" s="268"/>
      <c r="AH162" s="267" t="s">
        <v>4</v>
      </c>
      <c r="AI162" s="268"/>
      <c r="AJ162" s="267" t="s">
        <v>5</v>
      </c>
      <c r="AK162" s="268"/>
      <c r="AL162" s="267" t="s">
        <v>6</v>
      </c>
      <c r="AM162" s="268"/>
      <c r="AN162" s="267" t="s">
        <v>7</v>
      </c>
      <c r="AO162" s="268"/>
      <c r="AP162" s="267" t="s">
        <v>8</v>
      </c>
      <c r="AQ162" s="268"/>
      <c r="AR162" s="267" t="s">
        <v>9</v>
      </c>
      <c r="AS162" s="268"/>
      <c r="AT162" s="267" t="s">
        <v>10</v>
      </c>
      <c r="AU162" s="268"/>
      <c r="AV162" s="267" t="s">
        <v>11</v>
      </c>
      <c r="AW162" s="268"/>
      <c r="AX162" s="267" t="s">
        <v>12</v>
      </c>
      <c r="AY162" s="268"/>
      <c r="AZ162" s="267" t="s">
        <v>13</v>
      </c>
      <c r="BA162" s="268"/>
      <c r="BB162" s="267" t="s">
        <v>14</v>
      </c>
      <c r="BC162" s="268"/>
      <c r="BD162" s="270" t="s">
        <v>15</v>
      </c>
      <c r="BE162" s="271"/>
      <c r="BF162" s="272" t="s">
        <v>16</v>
      </c>
      <c r="BG162" s="273"/>
      <c r="BI162" s="265" t="s">
        <v>2</v>
      </c>
      <c r="BJ162" s="267" t="s">
        <v>3</v>
      </c>
      <c r="BK162" s="268"/>
      <c r="BL162" s="267" t="s">
        <v>4</v>
      </c>
      <c r="BM162" s="268"/>
      <c r="BN162" s="267" t="s">
        <v>5</v>
      </c>
      <c r="BO162" s="268"/>
      <c r="BP162" s="267" t="s">
        <v>6</v>
      </c>
      <c r="BQ162" s="268"/>
      <c r="BR162" s="267" t="s">
        <v>7</v>
      </c>
      <c r="BS162" s="268"/>
      <c r="BT162" s="267" t="s">
        <v>8</v>
      </c>
      <c r="BU162" s="268"/>
      <c r="BV162" s="267" t="s">
        <v>9</v>
      </c>
      <c r="BW162" s="268"/>
      <c r="BX162" s="267" t="s">
        <v>10</v>
      </c>
      <c r="BY162" s="268"/>
      <c r="BZ162" s="267" t="s">
        <v>11</v>
      </c>
      <c r="CA162" s="268"/>
      <c r="CB162" s="267" t="s">
        <v>12</v>
      </c>
      <c r="CC162" s="268"/>
      <c r="CD162" s="267" t="s">
        <v>13</v>
      </c>
      <c r="CE162" s="268"/>
      <c r="CF162" s="267" t="s">
        <v>14</v>
      </c>
      <c r="CG162" s="268"/>
      <c r="CH162" s="270" t="s">
        <v>15</v>
      </c>
      <c r="CI162" s="271"/>
      <c r="CJ162" s="267" t="s">
        <v>16</v>
      </c>
      <c r="CK162" s="268"/>
    </row>
    <row r="163" spans="1:89" ht="15" thickTop="1" thickBot="1" x14ac:dyDescent="0.3">
      <c r="A163" s="266"/>
      <c r="B163" s="110" t="s">
        <v>17</v>
      </c>
      <c r="C163" s="111" t="s">
        <v>18</v>
      </c>
      <c r="D163" s="112" t="s">
        <v>17</v>
      </c>
      <c r="E163" s="113" t="s">
        <v>18</v>
      </c>
      <c r="F163" s="110" t="s">
        <v>17</v>
      </c>
      <c r="G163" s="111" t="s">
        <v>18</v>
      </c>
      <c r="H163" s="112" t="s">
        <v>17</v>
      </c>
      <c r="I163" s="113" t="s">
        <v>18</v>
      </c>
      <c r="J163" s="110" t="s">
        <v>17</v>
      </c>
      <c r="K163" s="111" t="s">
        <v>18</v>
      </c>
      <c r="L163" s="112" t="s">
        <v>17</v>
      </c>
      <c r="M163" s="110" t="s">
        <v>18</v>
      </c>
      <c r="N163" s="114" t="s">
        <v>17</v>
      </c>
      <c r="O163" s="115" t="s">
        <v>18</v>
      </c>
      <c r="P163" s="110" t="s">
        <v>17</v>
      </c>
      <c r="Q163" s="111" t="s">
        <v>18</v>
      </c>
      <c r="R163" s="112" t="s">
        <v>17</v>
      </c>
      <c r="S163" s="113" t="s">
        <v>18</v>
      </c>
      <c r="T163" s="110" t="s">
        <v>17</v>
      </c>
      <c r="U163" s="111" t="s">
        <v>18</v>
      </c>
      <c r="V163" s="112" t="s">
        <v>17</v>
      </c>
      <c r="W163" s="113" t="s">
        <v>18</v>
      </c>
      <c r="X163" s="110" t="s">
        <v>17</v>
      </c>
      <c r="Y163" s="111" t="s">
        <v>18</v>
      </c>
      <c r="Z163" s="25" t="s">
        <v>17</v>
      </c>
      <c r="AA163" s="116" t="s">
        <v>18</v>
      </c>
      <c r="AB163" s="167" t="s">
        <v>17</v>
      </c>
      <c r="AC163" s="168" t="s">
        <v>18</v>
      </c>
      <c r="AE163" s="266"/>
      <c r="AF163" s="110" t="s">
        <v>17</v>
      </c>
      <c r="AG163" s="111" t="s">
        <v>18</v>
      </c>
      <c r="AH163" s="112" t="s">
        <v>17</v>
      </c>
      <c r="AI163" s="113" t="s">
        <v>18</v>
      </c>
      <c r="AJ163" s="110" t="s">
        <v>17</v>
      </c>
      <c r="AK163" s="111" t="s">
        <v>18</v>
      </c>
      <c r="AL163" s="112" t="s">
        <v>17</v>
      </c>
      <c r="AM163" s="113" t="s">
        <v>18</v>
      </c>
      <c r="AN163" s="110" t="s">
        <v>17</v>
      </c>
      <c r="AO163" s="111" t="s">
        <v>18</v>
      </c>
      <c r="AP163" s="112" t="s">
        <v>17</v>
      </c>
      <c r="AQ163" s="110" t="s">
        <v>18</v>
      </c>
      <c r="AR163" s="114" t="s">
        <v>17</v>
      </c>
      <c r="AS163" s="115" t="s">
        <v>18</v>
      </c>
      <c r="AT163" s="110" t="s">
        <v>17</v>
      </c>
      <c r="AU163" s="111" t="s">
        <v>18</v>
      </c>
      <c r="AV163" s="112" t="s">
        <v>17</v>
      </c>
      <c r="AW163" s="113" t="s">
        <v>18</v>
      </c>
      <c r="AX163" s="110" t="s">
        <v>17</v>
      </c>
      <c r="AY163" s="111" t="s">
        <v>18</v>
      </c>
      <c r="AZ163" s="112" t="s">
        <v>17</v>
      </c>
      <c r="BA163" s="113" t="s">
        <v>18</v>
      </c>
      <c r="BB163" s="110" t="s">
        <v>17</v>
      </c>
      <c r="BC163" s="111" t="s">
        <v>18</v>
      </c>
      <c r="BD163" s="25" t="s">
        <v>17</v>
      </c>
      <c r="BE163" s="116" t="s">
        <v>18</v>
      </c>
      <c r="BF163" s="167" t="s">
        <v>17</v>
      </c>
      <c r="BG163" s="168" t="s">
        <v>18</v>
      </c>
      <c r="BI163" s="266"/>
      <c r="BJ163" s="110" t="s">
        <v>17</v>
      </c>
      <c r="BK163" s="111" t="s">
        <v>18</v>
      </c>
      <c r="BL163" s="112" t="s">
        <v>17</v>
      </c>
      <c r="BM163" s="113" t="s">
        <v>18</v>
      </c>
      <c r="BN163" s="110" t="s">
        <v>17</v>
      </c>
      <c r="BO163" s="111" t="s">
        <v>18</v>
      </c>
      <c r="BP163" s="112" t="s">
        <v>17</v>
      </c>
      <c r="BQ163" s="113" t="s">
        <v>18</v>
      </c>
      <c r="BR163" s="110" t="s">
        <v>17</v>
      </c>
      <c r="BS163" s="111" t="s">
        <v>18</v>
      </c>
      <c r="BT163" s="112" t="s">
        <v>17</v>
      </c>
      <c r="BU163" s="110" t="s">
        <v>18</v>
      </c>
      <c r="BV163" s="114" t="s">
        <v>17</v>
      </c>
      <c r="BW163" s="115" t="s">
        <v>18</v>
      </c>
      <c r="BX163" s="110" t="s">
        <v>17</v>
      </c>
      <c r="BY163" s="111" t="s">
        <v>18</v>
      </c>
      <c r="BZ163" s="112" t="s">
        <v>17</v>
      </c>
      <c r="CA163" s="113" t="s">
        <v>18</v>
      </c>
      <c r="CB163" s="110" t="s">
        <v>17</v>
      </c>
      <c r="CC163" s="111" t="s">
        <v>18</v>
      </c>
      <c r="CD163" s="112" t="s">
        <v>17</v>
      </c>
      <c r="CE163" s="113" t="s">
        <v>18</v>
      </c>
      <c r="CF163" s="110" t="s">
        <v>17</v>
      </c>
      <c r="CG163" s="111" t="s">
        <v>18</v>
      </c>
      <c r="CH163" s="25" t="s">
        <v>17</v>
      </c>
      <c r="CI163" s="116" t="s">
        <v>18</v>
      </c>
      <c r="CJ163" s="114" t="s">
        <v>17</v>
      </c>
      <c r="CK163" s="115" t="s">
        <v>18</v>
      </c>
    </row>
    <row r="164" spans="1:89" ht="13.5" thickTop="1" x14ac:dyDescent="0.2">
      <c r="A164" s="118" t="s">
        <v>19</v>
      </c>
      <c r="B164" s="119"/>
      <c r="C164" s="176"/>
      <c r="D164" s="120"/>
      <c r="E164" s="171"/>
      <c r="F164" s="119"/>
      <c r="G164" s="121"/>
      <c r="H164" s="120"/>
      <c r="I164" s="171"/>
      <c r="J164" s="119"/>
      <c r="K164" s="121"/>
      <c r="L164" s="120"/>
      <c r="M164" s="119"/>
      <c r="N164" s="170"/>
      <c r="O164" s="172"/>
      <c r="P164" s="119"/>
      <c r="Q164" s="121"/>
      <c r="R164" s="120"/>
      <c r="S164" s="171"/>
      <c r="T164" s="119"/>
      <c r="U164" s="121"/>
      <c r="V164" s="120"/>
      <c r="W164" s="171"/>
      <c r="X164" s="119"/>
      <c r="Y164" s="121"/>
      <c r="Z164" s="20"/>
      <c r="AA164" s="175"/>
      <c r="AB164" s="161">
        <f>B164+D164+F164+H164+J164+L164+N164+P164+R164+T164+V164+X164+Z164</f>
        <v>0</v>
      </c>
      <c r="AC164" s="162">
        <f>C164+E164+G164+I164+K164+M164+O164+Q164+S164+U164+W164+Y164+AA164</f>
        <v>0</v>
      </c>
      <c r="AE164" s="253" t="str">
        <f>$AE$9</f>
        <v>07:00 - 07:59</v>
      </c>
      <c r="AF164" s="119">
        <f>SUMIF($A$9:$A$32,$AE164,B$164:B$187)</f>
        <v>417</v>
      </c>
      <c r="AG164" s="176">
        <f t="shared" ref="AG164:AV165" si="1599">SUMIF($A$9:$A$32,$AE164,C$164:C$187)</f>
        <v>447</v>
      </c>
      <c r="AH164" s="120">
        <f t="shared" si="1599"/>
        <v>203</v>
      </c>
      <c r="AI164" s="171">
        <f t="shared" si="1599"/>
        <v>208</v>
      </c>
      <c r="AJ164" s="119">
        <f t="shared" si="1599"/>
        <v>750</v>
      </c>
      <c r="AK164" s="121">
        <f t="shared" si="1599"/>
        <v>639</v>
      </c>
      <c r="AL164" s="120">
        <f t="shared" si="1599"/>
        <v>811</v>
      </c>
      <c r="AM164" s="171">
        <f t="shared" si="1599"/>
        <v>826</v>
      </c>
      <c r="AN164" s="119">
        <f t="shared" si="1599"/>
        <v>54</v>
      </c>
      <c r="AO164" s="121">
        <f t="shared" si="1599"/>
        <v>103</v>
      </c>
      <c r="AP164" s="120">
        <f t="shared" si="1599"/>
        <v>238</v>
      </c>
      <c r="AQ164" s="119">
        <f t="shared" si="1599"/>
        <v>364</v>
      </c>
      <c r="AR164" s="170">
        <f t="shared" si="1599"/>
        <v>822</v>
      </c>
      <c r="AS164" s="172">
        <f t="shared" si="1599"/>
        <v>808</v>
      </c>
      <c r="AT164" s="119">
        <f t="shared" si="1599"/>
        <v>430</v>
      </c>
      <c r="AU164" s="121">
        <f t="shared" si="1599"/>
        <v>318</v>
      </c>
      <c r="AV164" s="120">
        <f t="shared" si="1599"/>
        <v>614</v>
      </c>
      <c r="AW164" s="171">
        <f t="shared" ref="AW164:BE165" si="1600">SUMIF($A$9:$A$32,$AE164,S$164:S$187)</f>
        <v>531</v>
      </c>
      <c r="AX164" s="119">
        <f t="shared" si="1600"/>
        <v>127</v>
      </c>
      <c r="AY164" s="121">
        <f t="shared" si="1600"/>
        <v>104</v>
      </c>
      <c r="AZ164" s="120">
        <f t="shared" si="1600"/>
        <v>317</v>
      </c>
      <c r="BA164" s="171">
        <f t="shared" si="1600"/>
        <v>447</v>
      </c>
      <c r="BB164" s="119">
        <f t="shared" si="1600"/>
        <v>389</v>
      </c>
      <c r="BC164" s="121">
        <f t="shared" si="1600"/>
        <v>169</v>
      </c>
      <c r="BD164" s="20">
        <f t="shared" si="1600"/>
        <v>798</v>
      </c>
      <c r="BE164" s="175">
        <f t="shared" si="1600"/>
        <v>868</v>
      </c>
      <c r="BF164" s="161">
        <f>AF164+AH164+AJ164+AL164+AN164+AP164+AR164+AT164+AV164+AX164+AZ164+BB164+BD164</f>
        <v>5970</v>
      </c>
      <c r="BG164" s="162">
        <f>AG164+AI164+AK164+AM164+AO164+AQ164+AS164+AU164+AW164+AY164+BA164+BC164+BE164</f>
        <v>5832</v>
      </c>
      <c r="BI164" s="118" t="s">
        <v>19</v>
      </c>
      <c r="BJ164" s="122">
        <f>B164/B188</f>
        <v>0</v>
      </c>
      <c r="BK164" s="123">
        <f t="shared" ref="BK164" si="1601">C164/C188</f>
        <v>0</v>
      </c>
      <c r="BL164" s="124">
        <f t="shared" ref="BL164" si="1602">D164/D188</f>
        <v>0</v>
      </c>
      <c r="BM164" s="125">
        <f t="shared" ref="BM164" si="1603">E164/E188</f>
        <v>0</v>
      </c>
      <c r="BN164" s="122">
        <f t="shared" ref="BN164" si="1604">F164/F188</f>
        <v>0</v>
      </c>
      <c r="BO164" s="123">
        <f t="shared" ref="BO164" si="1605">G164/G188</f>
        <v>0</v>
      </c>
      <c r="BP164" s="124">
        <f t="shared" ref="BP164" si="1606">H164/H188</f>
        <v>0</v>
      </c>
      <c r="BQ164" s="125">
        <f t="shared" ref="BQ164" si="1607">I164/I188</f>
        <v>0</v>
      </c>
      <c r="BR164" s="122">
        <f t="shared" ref="BR164" si="1608">J164/J188</f>
        <v>0</v>
      </c>
      <c r="BS164" s="123">
        <f t="shared" ref="BS164" si="1609">K164/K188</f>
        <v>0</v>
      </c>
      <c r="BT164" s="124">
        <f t="shared" ref="BT164" si="1610">L164/L188</f>
        <v>0</v>
      </c>
      <c r="BU164" s="122">
        <f t="shared" ref="BU164" si="1611">M164/M188</f>
        <v>0</v>
      </c>
      <c r="BV164" s="126">
        <f t="shared" ref="BV164" si="1612">N164/N188</f>
        <v>0</v>
      </c>
      <c r="BW164" s="127">
        <f t="shared" ref="BW164" si="1613">O164/O188</f>
        <v>0</v>
      </c>
      <c r="BX164" s="122">
        <f t="shared" ref="BX164" si="1614">P164/P188</f>
        <v>0</v>
      </c>
      <c r="BY164" s="123">
        <f t="shared" ref="BY164" si="1615">Q164/Q188</f>
        <v>0</v>
      </c>
      <c r="BZ164" s="124">
        <f t="shared" ref="BZ164" si="1616">R164/R188</f>
        <v>0</v>
      </c>
      <c r="CA164" s="125">
        <f t="shared" ref="CA164" si="1617">S164/S188</f>
        <v>0</v>
      </c>
      <c r="CB164" s="122">
        <f t="shared" ref="CB164" si="1618">T164/T188</f>
        <v>0</v>
      </c>
      <c r="CC164" s="123">
        <f t="shared" ref="CC164" si="1619">U164/U188</f>
        <v>0</v>
      </c>
      <c r="CD164" s="124">
        <f t="shared" ref="CD164" si="1620">V164/V188</f>
        <v>0</v>
      </c>
      <c r="CE164" s="125">
        <f t="shared" ref="CE164" si="1621">W164/W188</f>
        <v>0</v>
      </c>
      <c r="CF164" s="122">
        <f t="shared" ref="CF164" si="1622">X164/X188</f>
        <v>0</v>
      </c>
      <c r="CG164" s="123">
        <f t="shared" ref="CG164" si="1623">Y164/Y188</f>
        <v>0</v>
      </c>
      <c r="CH164" s="124">
        <f t="shared" ref="CH164" si="1624">Z164/Z188</f>
        <v>0</v>
      </c>
      <c r="CI164" s="122">
        <f t="shared" ref="CI164" si="1625">AA164/AA188</f>
        <v>0</v>
      </c>
      <c r="CJ164" s="128">
        <f t="shared" ref="CJ164" si="1626">AB164/AB188</f>
        <v>0</v>
      </c>
      <c r="CK164" s="129">
        <f t="shared" ref="CK164" si="1627">AC164/AC188</f>
        <v>0</v>
      </c>
    </row>
    <row r="165" spans="1:89" x14ac:dyDescent="0.2">
      <c r="A165" s="130" t="s">
        <v>21</v>
      </c>
      <c r="B165" s="179">
        <v>104</v>
      </c>
      <c r="C165" s="180">
        <v>0</v>
      </c>
      <c r="D165" s="181">
        <v>53</v>
      </c>
      <c r="E165" s="182">
        <v>1</v>
      </c>
      <c r="F165" s="179">
        <v>197</v>
      </c>
      <c r="G165" s="183">
        <v>3</v>
      </c>
      <c r="H165" s="181">
        <v>150</v>
      </c>
      <c r="I165" s="182">
        <v>10</v>
      </c>
      <c r="J165" s="179">
        <v>1</v>
      </c>
      <c r="K165" s="183">
        <v>4</v>
      </c>
      <c r="L165" s="181">
        <v>8</v>
      </c>
      <c r="M165" s="179">
        <v>20</v>
      </c>
      <c r="N165" s="184">
        <v>53</v>
      </c>
      <c r="O165" s="185">
        <v>40</v>
      </c>
      <c r="P165" s="179">
        <v>29</v>
      </c>
      <c r="Q165" s="183">
        <v>26</v>
      </c>
      <c r="R165" s="181">
        <v>15</v>
      </c>
      <c r="S165" s="182">
        <v>37</v>
      </c>
      <c r="T165" s="179">
        <v>0</v>
      </c>
      <c r="U165" s="183">
        <v>0</v>
      </c>
      <c r="V165" s="181">
        <v>2</v>
      </c>
      <c r="W165" s="182">
        <v>0</v>
      </c>
      <c r="X165" s="179">
        <v>1</v>
      </c>
      <c r="Y165" s="183">
        <v>0</v>
      </c>
      <c r="Z165" s="181">
        <v>0</v>
      </c>
      <c r="AA165" s="179">
        <v>0</v>
      </c>
      <c r="AB165" s="161">
        <v>613</v>
      </c>
      <c r="AC165" s="162">
        <f t="shared" ref="AC165:AC184" si="1628">C165+E165+G165+I165+K165+M165+O165+Q165+S165+U165+W165+Y165+AA165</f>
        <v>141</v>
      </c>
      <c r="AE165" s="255" t="str">
        <f>$AE$10</f>
        <v>08:00 - 08:59</v>
      </c>
      <c r="AF165" s="119">
        <f>SUMIF($A$9:$A$32,$AE165,B$164:B$187)</f>
        <v>700</v>
      </c>
      <c r="AG165" s="180">
        <f t="shared" si="1599"/>
        <v>562</v>
      </c>
      <c r="AH165" s="181">
        <f t="shared" si="1599"/>
        <v>209</v>
      </c>
      <c r="AI165" s="182">
        <f t="shared" si="1599"/>
        <v>248</v>
      </c>
      <c r="AJ165" s="179">
        <f t="shared" si="1599"/>
        <v>957</v>
      </c>
      <c r="AK165" s="183">
        <f t="shared" si="1599"/>
        <v>483</v>
      </c>
      <c r="AL165" s="181">
        <f t="shared" si="1599"/>
        <v>1044</v>
      </c>
      <c r="AM165" s="182">
        <f t="shared" si="1599"/>
        <v>890</v>
      </c>
      <c r="AN165" s="179">
        <f t="shared" si="1599"/>
        <v>65</v>
      </c>
      <c r="AO165" s="183">
        <f t="shared" si="1599"/>
        <v>151</v>
      </c>
      <c r="AP165" s="181">
        <f t="shared" si="1599"/>
        <v>191</v>
      </c>
      <c r="AQ165" s="179">
        <f t="shared" si="1599"/>
        <v>554</v>
      </c>
      <c r="AR165" s="184">
        <f t="shared" si="1599"/>
        <v>881</v>
      </c>
      <c r="AS165" s="185">
        <f t="shared" si="1599"/>
        <v>890</v>
      </c>
      <c r="AT165" s="179">
        <f t="shared" si="1599"/>
        <v>516</v>
      </c>
      <c r="AU165" s="183">
        <f t="shared" si="1599"/>
        <v>313</v>
      </c>
      <c r="AV165" s="181">
        <f t="shared" si="1599"/>
        <v>714</v>
      </c>
      <c r="AW165" s="182">
        <f t="shared" si="1600"/>
        <v>514</v>
      </c>
      <c r="AX165" s="179">
        <f t="shared" si="1600"/>
        <v>79</v>
      </c>
      <c r="AY165" s="183">
        <f t="shared" si="1600"/>
        <v>115</v>
      </c>
      <c r="AZ165" s="181">
        <f t="shared" si="1600"/>
        <v>299</v>
      </c>
      <c r="BA165" s="182">
        <f t="shared" si="1600"/>
        <v>518</v>
      </c>
      <c r="BB165" s="179">
        <f t="shared" si="1600"/>
        <v>378</v>
      </c>
      <c r="BC165" s="183">
        <f t="shared" si="1600"/>
        <v>219</v>
      </c>
      <c r="BD165" s="181">
        <f t="shared" si="1600"/>
        <v>973</v>
      </c>
      <c r="BE165" s="179">
        <f t="shared" si="1600"/>
        <v>1051</v>
      </c>
      <c r="BF165" s="163">
        <f>SUM(AF165,AH165,AJ165,AL165,AN165,AP165,AR165,AT165,AV165,AX165,AZ165,BB165,BD165)</f>
        <v>7006</v>
      </c>
      <c r="BG165" s="164">
        <f>SUM(AG165,AI165,AK165,AM165,AO165,AQ165,AS165,AU165,AW165,AY165,BA165,BC165,BE165)</f>
        <v>6508</v>
      </c>
      <c r="BI165" s="130" t="s">
        <v>21</v>
      </c>
      <c r="BJ165" s="122">
        <f>B165/B188</f>
        <v>9.0332667419438899E-3</v>
      </c>
      <c r="BK165" s="123">
        <f t="shared" ref="BK165" si="1629">C165/C188</f>
        <v>0</v>
      </c>
      <c r="BL165" s="124">
        <f t="shared" ref="BL165" si="1630">D165/D188</f>
        <v>1.4133333333333333E-2</v>
      </c>
      <c r="BM165" s="125">
        <f t="shared" ref="BM165" si="1631">E165/E188</f>
        <v>2.4265954865323951E-4</v>
      </c>
      <c r="BN165" s="122">
        <f t="shared" ref="BN165" si="1632">F165/F188</f>
        <v>1.6658210722137662E-2</v>
      </c>
      <c r="BO165" s="123">
        <f t="shared" ref="BO165" si="1633">G165/G188</f>
        <v>2.87328799923379E-4</v>
      </c>
      <c r="BP165" s="124">
        <f t="shared" ref="BP165" si="1634">H165/H188</f>
        <v>8.6019038880605567E-3</v>
      </c>
      <c r="BQ165" s="125">
        <f t="shared" ref="BQ165" si="1635">I165/I188</f>
        <v>5.8197055229005409E-4</v>
      </c>
      <c r="BR165" s="122">
        <f t="shared" ref="BR165" si="1636">J165/J188</f>
        <v>5.4112554112554113E-4</v>
      </c>
      <c r="BS165" s="123">
        <f t="shared" ref="BS165" si="1637">K165/K188</f>
        <v>2.176278563656148E-3</v>
      </c>
      <c r="BT165" s="124">
        <f t="shared" ref="BT165" si="1638">L165/L188</f>
        <v>1.2926159314913556E-3</v>
      </c>
      <c r="BU165" s="122">
        <f t="shared" ref="BU165" si="1639">M165/M188</f>
        <v>3.0797659377887281E-3</v>
      </c>
      <c r="BV165" s="126">
        <f t="shared" ref="BV165" si="1640">N165/N188</f>
        <v>3.4191342494032644E-3</v>
      </c>
      <c r="BW165" s="127">
        <f t="shared" ref="BW165" si="1641">O165/O188</f>
        <v>2.5985837718443447E-3</v>
      </c>
      <c r="BX165" s="122">
        <f t="shared" ref="BX165" si="1642">P165/P188</f>
        <v>3.9391469709318117E-3</v>
      </c>
      <c r="BY165" s="123">
        <f t="shared" ref="BY165" si="1643">Q165/Q188</f>
        <v>3.6086051353226927E-3</v>
      </c>
      <c r="BZ165" s="124">
        <f t="shared" ref="BZ165" si="1644">R165/R188</f>
        <v>1.3320309031169522E-3</v>
      </c>
      <c r="CA165" s="125">
        <f t="shared" ref="CA165" si="1645">S165/S188</f>
        <v>3.1615825002136205E-3</v>
      </c>
      <c r="CB165" s="122">
        <f t="shared" ref="CB165" si="1646">T165/T188</f>
        <v>0</v>
      </c>
      <c r="CC165" s="123">
        <f t="shared" ref="CC165" si="1647">U165/U188</f>
        <v>0</v>
      </c>
      <c r="CD165" s="124">
        <f t="shared" ref="CD165" si="1648">V165/V188</f>
        <v>2.5179403248143021E-4</v>
      </c>
      <c r="CE165" s="125">
        <f t="shared" ref="CE165" si="1649">W165/W188</f>
        <v>0</v>
      </c>
      <c r="CF165" s="122">
        <f t="shared" ref="CF165" si="1650">X165/X188</f>
        <v>1.8315018315018315E-4</v>
      </c>
      <c r="CG165" s="123">
        <f t="shared" ref="CG165" si="1651">Y165/Y188</f>
        <v>0</v>
      </c>
      <c r="CH165" s="124">
        <f t="shared" ref="CH165" si="1652">Z165/Z188</f>
        <v>0</v>
      </c>
      <c r="CI165" s="122">
        <f t="shared" ref="CI165" si="1653">AA165/AA188</f>
        <v>0</v>
      </c>
      <c r="CJ165" s="128">
        <f t="shared" ref="CJ165" si="1654">AB165/AB188</f>
        <v>5.1224199883011618E-3</v>
      </c>
      <c r="CK165" s="129">
        <f t="shared" ref="CK165" si="1655">AC165/AC188</f>
        <v>1.1808254053329761E-3</v>
      </c>
    </row>
    <row r="166" spans="1:89" ht="13.5" thickBot="1" x14ac:dyDescent="0.25">
      <c r="A166" s="138" t="s">
        <v>23</v>
      </c>
      <c r="B166" s="186">
        <v>361</v>
      </c>
      <c r="C166" s="187">
        <v>0</v>
      </c>
      <c r="D166" s="188">
        <v>195</v>
      </c>
      <c r="E166" s="189">
        <v>44</v>
      </c>
      <c r="F166" s="186">
        <v>784</v>
      </c>
      <c r="G166" s="190">
        <v>185</v>
      </c>
      <c r="H166" s="188">
        <v>574</v>
      </c>
      <c r="I166" s="189">
        <v>311</v>
      </c>
      <c r="J166" s="186">
        <v>25</v>
      </c>
      <c r="K166" s="190">
        <v>59</v>
      </c>
      <c r="L166" s="188">
        <v>94</v>
      </c>
      <c r="M166" s="186">
        <v>218</v>
      </c>
      <c r="N166" s="191">
        <v>447</v>
      </c>
      <c r="O166" s="192">
        <v>499</v>
      </c>
      <c r="P166" s="186">
        <v>265</v>
      </c>
      <c r="Q166" s="190">
        <v>246</v>
      </c>
      <c r="R166" s="188">
        <v>298</v>
      </c>
      <c r="S166" s="189">
        <v>287</v>
      </c>
      <c r="T166" s="186">
        <v>27</v>
      </c>
      <c r="U166" s="190">
        <v>144</v>
      </c>
      <c r="V166" s="188">
        <v>144</v>
      </c>
      <c r="W166" s="189">
        <v>322</v>
      </c>
      <c r="X166" s="186">
        <v>191</v>
      </c>
      <c r="Y166" s="190">
        <v>174</v>
      </c>
      <c r="Z166" s="188">
        <v>515</v>
      </c>
      <c r="AA166" s="186">
        <v>377</v>
      </c>
      <c r="AB166" s="161">
        <v>3920</v>
      </c>
      <c r="AC166" s="162">
        <f t="shared" si="1628"/>
        <v>2866</v>
      </c>
      <c r="AE166" s="253"/>
      <c r="AF166" s="119"/>
      <c r="AG166" s="187"/>
      <c r="AH166" s="188"/>
      <c r="AI166" s="189"/>
      <c r="AJ166" s="186"/>
      <c r="AK166" s="190"/>
      <c r="AL166" s="188"/>
      <c r="AM166" s="189"/>
      <c r="AN166" s="186"/>
      <c r="AO166" s="190"/>
      <c r="AP166" s="188"/>
      <c r="AQ166" s="186"/>
      <c r="AR166" s="191"/>
      <c r="AS166" s="192"/>
      <c r="AT166" s="186"/>
      <c r="AU166" s="190"/>
      <c r="AV166" s="188"/>
      <c r="AW166" s="189"/>
      <c r="AX166" s="186"/>
      <c r="AY166" s="190"/>
      <c r="AZ166" s="188"/>
      <c r="BA166" s="189"/>
      <c r="BB166" s="186"/>
      <c r="BC166" s="190"/>
      <c r="BD166" s="188"/>
      <c r="BE166" s="186"/>
      <c r="BF166" s="163"/>
      <c r="BG166" s="164"/>
      <c r="BI166" s="138" t="s">
        <v>23</v>
      </c>
      <c r="BJ166" s="122">
        <f>B166/B188</f>
        <v>3.1355858594632156E-2</v>
      </c>
      <c r="BK166" s="123">
        <f t="shared" ref="BK166" si="1656">C166/C188</f>
        <v>0</v>
      </c>
      <c r="BL166" s="124">
        <f t="shared" ref="BL166" si="1657">D166/D188</f>
        <v>5.1999999999999998E-2</v>
      </c>
      <c r="BM166" s="125">
        <f t="shared" ref="BM166" si="1658">E166/E188</f>
        <v>1.0677020140742538E-2</v>
      </c>
      <c r="BN166" s="122">
        <f t="shared" ref="BN166" si="1659">F166/F188</f>
        <v>6.6294605107390492E-2</v>
      </c>
      <c r="BO166" s="123">
        <f t="shared" ref="BO166" si="1660">G166/G188</f>
        <v>1.7718609328608369E-2</v>
      </c>
      <c r="BP166" s="124">
        <f t="shared" ref="BP166" si="1661">H166/H188</f>
        <v>3.2916618878311731E-2</v>
      </c>
      <c r="BQ166" s="125">
        <f t="shared" ref="BQ166" si="1662">I166/I188</f>
        <v>1.8099284176220684E-2</v>
      </c>
      <c r="BR166" s="122">
        <f t="shared" ref="BR166" si="1663">J166/J188</f>
        <v>1.3528138528138528E-2</v>
      </c>
      <c r="BS166" s="123">
        <f t="shared" ref="BS166" si="1664">K166/K188</f>
        <v>3.2100108813928184E-2</v>
      </c>
      <c r="BT166" s="124">
        <f t="shared" ref="BT166" si="1665">L166/L188</f>
        <v>1.5188237195023428E-2</v>
      </c>
      <c r="BU166" s="122">
        <f t="shared" ref="BU166" si="1666">M166/M188</f>
        <v>3.3569448721897134E-2</v>
      </c>
      <c r="BV166" s="126">
        <f t="shared" ref="BV166" si="1667">N166/N188</f>
        <v>2.8836849235533191E-2</v>
      </c>
      <c r="BW166" s="127">
        <f t="shared" ref="BW166" si="1668">O166/O188</f>
        <v>3.2417332553758199E-2</v>
      </c>
      <c r="BX166" s="122">
        <f t="shared" ref="BX166" si="1669">P166/P188</f>
        <v>3.5995653355066555E-2</v>
      </c>
      <c r="BY166" s="123">
        <f t="shared" ref="BY166" si="1670">Q166/Q188</f>
        <v>3.4142956280360862E-2</v>
      </c>
      <c r="BZ166" s="124">
        <f t="shared" ref="BZ166" si="1671">R166/R188</f>
        <v>2.6463013941923453E-2</v>
      </c>
      <c r="CA166" s="125">
        <f t="shared" ref="CA166" si="1672">S166/S188</f>
        <v>2.4523626420575921E-2</v>
      </c>
      <c r="CB166" s="122">
        <f t="shared" ref="CB166" si="1673">T166/T188</f>
        <v>2.030075187969925E-2</v>
      </c>
      <c r="CC166" s="123">
        <f t="shared" ref="CC166" si="1674">U166/U188</f>
        <v>0.1037463976945245</v>
      </c>
      <c r="CD166" s="124">
        <f t="shared" ref="CD166" si="1675">V166/V188</f>
        <v>1.8129170338662973E-2</v>
      </c>
      <c r="CE166" s="125">
        <f t="shared" ref="CE166" si="1676">W166/W188</f>
        <v>3.3527696793002916E-2</v>
      </c>
      <c r="CF166" s="122">
        <f t="shared" ref="CF166" si="1677">X166/X188</f>
        <v>3.4981684981684982E-2</v>
      </c>
      <c r="CG166" s="123">
        <f t="shared" ref="CG166" si="1678">Y166/Y188</f>
        <v>5.3853296193129063E-2</v>
      </c>
      <c r="CH166" s="124">
        <f t="shared" ref="CH166" si="1679">Z166/Z188</f>
        <v>2.8220724423256068E-2</v>
      </c>
      <c r="CI166" s="122">
        <f t="shared" ref="CI166" si="1680">AA166/AA188</f>
        <v>1.9025990411304566E-2</v>
      </c>
      <c r="CJ166" s="128">
        <f t="shared" ref="CJ166" si="1681">AB166/AB188</f>
        <v>3.2756747722904656E-2</v>
      </c>
      <c r="CK166" s="129">
        <f t="shared" ref="CK166" si="1682">AC166/AC188</f>
        <v>2.4001741926839074E-2</v>
      </c>
    </row>
    <row r="167" spans="1:89" ht="14.25" thickTop="1" thickBot="1" x14ac:dyDescent="0.25">
      <c r="A167" s="130" t="s">
        <v>24</v>
      </c>
      <c r="B167" s="179">
        <v>386</v>
      </c>
      <c r="C167" s="180">
        <v>352</v>
      </c>
      <c r="D167" s="181">
        <v>174</v>
      </c>
      <c r="E167" s="182">
        <v>151</v>
      </c>
      <c r="F167" s="179">
        <v>736</v>
      </c>
      <c r="G167" s="183">
        <v>421</v>
      </c>
      <c r="H167" s="181">
        <v>717</v>
      </c>
      <c r="I167" s="182">
        <v>592</v>
      </c>
      <c r="J167" s="179">
        <v>48</v>
      </c>
      <c r="K167" s="183">
        <v>65</v>
      </c>
      <c r="L167" s="181">
        <v>202</v>
      </c>
      <c r="M167" s="179">
        <v>284</v>
      </c>
      <c r="N167" s="184">
        <v>768</v>
      </c>
      <c r="O167" s="185">
        <v>736</v>
      </c>
      <c r="P167" s="179">
        <v>392</v>
      </c>
      <c r="Q167" s="183">
        <v>297</v>
      </c>
      <c r="R167" s="181">
        <v>524</v>
      </c>
      <c r="S167" s="182">
        <v>429</v>
      </c>
      <c r="T167" s="179">
        <v>79</v>
      </c>
      <c r="U167" s="183">
        <v>168</v>
      </c>
      <c r="V167" s="181">
        <v>282</v>
      </c>
      <c r="W167" s="182">
        <v>457</v>
      </c>
      <c r="X167" s="179">
        <v>335</v>
      </c>
      <c r="Y167" s="183">
        <v>203</v>
      </c>
      <c r="Z167" s="181">
        <v>695</v>
      </c>
      <c r="AA167" s="179">
        <v>768</v>
      </c>
      <c r="AB167" s="161">
        <v>5338</v>
      </c>
      <c r="AC167" s="162">
        <f t="shared" si="1628"/>
        <v>4923</v>
      </c>
      <c r="AE167" s="250" t="s">
        <v>25</v>
      </c>
      <c r="AF167" s="14">
        <f t="shared" ref="AF167:BG167" si="1683">SUM(AF164:AF166)</f>
        <v>1117</v>
      </c>
      <c r="AG167" s="1">
        <f t="shared" si="1683"/>
        <v>1009</v>
      </c>
      <c r="AH167" s="14">
        <f t="shared" si="1683"/>
        <v>412</v>
      </c>
      <c r="AI167" s="1">
        <f t="shared" si="1683"/>
        <v>456</v>
      </c>
      <c r="AJ167" s="14">
        <f t="shared" si="1683"/>
        <v>1707</v>
      </c>
      <c r="AK167" s="1">
        <f t="shared" si="1683"/>
        <v>1122</v>
      </c>
      <c r="AL167" s="14">
        <f t="shared" si="1683"/>
        <v>1855</v>
      </c>
      <c r="AM167" s="1">
        <f t="shared" si="1683"/>
        <v>1716</v>
      </c>
      <c r="AN167" s="14">
        <f t="shared" si="1683"/>
        <v>119</v>
      </c>
      <c r="AO167" s="1">
        <f t="shared" si="1683"/>
        <v>254</v>
      </c>
      <c r="AP167" s="14">
        <f t="shared" si="1683"/>
        <v>429</v>
      </c>
      <c r="AQ167" s="1">
        <f t="shared" si="1683"/>
        <v>918</v>
      </c>
      <c r="AR167" s="14">
        <f t="shared" si="1683"/>
        <v>1703</v>
      </c>
      <c r="AS167" s="1">
        <f t="shared" si="1683"/>
        <v>1698</v>
      </c>
      <c r="AT167" s="14">
        <f t="shared" si="1683"/>
        <v>946</v>
      </c>
      <c r="AU167" s="1">
        <f t="shared" si="1683"/>
        <v>631</v>
      </c>
      <c r="AV167" s="14">
        <f t="shared" si="1683"/>
        <v>1328</v>
      </c>
      <c r="AW167" s="1">
        <f t="shared" si="1683"/>
        <v>1045</v>
      </c>
      <c r="AX167" s="14">
        <f t="shared" si="1683"/>
        <v>206</v>
      </c>
      <c r="AY167" s="1">
        <f t="shared" si="1683"/>
        <v>219</v>
      </c>
      <c r="AZ167" s="14">
        <f t="shared" si="1683"/>
        <v>616</v>
      </c>
      <c r="BA167" s="1">
        <f t="shared" si="1683"/>
        <v>965</v>
      </c>
      <c r="BB167" s="14">
        <f t="shared" si="1683"/>
        <v>767</v>
      </c>
      <c r="BC167" s="1">
        <f t="shared" si="1683"/>
        <v>388</v>
      </c>
      <c r="BD167" s="14">
        <f t="shared" si="1683"/>
        <v>1771</v>
      </c>
      <c r="BE167" s="1">
        <f t="shared" si="1683"/>
        <v>1919</v>
      </c>
      <c r="BF167" s="165">
        <f t="shared" si="1683"/>
        <v>12976</v>
      </c>
      <c r="BG167" s="166">
        <f t="shared" si="1683"/>
        <v>12340</v>
      </c>
      <c r="BI167" s="130" t="s">
        <v>24</v>
      </c>
      <c r="BJ167" s="122">
        <f>B167/B188</f>
        <v>3.3527316946060974E-2</v>
      </c>
      <c r="BK167" s="123">
        <f t="shared" ref="BK167" si="1684">C167/C188</f>
        <v>3.2023289665211063E-2</v>
      </c>
      <c r="BL167" s="124">
        <f t="shared" ref="BL167" si="1685">D167/D188</f>
        <v>4.6399999999999997E-2</v>
      </c>
      <c r="BM167" s="125">
        <f t="shared" ref="BM167" si="1686">E167/E188</f>
        <v>3.6641591846639163E-2</v>
      </c>
      <c r="BN167" s="122">
        <f t="shared" ref="BN167" si="1687">F167/F188</f>
        <v>6.2235751733468625E-2</v>
      </c>
      <c r="BO167" s="123">
        <f t="shared" ref="BO167" si="1688">G167/G188</f>
        <v>4.0321808255914186E-2</v>
      </c>
      <c r="BP167" s="124">
        <f t="shared" ref="BP167" si="1689">H167/H188</f>
        <v>4.1117100584929463E-2</v>
      </c>
      <c r="BQ167" s="125">
        <f t="shared" ref="BQ167" si="1690">I167/I188</f>
        <v>3.4452656695571203E-2</v>
      </c>
      <c r="BR167" s="122">
        <f t="shared" ref="BR167" si="1691">J167/J188</f>
        <v>2.5974025974025976E-2</v>
      </c>
      <c r="BS167" s="123">
        <f t="shared" ref="BS167" si="1692">K167/K188</f>
        <v>3.5364526659412407E-2</v>
      </c>
      <c r="BT167" s="124">
        <f t="shared" ref="BT167" si="1693">L167/L188</f>
        <v>3.2638552270156732E-2</v>
      </c>
      <c r="BU167" s="122">
        <f t="shared" ref="BU167" si="1694">M167/M188</f>
        <v>4.3732676316599939E-2</v>
      </c>
      <c r="BV167" s="126">
        <f t="shared" ref="BV167" si="1695">N167/N188</f>
        <v>4.9545190632862397E-2</v>
      </c>
      <c r="BW167" s="127">
        <f t="shared" ref="BW167" si="1696">O167/O188</f>
        <v>4.7813941401935942E-2</v>
      </c>
      <c r="BX167" s="122">
        <f t="shared" ref="BX167" si="1697">P167/P188</f>
        <v>5.3246400434664491E-2</v>
      </c>
      <c r="BY167" s="123">
        <f t="shared" ref="BY167" si="1698">Q167/Q188</f>
        <v>4.1221374045801527E-2</v>
      </c>
      <c r="BZ167" s="124">
        <f t="shared" ref="BZ167" si="1699">R167/R188</f>
        <v>4.6532279548885537E-2</v>
      </c>
      <c r="CA167" s="125">
        <f t="shared" ref="CA167" si="1700">S167/S188</f>
        <v>3.6657267367341706E-2</v>
      </c>
      <c r="CB167" s="122">
        <f t="shared" ref="CB167" si="1701">T167/T188</f>
        <v>5.9398496240601506E-2</v>
      </c>
      <c r="CC167" s="123">
        <f t="shared" ref="CC167" si="1702">U167/U188</f>
        <v>0.12103746397694524</v>
      </c>
      <c r="CD167" s="124">
        <f t="shared" ref="CD167" si="1703">V167/V188</f>
        <v>3.5502958579881658E-2</v>
      </c>
      <c r="CE167" s="125">
        <f t="shared" ref="CE167" si="1704">W167/W188</f>
        <v>4.758433985839234E-2</v>
      </c>
      <c r="CF167" s="122">
        <f t="shared" ref="CF167" si="1705">X167/X188</f>
        <v>6.1355311355311352E-2</v>
      </c>
      <c r="CG167" s="123">
        <f t="shared" ref="CG167" si="1706">Y167/Y188</f>
        <v>6.2828845558650578E-2</v>
      </c>
      <c r="CH167" s="124">
        <f t="shared" ref="CH167" si="1707">Z167/Z188</f>
        <v>3.8084278590607708E-2</v>
      </c>
      <c r="CI167" s="122">
        <f t="shared" ref="CI167" si="1708">AA167/AA188</f>
        <v>3.8758516275548827E-2</v>
      </c>
      <c r="CJ167" s="128">
        <f t="shared" ref="CJ167" si="1709">AB167/AB188</f>
        <v>4.4605999832873736E-2</v>
      </c>
      <c r="CK167" s="129">
        <f t="shared" ref="CK167" si="1710">AC167/AC188</f>
        <v>4.1228393407476888E-2</v>
      </c>
    </row>
    <row r="168" spans="1:89" ht="13.5" thickTop="1" x14ac:dyDescent="0.2">
      <c r="A168" s="138" t="s">
        <v>20</v>
      </c>
      <c r="B168" s="186">
        <v>417</v>
      </c>
      <c r="C168" s="187">
        <v>447</v>
      </c>
      <c r="D168" s="188">
        <v>203</v>
      </c>
      <c r="E168" s="189">
        <v>208</v>
      </c>
      <c r="F168" s="186">
        <v>750</v>
      </c>
      <c r="G168" s="190">
        <v>639</v>
      </c>
      <c r="H168" s="188">
        <v>811</v>
      </c>
      <c r="I168" s="189">
        <v>826</v>
      </c>
      <c r="J168" s="186">
        <v>54</v>
      </c>
      <c r="K168" s="190">
        <v>103</v>
      </c>
      <c r="L168" s="188">
        <v>238</v>
      </c>
      <c r="M168" s="186">
        <v>364</v>
      </c>
      <c r="N168" s="191">
        <v>822</v>
      </c>
      <c r="O168" s="192">
        <v>808</v>
      </c>
      <c r="P168" s="186">
        <v>430</v>
      </c>
      <c r="Q168" s="190">
        <v>318</v>
      </c>
      <c r="R168" s="188">
        <v>614</v>
      </c>
      <c r="S168" s="189">
        <v>531</v>
      </c>
      <c r="T168" s="186">
        <v>127</v>
      </c>
      <c r="U168" s="190">
        <v>104</v>
      </c>
      <c r="V168" s="188">
        <v>317</v>
      </c>
      <c r="W168" s="189">
        <v>447</v>
      </c>
      <c r="X168" s="186">
        <v>389</v>
      </c>
      <c r="Y168" s="190">
        <v>169</v>
      </c>
      <c r="Z168" s="188">
        <v>798</v>
      </c>
      <c r="AA168" s="186">
        <v>868</v>
      </c>
      <c r="AB168" s="161">
        <v>5970</v>
      </c>
      <c r="AC168" s="162">
        <f t="shared" si="1628"/>
        <v>5832</v>
      </c>
      <c r="BI168" s="138" t="s">
        <v>20</v>
      </c>
      <c r="BJ168" s="122">
        <f>B168/B188</f>
        <v>3.6219925301832712E-2</v>
      </c>
      <c r="BK168" s="123">
        <f t="shared" ref="BK168" si="1711">C168/C188</f>
        <v>4.0665938864628819E-2</v>
      </c>
      <c r="BL168" s="124">
        <f t="shared" ref="BL168" si="1712">D168/D188</f>
        <v>5.4133333333333332E-2</v>
      </c>
      <c r="BM168" s="125">
        <f t="shared" ref="BM168" si="1713">E168/E188</f>
        <v>5.0473186119873815E-2</v>
      </c>
      <c r="BN168" s="122">
        <f t="shared" ref="BN168" si="1714">F168/F188</f>
        <v>6.3419583967529169E-2</v>
      </c>
      <c r="BO168" s="123">
        <f t="shared" ref="BO168" si="1715">G168/G188</f>
        <v>6.1201034383679721E-2</v>
      </c>
      <c r="BP168" s="124">
        <f t="shared" ref="BP168" si="1716">H168/H188</f>
        <v>4.6507627021447416E-2</v>
      </c>
      <c r="BQ168" s="125">
        <f t="shared" ref="BQ168" si="1717">I168/I188</f>
        <v>4.8070767619158468E-2</v>
      </c>
      <c r="BR168" s="122">
        <f t="shared" ref="BR168" si="1718">J168/J188</f>
        <v>2.922077922077922E-2</v>
      </c>
      <c r="BS168" s="123">
        <f t="shared" ref="BS168" si="1719">K168/K188</f>
        <v>5.6039173014145807E-2</v>
      </c>
      <c r="BT168" s="124">
        <f t="shared" ref="BT168" si="1720">L168/L188</f>
        <v>3.8455323961867828E-2</v>
      </c>
      <c r="BU168" s="122">
        <f t="shared" ref="BU168" si="1721">M168/M188</f>
        <v>5.6051740067754853E-2</v>
      </c>
      <c r="BV168" s="126">
        <f t="shared" ref="BV168" si="1722">N168/N188</f>
        <v>5.3028836849235532E-2</v>
      </c>
      <c r="BW168" s="127">
        <f t="shared" ref="BW168" si="1723">O168/O188</f>
        <v>5.2491392191255766E-2</v>
      </c>
      <c r="BX168" s="122">
        <f t="shared" ref="BX168" si="1724">P168/P188</f>
        <v>5.8408041293126871E-2</v>
      </c>
      <c r="BY168" s="123">
        <f t="shared" ref="BY168" si="1725">Q168/Q188</f>
        <v>4.4136016655100627E-2</v>
      </c>
      <c r="BZ168" s="124">
        <f t="shared" ref="BZ168" si="1726">R168/R188</f>
        <v>5.4524464967587248E-2</v>
      </c>
      <c r="CA168" s="125">
        <f t="shared" ref="CA168" si="1727">S168/S188</f>
        <v>4.5372981286849523E-2</v>
      </c>
      <c r="CB168" s="122">
        <f t="shared" ref="CB168" si="1728">T168/T188</f>
        <v>9.5488721804511276E-2</v>
      </c>
      <c r="CC168" s="123">
        <f t="shared" ref="CC168" si="1729">U168/U188</f>
        <v>7.492795389048991E-2</v>
      </c>
      <c r="CD168" s="124">
        <f t="shared" ref="CD168" si="1730">V168/V188</f>
        <v>3.9909354148306687E-2</v>
      </c>
      <c r="CE168" s="125">
        <f t="shared" ref="CE168" si="1731">W168/W188</f>
        <v>4.6543107038733864E-2</v>
      </c>
      <c r="CF168" s="122">
        <f t="shared" ref="CF168" si="1732">X168/X188</f>
        <v>7.1245421245421242E-2</v>
      </c>
      <c r="CG168" s="123">
        <f t="shared" ref="CG168" si="1733">Y168/Y188</f>
        <v>5.230578768183225E-2</v>
      </c>
      <c r="CH168" s="124">
        <f t="shared" ref="CH168" si="1734">Z168/Z188</f>
        <v>4.3728423475258918E-2</v>
      </c>
      <c r="CI168" s="122">
        <f t="shared" ref="CI168" si="1735">AA168/AA188</f>
        <v>4.3805198082260917E-2</v>
      </c>
      <c r="CJ168" s="128">
        <f t="shared" ref="CJ168" si="1736">AB168/AB188</f>
        <v>4.9887189771872648E-2</v>
      </c>
      <c r="CK168" s="129">
        <f t="shared" ref="CK168" si="1737">AC168/AC188</f>
        <v>4.8840948680155434E-2</v>
      </c>
    </row>
    <row r="169" spans="1:89" ht="13.5" thickBot="1" x14ac:dyDescent="0.25">
      <c r="A169" s="130" t="s">
        <v>22</v>
      </c>
      <c r="B169" s="179">
        <v>700</v>
      </c>
      <c r="C169" s="180">
        <v>562</v>
      </c>
      <c r="D169" s="181">
        <v>209</v>
      </c>
      <c r="E169" s="182">
        <v>248</v>
      </c>
      <c r="F169" s="179">
        <v>957</v>
      </c>
      <c r="G169" s="183">
        <v>483</v>
      </c>
      <c r="H169" s="181">
        <v>1044</v>
      </c>
      <c r="I169" s="182">
        <v>890</v>
      </c>
      <c r="J169" s="179">
        <v>65</v>
      </c>
      <c r="K169" s="183">
        <v>151</v>
      </c>
      <c r="L169" s="181">
        <v>191</v>
      </c>
      <c r="M169" s="179">
        <v>554</v>
      </c>
      <c r="N169" s="184">
        <v>881</v>
      </c>
      <c r="O169" s="185">
        <v>890</v>
      </c>
      <c r="P169" s="179">
        <v>516</v>
      </c>
      <c r="Q169" s="183">
        <v>313</v>
      </c>
      <c r="R169" s="181">
        <v>714</v>
      </c>
      <c r="S169" s="182">
        <v>514</v>
      </c>
      <c r="T169" s="179">
        <v>79</v>
      </c>
      <c r="U169" s="183">
        <v>115</v>
      </c>
      <c r="V169" s="181">
        <v>299</v>
      </c>
      <c r="W169" s="182">
        <v>518</v>
      </c>
      <c r="X169" s="179">
        <v>378</v>
      </c>
      <c r="Y169" s="183">
        <v>219</v>
      </c>
      <c r="Z169" s="181">
        <v>973</v>
      </c>
      <c r="AA169" s="179">
        <v>1051</v>
      </c>
      <c r="AB169" s="161">
        <v>7006</v>
      </c>
      <c r="AC169" s="162">
        <f t="shared" si="1628"/>
        <v>6508</v>
      </c>
      <c r="AE169" t="s">
        <v>26</v>
      </c>
      <c r="BI169" s="130" t="s">
        <v>22</v>
      </c>
      <c r="BJ169" s="122">
        <f>B169/B188</f>
        <v>6.0800833840006951E-2</v>
      </c>
      <c r="BK169" s="123">
        <f t="shared" ref="BK169" si="1738">C169/C188</f>
        <v>5.1128093158660841E-2</v>
      </c>
      <c r="BL169" s="124">
        <f t="shared" ref="BL169" si="1739">D169/D188</f>
        <v>5.5733333333333336E-2</v>
      </c>
      <c r="BM169" s="125">
        <f t="shared" ref="BM169" si="1740">E169/E188</f>
        <v>6.01795680660034E-2</v>
      </c>
      <c r="BN169" s="122">
        <f t="shared" ref="BN169" si="1741">F169/F188</f>
        <v>8.092338914256722E-2</v>
      </c>
      <c r="BO169" s="123">
        <f t="shared" ref="BO169" si="1742">G169/G188</f>
        <v>4.6259936787664019E-2</v>
      </c>
      <c r="BP169" s="124">
        <f t="shared" ref="BP169" si="1743">H169/H188</f>
        <v>5.9869251060901477E-2</v>
      </c>
      <c r="BQ169" s="125">
        <f t="shared" ref="BQ169" si="1744">I169/I188</f>
        <v>5.1795379153814818E-2</v>
      </c>
      <c r="BR169" s="122">
        <f t="shared" ref="BR169" si="1745">J169/J188</f>
        <v>3.5173160173160176E-2</v>
      </c>
      <c r="BS169" s="123">
        <f t="shared" ref="BS169" si="1746">K169/K188</f>
        <v>8.2154515778019591E-2</v>
      </c>
      <c r="BT169" s="124">
        <f t="shared" ref="BT169" si="1747">L169/L188</f>
        <v>3.0861205364356117E-2</v>
      </c>
      <c r="BU169" s="122">
        <f t="shared" ref="BU169" si="1748">M169/M188</f>
        <v>8.5309516476747768E-2</v>
      </c>
      <c r="BV169" s="126">
        <f t="shared" ref="BV169" si="1749">N169/N188</f>
        <v>5.6835042900458037E-2</v>
      </c>
      <c r="BW169" s="127">
        <f t="shared" ref="BW169" si="1750">O169/O188</f>
        <v>5.7818488923536672E-2</v>
      </c>
      <c r="BX169" s="122">
        <f t="shared" ref="BX169" si="1751">P169/P188</f>
        <v>7.0089649551752245E-2</v>
      </c>
      <c r="BY169" s="123">
        <f t="shared" ref="BY169" si="1752">Q169/Q188</f>
        <v>4.3442054129077028E-2</v>
      </c>
      <c r="BZ169" s="124">
        <f t="shared" ref="BZ169" si="1753">R169/R188</f>
        <v>6.3404670988366926E-2</v>
      </c>
      <c r="CA169" s="125">
        <f t="shared" ref="CA169" si="1754">S169/S188</f>
        <v>4.3920362300264887E-2</v>
      </c>
      <c r="CB169" s="122">
        <f t="shared" ref="CB169" si="1755">T169/T188</f>
        <v>5.9398496240601506E-2</v>
      </c>
      <c r="CC169" s="123">
        <f t="shared" ref="CC169" si="1756">U169/U188</f>
        <v>8.285302593659942E-2</v>
      </c>
      <c r="CD169" s="124">
        <f t="shared" ref="CD169" si="1757">V169/V188</f>
        <v>3.7643207855973811E-2</v>
      </c>
      <c r="CE169" s="125">
        <f t="shared" ref="CE169" si="1758">W169/W188</f>
        <v>5.393586005830904E-2</v>
      </c>
      <c r="CF169" s="122">
        <f t="shared" ref="CF169" si="1759">X169/X188</f>
        <v>6.9230769230769235E-2</v>
      </c>
      <c r="CG169" s="123">
        <f t="shared" ref="CG169" si="1760">Y169/Y188</f>
        <v>6.778087279480037E-2</v>
      </c>
      <c r="CH169" s="124">
        <f t="shared" ref="CH169" si="1761">Z169/Z188</f>
        <v>5.3317990026850788E-2</v>
      </c>
      <c r="CI169" s="122">
        <f t="shared" ref="CI169" si="1762">AA169/AA188</f>
        <v>5.304062578854403E-2</v>
      </c>
      <c r="CJ169" s="128">
        <f t="shared" ref="CJ169" si="1763">AB169/AB188</f>
        <v>5.8544330241497453E-2</v>
      </c>
      <c r="CK169" s="129">
        <f t="shared" ref="CK169" si="1764">AC169/AC188</f>
        <v>5.4502210907141899E-2</v>
      </c>
    </row>
    <row r="170" spans="1:89" ht="14.25" thickTop="1" thickBot="1" x14ac:dyDescent="0.25">
      <c r="A170" s="138" t="s">
        <v>27</v>
      </c>
      <c r="B170" s="186">
        <v>848</v>
      </c>
      <c r="C170" s="187">
        <v>749</v>
      </c>
      <c r="D170" s="188">
        <v>320</v>
      </c>
      <c r="E170" s="189">
        <v>222</v>
      </c>
      <c r="F170" s="186">
        <v>1039</v>
      </c>
      <c r="G170" s="190">
        <v>403</v>
      </c>
      <c r="H170" s="188">
        <v>1289</v>
      </c>
      <c r="I170" s="189">
        <v>953</v>
      </c>
      <c r="J170" s="186">
        <v>94</v>
      </c>
      <c r="K170" s="190">
        <v>243</v>
      </c>
      <c r="L170" s="188">
        <v>211</v>
      </c>
      <c r="M170" s="186">
        <v>785</v>
      </c>
      <c r="N170" s="191">
        <v>913</v>
      </c>
      <c r="O170" s="192">
        <v>1394</v>
      </c>
      <c r="P170" s="186">
        <v>551</v>
      </c>
      <c r="Q170" s="190">
        <v>344</v>
      </c>
      <c r="R170" s="188">
        <v>918</v>
      </c>
      <c r="S170" s="189">
        <v>685</v>
      </c>
      <c r="T170" s="186">
        <v>82</v>
      </c>
      <c r="U170" s="190">
        <v>79</v>
      </c>
      <c r="V170" s="188">
        <v>290</v>
      </c>
      <c r="W170" s="189">
        <v>977</v>
      </c>
      <c r="X170" s="186">
        <v>392</v>
      </c>
      <c r="Y170" s="190">
        <v>173</v>
      </c>
      <c r="Z170" s="188">
        <v>1197</v>
      </c>
      <c r="AA170" s="186">
        <v>1161</v>
      </c>
      <c r="AB170" s="161">
        <v>8144</v>
      </c>
      <c r="AC170" s="162">
        <f t="shared" si="1628"/>
        <v>8168</v>
      </c>
      <c r="AE170" s="265" t="s">
        <v>2</v>
      </c>
      <c r="AF170" s="267" t="s">
        <v>3</v>
      </c>
      <c r="AG170" s="268"/>
      <c r="AH170" s="267" t="s">
        <v>4</v>
      </c>
      <c r="AI170" s="268"/>
      <c r="AJ170" s="267" t="s">
        <v>5</v>
      </c>
      <c r="AK170" s="268"/>
      <c r="AL170" s="267" t="s">
        <v>6</v>
      </c>
      <c r="AM170" s="268"/>
      <c r="AN170" s="267" t="s">
        <v>7</v>
      </c>
      <c r="AO170" s="268"/>
      <c r="AP170" s="267" t="s">
        <v>8</v>
      </c>
      <c r="AQ170" s="268"/>
      <c r="AR170" s="267" t="s">
        <v>9</v>
      </c>
      <c r="AS170" s="268"/>
      <c r="AT170" s="267" t="s">
        <v>10</v>
      </c>
      <c r="AU170" s="268"/>
      <c r="AV170" s="267" t="s">
        <v>11</v>
      </c>
      <c r="AW170" s="268"/>
      <c r="AX170" s="267" t="s">
        <v>12</v>
      </c>
      <c r="AY170" s="268"/>
      <c r="AZ170" s="267" t="s">
        <v>13</v>
      </c>
      <c r="BA170" s="268"/>
      <c r="BB170" s="267" t="s">
        <v>14</v>
      </c>
      <c r="BC170" s="268"/>
      <c r="BD170" s="270" t="s">
        <v>15</v>
      </c>
      <c r="BE170" s="271"/>
      <c r="BF170" s="272" t="s">
        <v>16</v>
      </c>
      <c r="BG170" s="273"/>
      <c r="BI170" s="138" t="s">
        <v>27</v>
      </c>
      <c r="BJ170" s="122">
        <f>B170/B188</f>
        <v>7.3655867280465567E-2</v>
      </c>
      <c r="BK170" s="123">
        <f t="shared" ref="BK170" si="1765">C170/C188</f>
        <v>6.8140465793304225E-2</v>
      </c>
      <c r="BL170" s="124">
        <f t="shared" ref="BL170" si="1766">D170/D188</f>
        <v>8.533333333333333E-2</v>
      </c>
      <c r="BM170" s="125">
        <f t="shared" ref="BM170" si="1767">E170/E188</f>
        <v>5.387041980101917E-2</v>
      </c>
      <c r="BN170" s="122">
        <f t="shared" ref="BN170" si="1768">F170/F188</f>
        <v>8.7857263656350409E-2</v>
      </c>
      <c r="BO170" s="123">
        <f t="shared" ref="BO170" si="1769">G170/G188</f>
        <v>3.8597835456373908E-2</v>
      </c>
      <c r="BP170" s="124">
        <f t="shared" ref="BP170" si="1770">H170/H188</f>
        <v>7.3919027411400384E-2</v>
      </c>
      <c r="BQ170" s="125">
        <f t="shared" ref="BQ170" si="1771">I170/I188</f>
        <v>5.5461793633242155E-2</v>
      </c>
      <c r="BR170" s="122">
        <f t="shared" ref="BR170" si="1772">J170/J188</f>
        <v>5.0865800865800864E-2</v>
      </c>
      <c r="BS170" s="123">
        <f t="shared" ref="BS170" si="1773">K170/K188</f>
        <v>0.13220892274211099</v>
      </c>
      <c r="BT170" s="124">
        <f t="shared" ref="BT170" si="1774">L170/L188</f>
        <v>3.4092745193084507E-2</v>
      </c>
      <c r="BU170" s="122">
        <f t="shared" ref="BU170" si="1775">M170/M188</f>
        <v>0.12088081305820758</v>
      </c>
      <c r="BV170" s="126">
        <f t="shared" ref="BV170" si="1776">N170/N188</f>
        <v>5.8899425843493967E-2</v>
      </c>
      <c r="BW170" s="127">
        <f t="shared" ref="BW170" si="1777">O170/O188</f>
        <v>9.0560644448775415E-2</v>
      </c>
      <c r="BX170" s="122">
        <f t="shared" ref="BX170" si="1778">P170/P188</f>
        <v>7.4843792447704421E-2</v>
      </c>
      <c r="BY170" s="123">
        <f t="shared" ref="BY170" si="1779">Q170/Q188</f>
        <v>4.7744621790423318E-2</v>
      </c>
      <c r="BZ170" s="124">
        <f t="shared" ref="BZ170" si="1780">R170/R188</f>
        <v>8.1520291270757481E-2</v>
      </c>
      <c r="CA170" s="125">
        <f t="shared" ref="CA170" si="1781">S170/S188</f>
        <v>5.8532000341792706E-2</v>
      </c>
      <c r="CB170" s="122">
        <f t="shared" ref="CB170" si="1782">T170/T188</f>
        <v>6.1654135338345864E-2</v>
      </c>
      <c r="CC170" s="123">
        <f t="shared" ref="CC170" si="1783">U170/U188</f>
        <v>5.6916426512968299E-2</v>
      </c>
      <c r="CD170" s="124">
        <f t="shared" ref="CD170" si="1784">V170/V188</f>
        <v>3.6510134709807379E-2</v>
      </c>
      <c r="CE170" s="125">
        <f t="shared" ref="CE170" si="1785">W170/W188</f>
        <v>0.10172844648063308</v>
      </c>
      <c r="CF170" s="122">
        <f t="shared" ref="CF170" si="1786">X170/X188</f>
        <v>7.179487179487179E-2</v>
      </c>
      <c r="CG170" s="123">
        <f t="shared" ref="CG170" si="1787">Y170/Y188</f>
        <v>5.3543794490869698E-2</v>
      </c>
      <c r="CH170" s="124">
        <f t="shared" ref="CH170" si="1788">Z170/Z188</f>
        <v>6.5592635212888384E-2</v>
      </c>
      <c r="CI170" s="122">
        <f t="shared" ref="CI170" si="1789">AA170/AA188</f>
        <v>5.8591975775927327E-2</v>
      </c>
      <c r="CJ170" s="128">
        <f t="shared" ref="CJ170" si="1790">AB170/AB188</f>
        <v>6.8053814656973341E-2</v>
      </c>
      <c r="CK170" s="129">
        <f t="shared" ref="CK170" si="1791">AC170/AC188</f>
        <v>6.8404127026664874E-2</v>
      </c>
    </row>
    <row r="171" spans="1:89" ht="15" thickTop="1" thickBot="1" x14ac:dyDescent="0.3">
      <c r="A171" s="130" t="s">
        <v>28</v>
      </c>
      <c r="B171" s="179">
        <v>709</v>
      </c>
      <c r="C171" s="180">
        <v>686</v>
      </c>
      <c r="D171" s="181">
        <v>253</v>
      </c>
      <c r="E171" s="182">
        <v>192</v>
      </c>
      <c r="F171" s="179">
        <v>865</v>
      </c>
      <c r="G171" s="183">
        <v>384</v>
      </c>
      <c r="H171" s="181">
        <v>1189</v>
      </c>
      <c r="I171" s="182">
        <v>919</v>
      </c>
      <c r="J171" s="179">
        <v>94</v>
      </c>
      <c r="K171" s="183">
        <v>210</v>
      </c>
      <c r="L171" s="181">
        <v>177</v>
      </c>
      <c r="M171" s="179">
        <v>628</v>
      </c>
      <c r="N171" s="184">
        <v>799</v>
      </c>
      <c r="O171" s="185">
        <v>1101</v>
      </c>
      <c r="P171" s="179">
        <v>501</v>
      </c>
      <c r="Q171" s="183">
        <v>281</v>
      </c>
      <c r="R171" s="181">
        <v>787</v>
      </c>
      <c r="S171" s="182">
        <v>521</v>
      </c>
      <c r="T171" s="179">
        <v>51</v>
      </c>
      <c r="U171" s="183">
        <v>69</v>
      </c>
      <c r="V171" s="181">
        <v>238</v>
      </c>
      <c r="W171" s="182">
        <v>807</v>
      </c>
      <c r="X171" s="179">
        <v>302</v>
      </c>
      <c r="Y171" s="183">
        <v>163</v>
      </c>
      <c r="Z171" s="181">
        <v>1131</v>
      </c>
      <c r="AA171" s="179">
        <v>1364</v>
      </c>
      <c r="AB171" s="161">
        <v>7096</v>
      </c>
      <c r="AC171" s="162">
        <f t="shared" si="1628"/>
        <v>7325</v>
      </c>
      <c r="AE171" s="266"/>
      <c r="AF171" s="110" t="s">
        <v>17</v>
      </c>
      <c r="AG171" s="111" t="s">
        <v>18</v>
      </c>
      <c r="AH171" s="112" t="s">
        <v>17</v>
      </c>
      <c r="AI171" s="113" t="s">
        <v>18</v>
      </c>
      <c r="AJ171" s="110" t="s">
        <v>17</v>
      </c>
      <c r="AK171" s="111" t="s">
        <v>18</v>
      </c>
      <c r="AL171" s="112" t="s">
        <v>17</v>
      </c>
      <c r="AM171" s="113" t="s">
        <v>18</v>
      </c>
      <c r="AN171" s="110" t="s">
        <v>17</v>
      </c>
      <c r="AO171" s="111" t="s">
        <v>18</v>
      </c>
      <c r="AP171" s="112" t="s">
        <v>17</v>
      </c>
      <c r="AQ171" s="110" t="s">
        <v>18</v>
      </c>
      <c r="AR171" s="114" t="s">
        <v>17</v>
      </c>
      <c r="AS171" s="115" t="s">
        <v>18</v>
      </c>
      <c r="AT171" s="110" t="s">
        <v>17</v>
      </c>
      <c r="AU171" s="111" t="s">
        <v>18</v>
      </c>
      <c r="AV171" s="112" t="s">
        <v>17</v>
      </c>
      <c r="AW171" s="113" t="s">
        <v>18</v>
      </c>
      <c r="AX171" s="110" t="s">
        <v>17</v>
      </c>
      <c r="AY171" s="111" t="s">
        <v>18</v>
      </c>
      <c r="AZ171" s="112" t="s">
        <v>17</v>
      </c>
      <c r="BA171" s="113" t="s">
        <v>18</v>
      </c>
      <c r="BB171" s="110" t="s">
        <v>17</v>
      </c>
      <c r="BC171" s="111" t="s">
        <v>18</v>
      </c>
      <c r="BD171" s="25" t="s">
        <v>17</v>
      </c>
      <c r="BE171" s="116" t="s">
        <v>18</v>
      </c>
      <c r="BF171" s="167" t="s">
        <v>17</v>
      </c>
      <c r="BG171" s="168" t="s">
        <v>18</v>
      </c>
      <c r="BI171" s="130" t="s">
        <v>28</v>
      </c>
      <c r="BJ171" s="122">
        <f>B171/B188</f>
        <v>6.1582558846521321E-2</v>
      </c>
      <c r="BK171" s="123">
        <f t="shared" ref="BK171" si="1792">C171/C188</f>
        <v>6.2409024745269284E-2</v>
      </c>
      <c r="BL171" s="124">
        <f t="shared" ref="BL171" si="1793">D171/D188</f>
        <v>6.7466666666666661E-2</v>
      </c>
      <c r="BM171" s="125">
        <f t="shared" ref="BM171" si="1794">E171/E188</f>
        <v>4.6590633341421987E-2</v>
      </c>
      <c r="BN171" s="122">
        <f t="shared" ref="BN171" si="1795">F171/F188</f>
        <v>7.3143920175883642E-2</v>
      </c>
      <c r="BO171" s="123">
        <f t="shared" ref="BO171" si="1796">G171/G188</f>
        <v>3.6778086390192512E-2</v>
      </c>
      <c r="BP171" s="124">
        <f t="shared" ref="BP171" si="1797">H171/H188</f>
        <v>6.8184424819360018E-2</v>
      </c>
      <c r="BQ171" s="125">
        <f t="shared" ref="BQ171" si="1798">I171/I188</f>
        <v>5.3483093755455971E-2</v>
      </c>
      <c r="BR171" s="122">
        <f t="shared" ref="BR171" si="1799">J171/J188</f>
        <v>5.0865800865800864E-2</v>
      </c>
      <c r="BS171" s="123">
        <f t="shared" ref="BS171" si="1800">K171/K188</f>
        <v>0.11425462459194777</v>
      </c>
      <c r="BT171" s="124">
        <f t="shared" ref="BT171" si="1801">L171/L188</f>
        <v>2.8599127484246242E-2</v>
      </c>
      <c r="BU171" s="122">
        <f t="shared" ref="BU171" si="1802">M171/M188</f>
        <v>9.6704650446566065E-2</v>
      </c>
      <c r="BV171" s="126">
        <f t="shared" ref="BV171" si="1803">N171/N188</f>
        <v>5.1545061608928459E-2</v>
      </c>
      <c r="BW171" s="127">
        <f t="shared" ref="BW171" si="1804">O171/O188</f>
        <v>7.1526018320015594E-2</v>
      </c>
      <c r="BX171" s="122">
        <f t="shared" ref="BX171" si="1805">P171/P188</f>
        <v>6.8052159739201298E-2</v>
      </c>
      <c r="BY171" s="123">
        <f t="shared" ref="BY171" si="1806">Q171/Q188</f>
        <v>3.900069396252602E-2</v>
      </c>
      <c r="BZ171" s="124">
        <f t="shared" ref="BZ171" si="1807">R171/R188</f>
        <v>6.9887221383536091E-2</v>
      </c>
      <c r="CA171" s="125">
        <f t="shared" ref="CA171" si="1808">S171/S188</f>
        <v>4.4518499530035033E-2</v>
      </c>
      <c r="CB171" s="122">
        <f t="shared" ref="CB171" si="1809">T171/T188</f>
        <v>3.8345864661654135E-2</v>
      </c>
      <c r="CC171" s="123">
        <f t="shared" ref="CC171" si="1810">U171/U188</f>
        <v>4.9711815561959652E-2</v>
      </c>
      <c r="CD171" s="124">
        <f t="shared" ref="CD171" si="1811">V171/V188</f>
        <v>2.9963489865290193E-2</v>
      </c>
      <c r="CE171" s="125">
        <f t="shared" ref="CE171" si="1812">W171/W188</f>
        <v>8.4027488546438989E-2</v>
      </c>
      <c r="CF171" s="122">
        <f t="shared" ref="CF171" si="1813">X171/X188</f>
        <v>5.5311355311355309E-2</v>
      </c>
      <c r="CG171" s="123">
        <f t="shared" ref="CG171" si="1814">Y171/Y188</f>
        <v>5.0448777468276078E-2</v>
      </c>
      <c r="CH171" s="124">
        <f t="shared" ref="CH171" si="1815">Z171/Z188</f>
        <v>6.1975998684859444E-2</v>
      </c>
      <c r="CI171" s="122">
        <f t="shared" ref="CI171" si="1816">AA171/AA188</f>
        <v>6.883673984355286E-2</v>
      </c>
      <c r="CJ171" s="128">
        <f t="shared" ref="CJ171" si="1817">AB171/AB188</f>
        <v>5.9296398429013117E-2</v>
      </c>
      <c r="CK171" s="129">
        <f t="shared" ref="CK171" si="1818">AC171/AC188</f>
        <v>6.1344298539461342E-2</v>
      </c>
    </row>
    <row r="172" spans="1:89" ht="13.5" thickTop="1" x14ac:dyDescent="0.2">
      <c r="A172" s="138" t="s">
        <v>29</v>
      </c>
      <c r="B172" s="193">
        <v>653</v>
      </c>
      <c r="C172" s="187">
        <v>727</v>
      </c>
      <c r="D172" s="188">
        <v>213</v>
      </c>
      <c r="E172" s="189">
        <v>190</v>
      </c>
      <c r="F172" s="186">
        <v>787</v>
      </c>
      <c r="G172" s="190">
        <v>369</v>
      </c>
      <c r="H172" s="188">
        <v>1084</v>
      </c>
      <c r="I172" s="189">
        <v>931</v>
      </c>
      <c r="J172" s="186">
        <v>72</v>
      </c>
      <c r="K172" s="190">
        <v>106</v>
      </c>
      <c r="L172" s="188">
        <v>173</v>
      </c>
      <c r="M172" s="186">
        <v>663</v>
      </c>
      <c r="N172" s="191">
        <v>736</v>
      </c>
      <c r="O172" s="194">
        <v>946</v>
      </c>
      <c r="P172" s="186">
        <v>432</v>
      </c>
      <c r="Q172" s="190">
        <v>333</v>
      </c>
      <c r="R172" s="188">
        <v>811</v>
      </c>
      <c r="S172" s="189">
        <v>605</v>
      </c>
      <c r="T172" s="186">
        <v>85</v>
      </c>
      <c r="U172" s="190">
        <v>62</v>
      </c>
      <c r="V172" s="188">
        <v>313</v>
      </c>
      <c r="W172" s="195">
        <v>735</v>
      </c>
      <c r="X172" s="186">
        <v>360</v>
      </c>
      <c r="Y172" s="190">
        <v>160</v>
      </c>
      <c r="Z172" s="188">
        <v>1128</v>
      </c>
      <c r="AA172" s="186">
        <v>1219</v>
      </c>
      <c r="AB172" s="161">
        <v>6847</v>
      </c>
      <c r="AC172" s="162">
        <f t="shared" si="1628"/>
        <v>7046</v>
      </c>
      <c r="AE172" s="253" t="str">
        <f>$AE$17</f>
        <v>17:00 - 17:59</v>
      </c>
      <c r="AF172" s="119">
        <f t="shared" ref="AF172:AU173" si="1819">SUMIF($A$9:$A$32,$AE172,B$164:B$187)</f>
        <v>1000</v>
      </c>
      <c r="AG172" s="176">
        <f t="shared" si="1819"/>
        <v>932</v>
      </c>
      <c r="AH172" s="120">
        <f t="shared" si="1819"/>
        <v>281</v>
      </c>
      <c r="AI172" s="171">
        <f t="shared" si="1819"/>
        <v>315</v>
      </c>
      <c r="AJ172" s="119">
        <f t="shared" si="1819"/>
        <v>743</v>
      </c>
      <c r="AK172" s="121">
        <f t="shared" si="1819"/>
        <v>860</v>
      </c>
      <c r="AL172" s="120">
        <f t="shared" si="1819"/>
        <v>1318</v>
      </c>
      <c r="AM172" s="171">
        <f t="shared" si="1819"/>
        <v>1249</v>
      </c>
      <c r="AN172" s="119">
        <f t="shared" si="1819"/>
        <v>134</v>
      </c>
      <c r="AO172" s="121">
        <f t="shared" si="1819"/>
        <v>99</v>
      </c>
      <c r="AP172" s="120">
        <f t="shared" si="1819"/>
        <v>495</v>
      </c>
      <c r="AQ172" s="119">
        <f t="shared" si="1819"/>
        <v>336</v>
      </c>
      <c r="AR172" s="170">
        <f t="shared" si="1819"/>
        <v>1050</v>
      </c>
      <c r="AS172" s="172">
        <f t="shared" si="1819"/>
        <v>1001</v>
      </c>
      <c r="AT172" s="119">
        <f t="shared" si="1819"/>
        <v>439</v>
      </c>
      <c r="AU172" s="121">
        <f t="shared" si="1819"/>
        <v>615</v>
      </c>
      <c r="AV172" s="120">
        <f t="shared" ref="AP172:BE173" si="1820">SUMIF($A$9:$A$32,$AE172,R$164:R$187)</f>
        <v>694</v>
      </c>
      <c r="AW172" s="171">
        <f t="shared" si="1820"/>
        <v>1002</v>
      </c>
      <c r="AX172" s="119">
        <f t="shared" si="1820"/>
        <v>118</v>
      </c>
      <c r="AY172" s="121">
        <f t="shared" si="1820"/>
        <v>91</v>
      </c>
      <c r="AZ172" s="120">
        <f t="shared" si="1820"/>
        <v>582</v>
      </c>
      <c r="BA172" s="171">
        <f t="shared" si="1820"/>
        <v>623</v>
      </c>
      <c r="BB172" s="119">
        <f t="shared" si="1820"/>
        <v>425</v>
      </c>
      <c r="BC172" s="121">
        <f t="shared" si="1820"/>
        <v>216</v>
      </c>
      <c r="BD172" s="20">
        <f t="shared" si="1820"/>
        <v>1427</v>
      </c>
      <c r="BE172" s="175">
        <f t="shared" si="1820"/>
        <v>1297</v>
      </c>
      <c r="BF172" s="161">
        <f>AF172+AH172+AJ172+AL172+AN172+AP172+AR172+AT172+AV172+AX172+AZ172+BB172+BD172</f>
        <v>8706</v>
      </c>
      <c r="BG172" s="162">
        <f>AG172+AI172+AK172+AM172+AO172+AQ172+AS172+AU172+AW172+AY172+BA172+BC172+BE172</f>
        <v>8636</v>
      </c>
      <c r="BI172" s="138" t="s">
        <v>29</v>
      </c>
      <c r="BJ172" s="122">
        <f>B172/B188</f>
        <v>5.6718492139320766E-2</v>
      </c>
      <c r="BK172" s="123">
        <f t="shared" ref="BK172" si="1821">C172/C188</f>
        <v>6.6139010189228534E-2</v>
      </c>
      <c r="BL172" s="124">
        <f t="shared" ref="BL172" si="1822">D172/D188</f>
        <v>5.6800000000000003E-2</v>
      </c>
      <c r="BM172" s="125">
        <f t="shared" ref="BM172" si="1823">E172/E188</f>
        <v>4.6105314244115507E-2</v>
      </c>
      <c r="BN172" s="122">
        <f t="shared" ref="BN172" si="1824">F172/F188</f>
        <v>6.6548283443260609E-2</v>
      </c>
      <c r="BO172" s="123">
        <f t="shared" ref="BO172" si="1825">G172/G188</f>
        <v>3.5341442390575614E-2</v>
      </c>
      <c r="BP172" s="124">
        <f t="shared" ref="BP172" si="1826">H172/H188</f>
        <v>6.2163092097717629E-2</v>
      </c>
      <c r="BQ172" s="125">
        <f t="shared" ref="BQ172" si="1827">I172/I188</f>
        <v>5.4181458418204036E-2</v>
      </c>
      <c r="BR172" s="122">
        <f t="shared" ref="BR172" si="1828">J172/J188</f>
        <v>3.896103896103896E-2</v>
      </c>
      <c r="BS172" s="123">
        <f t="shared" ref="BS172" si="1829">K172/K188</f>
        <v>5.7671381936887922E-2</v>
      </c>
      <c r="BT172" s="124">
        <f t="shared" ref="BT172" si="1830">L172/L188</f>
        <v>2.7952819518500566E-2</v>
      </c>
      <c r="BU172" s="122">
        <f t="shared" ref="BU172" si="1831">M172/M188</f>
        <v>0.10209424083769633</v>
      </c>
      <c r="BV172" s="126">
        <f t="shared" ref="BV172" si="1832">N172/N188</f>
        <v>4.748080768982646E-2</v>
      </c>
      <c r="BW172" s="127">
        <f t="shared" ref="BW172" si="1833">O172/O188</f>
        <v>6.1456506204118758E-2</v>
      </c>
      <c r="BX172" s="122">
        <f t="shared" ref="BX172" si="1834">P172/P188</f>
        <v>5.8679706601466992E-2</v>
      </c>
      <c r="BY172" s="123">
        <f t="shared" ref="BY172" si="1835">Q172/Q188</f>
        <v>4.621790423317141E-2</v>
      </c>
      <c r="BZ172" s="124">
        <f t="shared" ref="BZ172" si="1836">R172/R188</f>
        <v>7.2018470828523223E-2</v>
      </c>
      <c r="CA172" s="125">
        <f t="shared" ref="CA172" si="1837">S172/S188</f>
        <v>5.1696146287276763E-2</v>
      </c>
      <c r="CB172" s="122">
        <f t="shared" ref="CB172" si="1838">T172/T188</f>
        <v>6.3909774436090222E-2</v>
      </c>
      <c r="CC172" s="123">
        <f t="shared" ref="CC172" si="1839">U172/U188</f>
        <v>4.4668587896253602E-2</v>
      </c>
      <c r="CD172" s="124">
        <f t="shared" ref="CD172" si="1840">V172/V188</f>
        <v>3.9405766083343827E-2</v>
      </c>
      <c r="CE172" s="125">
        <f t="shared" ref="CE172" si="1841">W172/W188</f>
        <v>7.6530612244897961E-2</v>
      </c>
      <c r="CF172" s="122">
        <f t="shared" ref="CF172" si="1842">X172/X188</f>
        <v>6.5934065934065936E-2</v>
      </c>
      <c r="CG172" s="123">
        <f t="shared" ref="CG172" si="1843">Y172/Y188</f>
        <v>4.9520272361497988E-2</v>
      </c>
      <c r="CH172" s="124">
        <f t="shared" ref="CH172" si="1844">Z172/Z188</f>
        <v>6.1811606115403581E-2</v>
      </c>
      <c r="CI172" s="122">
        <f t="shared" ref="CI172" si="1845">AA172/AA188</f>
        <v>6.1519051223820335E-2</v>
      </c>
      <c r="CJ172" s="128">
        <f t="shared" ref="CJ172" si="1846">AB172/AB188</f>
        <v>5.7215676443553104E-2</v>
      </c>
      <c r="CK172" s="129">
        <f t="shared" ref="CK172" si="1847">AC172/AC188</f>
        <v>5.9007771673589712E-2</v>
      </c>
    </row>
    <row r="173" spans="1:89" x14ac:dyDescent="0.2">
      <c r="A173" s="130" t="s">
        <v>31</v>
      </c>
      <c r="B173" s="196">
        <v>589</v>
      </c>
      <c r="C173" s="180">
        <v>703</v>
      </c>
      <c r="D173" s="181">
        <v>218</v>
      </c>
      <c r="E173" s="182">
        <v>216</v>
      </c>
      <c r="F173" s="179">
        <v>578</v>
      </c>
      <c r="G173" s="183">
        <v>393</v>
      </c>
      <c r="H173" s="181">
        <v>1003</v>
      </c>
      <c r="I173" s="182">
        <v>915</v>
      </c>
      <c r="J173" s="179">
        <v>97</v>
      </c>
      <c r="K173" s="180">
        <v>97</v>
      </c>
      <c r="L173" s="181">
        <v>208</v>
      </c>
      <c r="M173" s="179">
        <v>418</v>
      </c>
      <c r="N173" s="184">
        <v>699</v>
      </c>
      <c r="O173" s="197">
        <v>789</v>
      </c>
      <c r="P173" s="179">
        <v>440</v>
      </c>
      <c r="Q173" s="180">
        <v>327</v>
      </c>
      <c r="R173" s="181">
        <v>659</v>
      </c>
      <c r="S173" s="182">
        <v>591</v>
      </c>
      <c r="T173" s="188">
        <v>85</v>
      </c>
      <c r="U173" s="179">
        <v>41</v>
      </c>
      <c r="V173" s="181">
        <v>305</v>
      </c>
      <c r="W173" s="198">
        <v>530</v>
      </c>
      <c r="X173" s="179">
        <v>245</v>
      </c>
      <c r="Y173" s="183">
        <v>107</v>
      </c>
      <c r="Z173" s="181">
        <v>1110</v>
      </c>
      <c r="AA173" s="179">
        <v>1017</v>
      </c>
      <c r="AB173" s="161">
        <v>6236</v>
      </c>
      <c r="AC173" s="162">
        <f t="shared" si="1628"/>
        <v>6144</v>
      </c>
      <c r="AE173" s="255" t="str">
        <f>$AE$18</f>
        <v>18:00 - 18:59</v>
      </c>
      <c r="AF173" s="119">
        <f t="shared" si="1819"/>
        <v>925</v>
      </c>
      <c r="AG173" s="180">
        <f t="shared" si="1819"/>
        <v>837</v>
      </c>
      <c r="AH173" s="181">
        <f t="shared" si="1819"/>
        <v>222</v>
      </c>
      <c r="AI173" s="182">
        <f t="shared" si="1819"/>
        <v>354</v>
      </c>
      <c r="AJ173" s="179">
        <f t="shared" si="1819"/>
        <v>647</v>
      </c>
      <c r="AK173" s="183">
        <f t="shared" si="1819"/>
        <v>910</v>
      </c>
      <c r="AL173" s="181">
        <f t="shared" si="1819"/>
        <v>1181</v>
      </c>
      <c r="AM173" s="182">
        <f t="shared" si="1819"/>
        <v>1177</v>
      </c>
      <c r="AN173" s="179">
        <f t="shared" si="1819"/>
        <v>156</v>
      </c>
      <c r="AO173" s="183">
        <f t="shared" si="1819"/>
        <v>99</v>
      </c>
      <c r="AP173" s="181">
        <f t="shared" si="1820"/>
        <v>718</v>
      </c>
      <c r="AQ173" s="179">
        <f t="shared" si="1820"/>
        <v>268</v>
      </c>
      <c r="AR173" s="184">
        <f t="shared" si="1820"/>
        <v>1172</v>
      </c>
      <c r="AS173" s="185">
        <f t="shared" si="1820"/>
        <v>1017</v>
      </c>
      <c r="AT173" s="179">
        <f t="shared" si="1820"/>
        <v>420</v>
      </c>
      <c r="AU173" s="183">
        <f t="shared" si="1820"/>
        <v>606</v>
      </c>
      <c r="AV173" s="181">
        <f t="shared" si="1820"/>
        <v>632</v>
      </c>
      <c r="AW173" s="182">
        <f t="shared" si="1820"/>
        <v>923</v>
      </c>
      <c r="AX173" s="179">
        <f t="shared" si="1820"/>
        <v>82</v>
      </c>
      <c r="AY173" s="183">
        <f t="shared" si="1820"/>
        <v>91</v>
      </c>
      <c r="AZ173" s="181">
        <f t="shared" si="1820"/>
        <v>730</v>
      </c>
      <c r="BA173" s="182">
        <f t="shared" si="1820"/>
        <v>550</v>
      </c>
      <c r="BB173" s="179">
        <f t="shared" si="1820"/>
        <v>353</v>
      </c>
      <c r="BC173" s="183">
        <f t="shared" si="1820"/>
        <v>261</v>
      </c>
      <c r="BD173" s="181">
        <f t="shared" si="1820"/>
        <v>1327</v>
      </c>
      <c r="BE173" s="179">
        <f t="shared" si="1820"/>
        <v>1305</v>
      </c>
      <c r="BF173" s="163">
        <f>SUM(AF173,AH173,AJ173,AL173,AN173,AP173,AR173,AT173,AV173,AX173,AZ173,BB173,BD173)</f>
        <v>8565</v>
      </c>
      <c r="BG173" s="164">
        <f>SUM(AG173,AI173,AK173,AM173,AO173,AQ173,AS173,AU173,AW173,AY173,BA173,BC173,BE173)</f>
        <v>8398</v>
      </c>
      <c r="BI173" s="130" t="s">
        <v>31</v>
      </c>
      <c r="BJ173" s="122">
        <f>B173/B188</f>
        <v>5.1159558759662993E-2</v>
      </c>
      <c r="BK173" s="123">
        <f t="shared" ref="BK173" si="1848">C173/C188</f>
        <v>6.3955604075691411E-2</v>
      </c>
      <c r="BL173" s="124">
        <f t="shared" ref="BL173" si="1849">D173/D188</f>
        <v>5.8133333333333335E-2</v>
      </c>
      <c r="BM173" s="125">
        <f t="shared" ref="BM173" si="1850">E173/E188</f>
        <v>5.2414462509099737E-2</v>
      </c>
      <c r="BN173" s="122">
        <f t="shared" ref="BN173" si="1851">F173/F188</f>
        <v>4.887535937764248E-2</v>
      </c>
      <c r="BO173" s="123">
        <f t="shared" ref="BO173" si="1852">G173/G188</f>
        <v>3.7640072789962647E-2</v>
      </c>
      <c r="BP173" s="124">
        <f t="shared" ref="BP173" si="1853">H173/H188</f>
        <v>5.7518063998164927E-2</v>
      </c>
      <c r="BQ173" s="125">
        <f t="shared" ref="BQ173" si="1854">I173/I188</f>
        <v>5.3250305534539952E-2</v>
      </c>
      <c r="BR173" s="122">
        <f t="shared" ref="BR173" si="1855">J173/J188</f>
        <v>5.2489177489177488E-2</v>
      </c>
      <c r="BS173" s="123">
        <f t="shared" ref="BS173" si="1856">K173/K188</f>
        <v>5.2774755168661591E-2</v>
      </c>
      <c r="BT173" s="124">
        <f t="shared" ref="BT173" si="1857">L173/L188</f>
        <v>3.3608014218775246E-2</v>
      </c>
      <c r="BU173" s="122">
        <f t="shared" ref="BU173" si="1858">M173/M188</f>
        <v>6.4367108099784423E-2</v>
      </c>
      <c r="BV173" s="126">
        <f t="shared" ref="BV173" si="1859">N173/N188</f>
        <v>4.5093864911941166E-2</v>
      </c>
      <c r="BW173" s="127">
        <f t="shared" ref="BW173" si="1860">O173/O188</f>
        <v>5.1257064899629702E-2</v>
      </c>
      <c r="BX173" s="122">
        <f t="shared" ref="BX173" si="1861">P173/P188</f>
        <v>5.9766367834827493E-2</v>
      </c>
      <c r="BY173" s="123">
        <f t="shared" ref="BY173" si="1862">Q173/Q188</f>
        <v>4.5385149201943094E-2</v>
      </c>
      <c r="BZ173" s="124">
        <f t="shared" ref="BZ173" si="1863">R173/R188</f>
        <v>5.8520557676938104E-2</v>
      </c>
      <c r="CA173" s="125">
        <f t="shared" ref="CA173" si="1864">S173/S188</f>
        <v>5.0499871827736478E-2</v>
      </c>
      <c r="CB173" s="122">
        <f t="shared" ref="CB173" si="1865">T173/T188</f>
        <v>6.3909774436090222E-2</v>
      </c>
      <c r="CC173" s="123">
        <f t="shared" ref="CC173" si="1866">U173/U188</f>
        <v>2.9538904899135448E-2</v>
      </c>
      <c r="CD173" s="124">
        <f t="shared" ref="CD173" si="1867">V173/V188</f>
        <v>3.8398589953418105E-2</v>
      </c>
      <c r="CE173" s="125">
        <f t="shared" ref="CE173" si="1868">W173/W188</f>
        <v>5.5185339441899212E-2</v>
      </c>
      <c r="CF173" s="122">
        <f t="shared" ref="CF173" si="1869">X173/X188</f>
        <v>4.4871794871794872E-2</v>
      </c>
      <c r="CG173" s="123">
        <f t="shared" ref="CG173" si="1870">Y173/Y188</f>
        <v>3.3116682141751778E-2</v>
      </c>
      <c r="CH173" s="124">
        <f t="shared" ref="CH173" si="1871">Z173/Z188</f>
        <v>6.0825250698668419E-2</v>
      </c>
      <c r="CI173" s="122">
        <f t="shared" ref="CI173" si="1872">AA173/AA188</f>
        <v>5.1324753974261922E-2</v>
      </c>
      <c r="CJ173" s="128">
        <f t="shared" ref="CJ173" si="1873">AB173/AB188</f>
        <v>5.2109969081641179E-2</v>
      </c>
      <c r="CK173" s="129">
        <f t="shared" ref="CK173" si="1874">AC173/AC188</f>
        <v>5.1453838938764575E-2</v>
      </c>
    </row>
    <row r="174" spans="1:89" ht="13.5" thickBot="1" x14ac:dyDescent="0.25">
      <c r="A174" s="138" t="s">
        <v>33</v>
      </c>
      <c r="B174" s="193">
        <v>525</v>
      </c>
      <c r="C174" s="187">
        <v>642</v>
      </c>
      <c r="D174" s="188">
        <v>176</v>
      </c>
      <c r="E174" s="189">
        <v>202</v>
      </c>
      <c r="F174" s="186">
        <v>554</v>
      </c>
      <c r="G174" s="190">
        <v>425</v>
      </c>
      <c r="H174" s="188">
        <v>983</v>
      </c>
      <c r="I174" s="189">
        <v>887</v>
      </c>
      <c r="J174" s="186">
        <v>79</v>
      </c>
      <c r="K174" s="187">
        <v>116</v>
      </c>
      <c r="L174" s="188">
        <v>226</v>
      </c>
      <c r="M174" s="186">
        <v>302</v>
      </c>
      <c r="N174" s="191">
        <v>722</v>
      </c>
      <c r="O174" s="194">
        <v>689</v>
      </c>
      <c r="P174" s="186">
        <v>474</v>
      </c>
      <c r="Q174" s="187">
        <v>269</v>
      </c>
      <c r="R174" s="188">
        <v>624</v>
      </c>
      <c r="S174" s="189">
        <v>637</v>
      </c>
      <c r="T174" s="186">
        <v>45</v>
      </c>
      <c r="U174" s="190">
        <v>46</v>
      </c>
      <c r="V174" s="188">
        <v>332</v>
      </c>
      <c r="W174" s="195">
        <v>518</v>
      </c>
      <c r="X174" s="186">
        <v>293</v>
      </c>
      <c r="Y174" s="190">
        <v>127</v>
      </c>
      <c r="Z174" s="188">
        <v>1053</v>
      </c>
      <c r="AA174" s="186">
        <v>1318</v>
      </c>
      <c r="AB174" s="161">
        <v>6086</v>
      </c>
      <c r="AC174" s="162">
        <f t="shared" si="1628"/>
        <v>6178</v>
      </c>
      <c r="AE174" s="253"/>
      <c r="AF174" s="119"/>
      <c r="AG174" s="187"/>
      <c r="AH174" s="188"/>
      <c r="AI174" s="189"/>
      <c r="AJ174" s="186"/>
      <c r="AK174" s="190"/>
      <c r="AL174" s="188"/>
      <c r="AM174" s="189"/>
      <c r="AN174" s="186"/>
      <c r="AO174" s="190"/>
      <c r="AP174" s="188"/>
      <c r="AQ174" s="186"/>
      <c r="AR174" s="191"/>
      <c r="AS174" s="192"/>
      <c r="AT174" s="186"/>
      <c r="AU174" s="190"/>
      <c r="AV174" s="188"/>
      <c r="AW174" s="189"/>
      <c r="AX174" s="186"/>
      <c r="AY174" s="190"/>
      <c r="AZ174" s="188"/>
      <c r="BA174" s="189"/>
      <c r="BB174" s="186"/>
      <c r="BC174" s="190"/>
      <c r="BD174" s="188"/>
      <c r="BE174" s="186"/>
      <c r="BF174" s="163"/>
      <c r="BG174" s="164"/>
      <c r="BI174" s="138" t="s">
        <v>33</v>
      </c>
      <c r="BJ174" s="122">
        <f>B174/B188</f>
        <v>4.5600625380005214E-2</v>
      </c>
      <c r="BK174" s="123">
        <f t="shared" ref="BK174" si="1875">C174/C188</f>
        <v>5.8406113537117901E-2</v>
      </c>
      <c r="BL174" s="124">
        <f t="shared" ref="BL174" si="1876">D174/D188</f>
        <v>4.6933333333333334E-2</v>
      </c>
      <c r="BM174" s="125">
        <f t="shared" ref="BM174" si="1877">E174/E188</f>
        <v>4.9017228827954382E-2</v>
      </c>
      <c r="BN174" s="122">
        <f t="shared" ref="BN174" si="1878">F174/F188</f>
        <v>4.6845932690681547E-2</v>
      </c>
      <c r="BO174" s="123">
        <f t="shared" ref="BO174" si="1879">G174/G188</f>
        <v>4.0704913322478692E-2</v>
      </c>
      <c r="BP174" s="124">
        <f t="shared" ref="BP174" si="1880">H174/H188</f>
        <v>5.6371143479756851E-2</v>
      </c>
      <c r="BQ174" s="125">
        <f t="shared" ref="BQ174" si="1881">I174/I188</f>
        <v>5.1620787988127803E-2</v>
      </c>
      <c r="BR174" s="122">
        <f t="shared" ref="BR174" si="1882">J174/J188</f>
        <v>4.2748917748917752E-2</v>
      </c>
      <c r="BS174" s="123">
        <f t="shared" ref="BS174" si="1883">K174/K188</f>
        <v>6.3112078346028291E-2</v>
      </c>
      <c r="BT174" s="124">
        <f t="shared" ref="BT174" si="1884">L174/L188</f>
        <v>3.6516400064630798E-2</v>
      </c>
      <c r="BU174" s="122">
        <f t="shared" ref="BU174" si="1885">M174/M188</f>
        <v>4.6504465660609791E-2</v>
      </c>
      <c r="BV174" s="126">
        <f t="shared" ref="BV174" si="1886">N174/N188</f>
        <v>4.6577640152248245E-2</v>
      </c>
      <c r="BW174" s="127">
        <f t="shared" ref="BW174" si="1887">O174/O188</f>
        <v>4.4760605470018838E-2</v>
      </c>
      <c r="BX174" s="122">
        <f t="shared" ref="BX174" si="1888">P174/P188</f>
        <v>6.4384678076609622E-2</v>
      </c>
      <c r="BY174" s="123">
        <f t="shared" ref="BY174" si="1889">Q174/Q188</f>
        <v>3.7335183900069395E-2</v>
      </c>
      <c r="BZ174" s="124">
        <f t="shared" ref="BZ174" si="1890">R174/R188</f>
        <v>5.5412485569665215E-2</v>
      </c>
      <c r="CA174" s="125">
        <f t="shared" ref="CA174" si="1891">S174/S188</f>
        <v>5.4430487909083142E-2</v>
      </c>
      <c r="CB174" s="122">
        <f t="shared" ref="CB174" si="1892">T174/T188</f>
        <v>3.3834586466165412E-2</v>
      </c>
      <c r="CC174" s="123">
        <f t="shared" ref="CC174" si="1893">U174/U188</f>
        <v>3.3141210374639768E-2</v>
      </c>
      <c r="CD174" s="124">
        <f t="shared" ref="CD174" si="1894">V174/V188</f>
        <v>4.1797809391917413E-2</v>
      </c>
      <c r="CE174" s="125">
        <f t="shared" ref="CE174" si="1895">W174/W188</f>
        <v>5.393586005830904E-2</v>
      </c>
      <c r="CF174" s="122">
        <f t="shared" ref="CF174" si="1896">X174/X188</f>
        <v>5.366300366300366E-2</v>
      </c>
      <c r="CG174" s="123">
        <f t="shared" ref="CG174" si="1897">Y174/Y188</f>
        <v>3.9306716186939025E-2</v>
      </c>
      <c r="CH174" s="124">
        <f t="shared" ref="CH174" si="1898">Z174/Z188</f>
        <v>5.7701791879007071E-2</v>
      </c>
      <c r="CI174" s="122">
        <f t="shared" ref="CI174" si="1899">AA174/AA188</f>
        <v>6.6515266212465299E-2</v>
      </c>
      <c r="CJ174" s="128">
        <f t="shared" ref="CJ174" si="1900">AB174/AB188</f>
        <v>5.0856522102448398E-2</v>
      </c>
      <c r="CK174" s="129">
        <f t="shared" ref="CK174" si="1901">AC174/AC188</f>
        <v>5.1738576979766852E-2</v>
      </c>
    </row>
    <row r="175" spans="1:89" ht="14.25" thickTop="1" thickBot="1" x14ac:dyDescent="0.25">
      <c r="A175" s="130" t="s">
        <v>34</v>
      </c>
      <c r="B175" s="196">
        <v>662</v>
      </c>
      <c r="C175" s="180">
        <v>609</v>
      </c>
      <c r="D175" s="181">
        <v>233</v>
      </c>
      <c r="E175" s="182">
        <v>205</v>
      </c>
      <c r="F175" s="179">
        <v>524</v>
      </c>
      <c r="G175" s="183">
        <v>416</v>
      </c>
      <c r="H175" s="181">
        <v>1109</v>
      </c>
      <c r="I175" s="182">
        <v>815</v>
      </c>
      <c r="J175" s="179">
        <v>100</v>
      </c>
      <c r="K175" s="180">
        <v>86</v>
      </c>
      <c r="L175" s="181">
        <v>255</v>
      </c>
      <c r="M175" s="179">
        <v>337</v>
      </c>
      <c r="N175" s="184">
        <v>869</v>
      </c>
      <c r="O175" s="197">
        <v>733</v>
      </c>
      <c r="P175" s="179">
        <v>477</v>
      </c>
      <c r="Q175" s="180">
        <v>356</v>
      </c>
      <c r="R175" s="181">
        <v>704</v>
      </c>
      <c r="S175" s="182">
        <v>617</v>
      </c>
      <c r="T175" s="179">
        <v>58</v>
      </c>
      <c r="U175" s="183">
        <v>48</v>
      </c>
      <c r="V175" s="181">
        <v>382</v>
      </c>
      <c r="W175" s="198">
        <v>511</v>
      </c>
      <c r="X175" s="179">
        <v>306</v>
      </c>
      <c r="Y175" s="183">
        <v>119</v>
      </c>
      <c r="Z175" s="181">
        <v>1184</v>
      </c>
      <c r="AA175" s="179">
        <v>1460</v>
      </c>
      <c r="AB175" s="161">
        <v>6863</v>
      </c>
      <c r="AC175" s="162">
        <f t="shared" si="1628"/>
        <v>6312</v>
      </c>
      <c r="AE175" s="250" t="s">
        <v>25</v>
      </c>
      <c r="AF175" s="14">
        <f t="shared" ref="AF175:BG175" si="1902">SUM(AF172:AF174)</f>
        <v>1925</v>
      </c>
      <c r="AG175" s="1">
        <f t="shared" si="1902"/>
        <v>1769</v>
      </c>
      <c r="AH175" s="14">
        <f t="shared" si="1902"/>
        <v>503</v>
      </c>
      <c r="AI175" s="1">
        <f t="shared" si="1902"/>
        <v>669</v>
      </c>
      <c r="AJ175" s="14">
        <f t="shared" si="1902"/>
        <v>1390</v>
      </c>
      <c r="AK175" s="1">
        <f t="shared" si="1902"/>
        <v>1770</v>
      </c>
      <c r="AL175" s="14">
        <f t="shared" si="1902"/>
        <v>2499</v>
      </c>
      <c r="AM175" s="1">
        <f t="shared" si="1902"/>
        <v>2426</v>
      </c>
      <c r="AN175" s="14">
        <f t="shared" si="1902"/>
        <v>290</v>
      </c>
      <c r="AO175" s="1">
        <f t="shared" si="1902"/>
        <v>198</v>
      </c>
      <c r="AP175" s="14">
        <f t="shared" si="1902"/>
        <v>1213</v>
      </c>
      <c r="AQ175" s="1">
        <f t="shared" si="1902"/>
        <v>604</v>
      </c>
      <c r="AR175" s="14">
        <f t="shared" si="1902"/>
        <v>2222</v>
      </c>
      <c r="AS175" s="1">
        <f t="shared" si="1902"/>
        <v>2018</v>
      </c>
      <c r="AT175" s="14">
        <f t="shared" si="1902"/>
        <v>859</v>
      </c>
      <c r="AU175" s="1">
        <f t="shared" si="1902"/>
        <v>1221</v>
      </c>
      <c r="AV175" s="14">
        <f t="shared" si="1902"/>
        <v>1326</v>
      </c>
      <c r="AW175" s="1">
        <f t="shared" si="1902"/>
        <v>1925</v>
      </c>
      <c r="AX175" s="14">
        <f t="shared" si="1902"/>
        <v>200</v>
      </c>
      <c r="AY175" s="1">
        <f t="shared" si="1902"/>
        <v>182</v>
      </c>
      <c r="AZ175" s="14">
        <f t="shared" si="1902"/>
        <v>1312</v>
      </c>
      <c r="BA175" s="1">
        <f t="shared" si="1902"/>
        <v>1173</v>
      </c>
      <c r="BB175" s="14">
        <f t="shared" si="1902"/>
        <v>778</v>
      </c>
      <c r="BC175" s="1">
        <f t="shared" si="1902"/>
        <v>477</v>
      </c>
      <c r="BD175" s="14">
        <f t="shared" si="1902"/>
        <v>2754</v>
      </c>
      <c r="BE175" s="1">
        <f t="shared" si="1902"/>
        <v>2602</v>
      </c>
      <c r="BF175" s="165">
        <f t="shared" si="1902"/>
        <v>17271</v>
      </c>
      <c r="BG175" s="166">
        <f t="shared" si="1902"/>
        <v>17034</v>
      </c>
      <c r="BI175" s="130" t="s">
        <v>34</v>
      </c>
      <c r="BJ175" s="122">
        <f>B175/B188</f>
        <v>5.7500217145835142E-2</v>
      </c>
      <c r="BK175" s="123">
        <f t="shared" ref="BK175" si="1903">C175/C188</f>
        <v>5.5403930131004364E-2</v>
      </c>
      <c r="BL175" s="124">
        <f t="shared" ref="BL175" si="1904">D175/D188</f>
        <v>6.2133333333333332E-2</v>
      </c>
      <c r="BM175" s="125">
        <f t="shared" ref="BM175" si="1905">E175/E188</f>
        <v>4.9745207473914095E-2</v>
      </c>
      <c r="BN175" s="122">
        <f t="shared" ref="BN175" si="1906">F175/F188</f>
        <v>4.430914933198038E-2</v>
      </c>
      <c r="BO175" s="123">
        <f t="shared" ref="BO175" si="1907">G175/G188</f>
        <v>3.9842926922708556E-2</v>
      </c>
      <c r="BP175" s="124">
        <f t="shared" ref="BP175" si="1908">H175/H188</f>
        <v>6.3596742745727727E-2</v>
      </c>
      <c r="BQ175" s="125">
        <f t="shared" ref="BQ175" si="1909">I175/I188</f>
        <v>4.7430600011639408E-2</v>
      </c>
      <c r="BR175" s="122">
        <f t="shared" ref="BR175" si="1910">J175/J188</f>
        <v>5.4112554112554112E-2</v>
      </c>
      <c r="BS175" s="123">
        <f t="shared" ref="BS175" si="1911">K175/K188</f>
        <v>4.6789989118607184E-2</v>
      </c>
      <c r="BT175" s="124">
        <f t="shared" ref="BT175" si="1912">L175/L188</f>
        <v>4.1202132816286964E-2</v>
      </c>
      <c r="BU175" s="122">
        <f t="shared" ref="BU175" si="1913">M175/M188</f>
        <v>5.1894056051740065E-2</v>
      </c>
      <c r="BV175" s="126">
        <f t="shared" ref="BV175" si="1914">N175/N188</f>
        <v>5.6060899296819559E-2</v>
      </c>
      <c r="BW175" s="127">
        <f t="shared" ref="BW175" si="1915">O175/O188</f>
        <v>4.7619047619047616E-2</v>
      </c>
      <c r="BX175" s="122">
        <f t="shared" ref="BX175" si="1916">P175/P188</f>
        <v>6.4792176039119798E-2</v>
      </c>
      <c r="BY175" s="123">
        <f t="shared" ref="BY175" si="1917">Q175/Q188</f>
        <v>4.9410131852879943E-2</v>
      </c>
      <c r="BZ175" s="124">
        <f t="shared" ref="BZ175" si="1918">R175/R188</f>
        <v>6.2516650386288966E-2</v>
      </c>
      <c r="CA175" s="125">
        <f t="shared" ref="CA175" si="1919">S175/S188</f>
        <v>5.2721524395454154E-2</v>
      </c>
      <c r="CB175" s="122">
        <f t="shared" ref="CB175" si="1920">T175/T188</f>
        <v>4.3609022556390979E-2</v>
      </c>
      <c r="CC175" s="123">
        <f t="shared" ref="CC175" si="1921">U175/U188</f>
        <v>3.4582132564841501E-2</v>
      </c>
      <c r="CD175" s="124">
        <f t="shared" ref="CD175" si="1922">V175/V188</f>
        <v>4.8092660203953169E-2</v>
      </c>
      <c r="CE175" s="125">
        <f t="shared" ref="CE175" si="1923">W175/W188</f>
        <v>5.3206997084548104E-2</v>
      </c>
      <c r="CF175" s="122">
        <f t="shared" ref="CF175" si="1924">X175/X188</f>
        <v>5.6043956043956046E-2</v>
      </c>
      <c r="CG175" s="123">
        <f t="shared" ref="CG175" si="1925">Y175/Y188</f>
        <v>3.6830702568864129E-2</v>
      </c>
      <c r="CH175" s="124">
        <f t="shared" ref="CH175" si="1926">Z175/Z188</f>
        <v>6.4880267411912981E-2</v>
      </c>
      <c r="CI175" s="122">
        <f t="shared" ref="CI175" si="1927">AA175/AA188</f>
        <v>7.3681554377996464E-2</v>
      </c>
      <c r="CJ175" s="128">
        <f t="shared" ref="CJ175" si="1928">AB175/AB188</f>
        <v>5.7349377454666998E-2</v>
      </c>
      <c r="CK175" s="129">
        <f t="shared" ref="CK175" si="1929">AC175/AC188</f>
        <v>5.2860779847246415E-2</v>
      </c>
    </row>
    <row r="176" spans="1:89" ht="13.5" thickTop="1" x14ac:dyDescent="0.2">
      <c r="A176" s="138" t="s">
        <v>35</v>
      </c>
      <c r="B176" s="193">
        <v>704</v>
      </c>
      <c r="C176" s="187">
        <v>823</v>
      </c>
      <c r="D176" s="188">
        <v>247</v>
      </c>
      <c r="E176" s="189">
        <v>237</v>
      </c>
      <c r="F176" s="186">
        <v>612</v>
      </c>
      <c r="G176" s="190">
        <v>676</v>
      </c>
      <c r="H176" s="188">
        <v>1192</v>
      </c>
      <c r="I176" s="189">
        <v>1294</v>
      </c>
      <c r="J176" s="186">
        <v>75</v>
      </c>
      <c r="K176" s="187">
        <v>78</v>
      </c>
      <c r="L176" s="188">
        <v>406</v>
      </c>
      <c r="M176" s="186">
        <v>367</v>
      </c>
      <c r="N176" s="191">
        <v>1052</v>
      </c>
      <c r="O176" s="194">
        <v>811</v>
      </c>
      <c r="P176" s="186">
        <v>553</v>
      </c>
      <c r="Q176" s="187">
        <v>394</v>
      </c>
      <c r="R176" s="188">
        <v>776</v>
      </c>
      <c r="S176" s="189">
        <v>777</v>
      </c>
      <c r="T176" s="186">
        <v>83</v>
      </c>
      <c r="U176" s="190">
        <v>65</v>
      </c>
      <c r="V176" s="188">
        <v>553</v>
      </c>
      <c r="W176" s="195">
        <v>611</v>
      </c>
      <c r="X176" s="186">
        <v>392</v>
      </c>
      <c r="Y176" s="190">
        <v>169</v>
      </c>
      <c r="Z176" s="188">
        <v>1330</v>
      </c>
      <c r="AA176" s="186">
        <v>1510</v>
      </c>
      <c r="AB176" s="161">
        <v>7975</v>
      </c>
      <c r="AC176" s="162">
        <f t="shared" si="1628"/>
        <v>7812</v>
      </c>
      <c r="BI176" s="138" t="s">
        <v>35</v>
      </c>
      <c r="BJ176" s="122">
        <f>B176/B188</f>
        <v>6.114826717623556E-2</v>
      </c>
      <c r="BK176" s="123">
        <f t="shared" ref="BK176" si="1930">C176/C188</f>
        <v>7.4872634643376998E-2</v>
      </c>
      <c r="BL176" s="124">
        <f t="shared" ref="BL176" si="1931">D176/D188</f>
        <v>6.5866666666666671E-2</v>
      </c>
      <c r="BM176" s="125">
        <f t="shared" ref="BM176" si="1932">E176/E188</f>
        <v>5.7510313030817765E-2</v>
      </c>
      <c r="BN176" s="122">
        <f t="shared" ref="BN176" si="1933">F176/F188</f>
        <v>5.1750380517503802E-2</v>
      </c>
      <c r="BO176" s="123">
        <f t="shared" ref="BO176" si="1934">G176/G188</f>
        <v>6.4744756249401403E-2</v>
      </c>
      <c r="BP176" s="124">
        <f t="shared" ref="BP176" si="1935">H176/H188</f>
        <v>6.8356462897121231E-2</v>
      </c>
      <c r="BQ176" s="125">
        <f t="shared" ref="BQ176" si="1936">I176/I188</f>
        <v>7.5306989466333005E-2</v>
      </c>
      <c r="BR176" s="122">
        <f t="shared" ref="BR176" si="1937">J176/J188</f>
        <v>4.0584415584415584E-2</v>
      </c>
      <c r="BS176" s="123">
        <f t="shared" ref="BS176" si="1938">K176/K188</f>
        <v>4.2437431991294884E-2</v>
      </c>
      <c r="BT176" s="124">
        <f t="shared" ref="BT176" si="1939">L176/L188</f>
        <v>6.5600258523186294E-2</v>
      </c>
      <c r="BU176" s="122">
        <f t="shared" ref="BU176" si="1940">M176/M188</f>
        <v>5.6513704958423158E-2</v>
      </c>
      <c r="BV176" s="126">
        <f t="shared" ref="BV176" si="1941">N176/N188</f>
        <v>6.7866589252306306E-2</v>
      </c>
      <c r="BW176" s="127">
        <f t="shared" ref="BW176" si="1942">O176/O188</f>
        <v>5.2686285974144091E-2</v>
      </c>
      <c r="BX176" s="122">
        <f t="shared" ref="BX176" si="1943">P176/P188</f>
        <v>7.5115457756044557E-2</v>
      </c>
      <c r="BY176" s="123">
        <f t="shared" ref="BY176" si="1944">Q176/Q188</f>
        <v>5.4684247050659267E-2</v>
      </c>
      <c r="BZ176" s="124">
        <f t="shared" ref="BZ176" si="1945">R176/R188</f>
        <v>6.8910398721250335E-2</v>
      </c>
      <c r="CA176" s="125">
        <f t="shared" ref="CA176" si="1946">S176/S188</f>
        <v>6.6393232504486033E-2</v>
      </c>
      <c r="CB176" s="122">
        <f t="shared" ref="CB176" si="1947">T176/T188</f>
        <v>6.2406015037593986E-2</v>
      </c>
      <c r="CC176" s="123">
        <f t="shared" ref="CC176" si="1948">U176/U188</f>
        <v>4.6829971181556199E-2</v>
      </c>
      <c r="CD176" s="124">
        <f t="shared" ref="CD176" si="1949">V176/V188</f>
        <v>6.9621049981115443E-2</v>
      </c>
      <c r="CE176" s="125">
        <f t="shared" ref="CE176" si="1950">W176/W188</f>
        <v>6.3619325281132857E-2</v>
      </c>
      <c r="CF176" s="122">
        <f t="shared" ref="CF176" si="1951">X176/X188</f>
        <v>7.179487179487179E-2</v>
      </c>
      <c r="CG176" s="123">
        <f t="shared" ref="CG176" si="1952">Y176/Y188</f>
        <v>5.230578768183225E-2</v>
      </c>
      <c r="CH176" s="124">
        <f t="shared" ref="CH176" si="1953">Z176/Z188</f>
        <v>7.2880705792098197E-2</v>
      </c>
      <c r="CI176" s="122">
        <f t="shared" ref="CI176" si="1954">AA176/AA188</f>
        <v>7.6204895281352505E-2</v>
      </c>
      <c r="CJ176" s="128">
        <f t="shared" ref="CJ176" si="1955">AB176/AB188</f>
        <v>6.6641597727082807E-2</v>
      </c>
      <c r="CK176" s="129">
        <f t="shared" ref="CK176" si="1956">AC176/AC188</f>
        <v>6.5422752244405732E-2</v>
      </c>
    </row>
    <row r="177" spans="1:89" x14ac:dyDescent="0.2">
      <c r="A177" s="130" t="s">
        <v>36</v>
      </c>
      <c r="B177" s="196">
        <v>827</v>
      </c>
      <c r="C177" s="180">
        <v>800</v>
      </c>
      <c r="D177" s="181">
        <v>274</v>
      </c>
      <c r="E177" s="182">
        <v>303</v>
      </c>
      <c r="F177" s="179">
        <v>669</v>
      </c>
      <c r="G177" s="183">
        <v>917</v>
      </c>
      <c r="H177" s="181">
        <v>1256</v>
      </c>
      <c r="I177" s="182">
        <v>1281</v>
      </c>
      <c r="J177" s="179">
        <v>164</v>
      </c>
      <c r="K177" s="180">
        <v>99</v>
      </c>
      <c r="L177" s="181">
        <v>459</v>
      </c>
      <c r="M177" s="179">
        <v>327</v>
      </c>
      <c r="N177" s="184">
        <v>1156</v>
      </c>
      <c r="O177" s="197">
        <v>931</v>
      </c>
      <c r="P177" s="179">
        <v>548</v>
      </c>
      <c r="Q177" s="180">
        <v>521</v>
      </c>
      <c r="R177" s="181">
        <v>756</v>
      </c>
      <c r="S177" s="182">
        <v>815</v>
      </c>
      <c r="T177" s="179">
        <v>168</v>
      </c>
      <c r="U177" s="183">
        <v>70</v>
      </c>
      <c r="V177" s="181">
        <v>678</v>
      </c>
      <c r="W177" s="198">
        <v>676</v>
      </c>
      <c r="X177" s="179">
        <v>386</v>
      </c>
      <c r="Y177" s="183">
        <v>198</v>
      </c>
      <c r="Z177" s="181">
        <v>1366</v>
      </c>
      <c r="AA177" s="179">
        <v>1505</v>
      </c>
      <c r="AB177" s="161">
        <v>8707</v>
      </c>
      <c r="AC177" s="162">
        <f t="shared" si="1628"/>
        <v>8443</v>
      </c>
      <c r="BI177" s="130" t="s">
        <v>36</v>
      </c>
      <c r="BJ177" s="122">
        <f>B177/B188</f>
        <v>7.1831842265265358E-2</v>
      </c>
      <c r="BK177" s="123">
        <f t="shared" ref="BK177" si="1957">C177/C188</f>
        <v>7.2780203784570591E-2</v>
      </c>
      <c r="BL177" s="124">
        <f t="shared" ref="BL177" si="1958">D177/D188</f>
        <v>7.3066666666666669E-2</v>
      </c>
      <c r="BM177" s="125">
        <f t="shared" ref="BM177" si="1959">E177/E188</f>
        <v>7.3525843241931566E-2</v>
      </c>
      <c r="BN177" s="122">
        <f t="shared" ref="BN177" si="1960">F177/F188</f>
        <v>5.6570268899036019E-2</v>
      </c>
      <c r="BO177" s="123">
        <f t="shared" ref="BO177" si="1961">G177/G188</f>
        <v>8.782683650991284E-2</v>
      </c>
      <c r="BP177" s="124">
        <f t="shared" ref="BP177" si="1962">H177/H188</f>
        <v>7.2026608556027064E-2</v>
      </c>
      <c r="BQ177" s="125">
        <f t="shared" ref="BQ177" si="1963">I177/I188</f>
        <v>7.4550427748355935E-2</v>
      </c>
      <c r="BR177" s="122">
        <f t="shared" ref="BR177" si="1964">J177/J188</f>
        <v>8.8744588744588751E-2</v>
      </c>
      <c r="BS177" s="123">
        <f t="shared" ref="BS177" si="1965">K177/K188</f>
        <v>5.3862894450489661E-2</v>
      </c>
      <c r="BT177" s="124">
        <f t="shared" ref="BT177" si="1966">L177/L188</f>
        <v>7.4163839069316534E-2</v>
      </c>
      <c r="BU177" s="122">
        <f t="shared" ref="BU177" si="1967">M177/M188</f>
        <v>5.0354173082845705E-2</v>
      </c>
      <c r="BV177" s="126">
        <f t="shared" ref="BV177" si="1968">N177/N188</f>
        <v>7.4575833817173087E-2</v>
      </c>
      <c r="BW177" s="127">
        <f t="shared" ref="BW177" si="1969">O177/O188</f>
        <v>6.0482037289677125E-2</v>
      </c>
      <c r="BX177" s="122">
        <f t="shared" ref="BX177" si="1970">P177/P188</f>
        <v>7.4436294485194246E-2</v>
      </c>
      <c r="BY177" s="123">
        <f t="shared" ref="BY177" si="1971">Q177/Q188</f>
        <v>7.2310895211658566E-2</v>
      </c>
      <c r="BZ177" s="124">
        <f t="shared" ref="BZ177" si="1972">R177/R188</f>
        <v>6.7134357517094401E-2</v>
      </c>
      <c r="CA177" s="125">
        <f t="shared" ref="CA177" si="1973">S177/S188</f>
        <v>6.9640263180381093E-2</v>
      </c>
      <c r="CB177" s="122">
        <f t="shared" ref="CB177" si="1974">T177/T188</f>
        <v>0.12631578947368421</v>
      </c>
      <c r="CC177" s="123">
        <f t="shared" ref="CC177" si="1975">U177/U188</f>
        <v>5.0432276657060522E-2</v>
      </c>
      <c r="CD177" s="124">
        <f t="shared" ref="CD177" si="1976">V177/V188</f>
        <v>8.5358177011204836E-2</v>
      </c>
      <c r="CE177" s="125">
        <f t="shared" ref="CE177" si="1977">W177/W188</f>
        <v>7.0387338608912955E-2</v>
      </c>
      <c r="CF177" s="122">
        <f t="shared" ref="CF177" si="1978">X177/X188</f>
        <v>7.0695970695970695E-2</v>
      </c>
      <c r="CG177" s="123">
        <f t="shared" ref="CG177" si="1979">Y177/Y188</f>
        <v>6.1281337047353758E-2</v>
      </c>
      <c r="CH177" s="124">
        <f t="shared" ref="CH177" si="1980">Z177/Z188</f>
        <v>7.485341662556852E-2</v>
      </c>
      <c r="CI177" s="122">
        <f t="shared" ref="CI177" si="1981">AA177/AA188</f>
        <v>7.5952561191016912E-2</v>
      </c>
      <c r="CJ177" s="128">
        <f t="shared" ref="CJ177" si="1982">AB177/AB188</f>
        <v>7.2758418985543583E-2</v>
      </c>
      <c r="CK177" s="129">
        <f t="shared" ref="CK177" si="1983">AC177/AC188</f>
        <v>7.0707155299477423E-2</v>
      </c>
    </row>
    <row r="178" spans="1:89" x14ac:dyDescent="0.2">
      <c r="A178" s="138" t="s">
        <v>30</v>
      </c>
      <c r="B178" s="193">
        <v>1000</v>
      </c>
      <c r="C178" s="187">
        <v>932</v>
      </c>
      <c r="D178" s="188">
        <v>281</v>
      </c>
      <c r="E178" s="189">
        <v>315</v>
      </c>
      <c r="F178" s="186">
        <v>743</v>
      </c>
      <c r="G178" s="190">
        <v>860</v>
      </c>
      <c r="H178" s="188">
        <v>1318</v>
      </c>
      <c r="I178" s="189">
        <v>1249</v>
      </c>
      <c r="J178" s="186">
        <v>134</v>
      </c>
      <c r="K178" s="187">
        <v>99</v>
      </c>
      <c r="L178" s="188">
        <v>495</v>
      </c>
      <c r="M178" s="186">
        <v>336</v>
      </c>
      <c r="N178" s="191">
        <v>1050</v>
      </c>
      <c r="O178" s="194">
        <v>1001</v>
      </c>
      <c r="P178" s="186">
        <v>439</v>
      </c>
      <c r="Q178" s="187">
        <v>615</v>
      </c>
      <c r="R178" s="188">
        <v>694</v>
      </c>
      <c r="S178" s="189">
        <v>1002</v>
      </c>
      <c r="T178" s="186">
        <v>118</v>
      </c>
      <c r="U178" s="190">
        <v>91</v>
      </c>
      <c r="V178" s="188">
        <v>582</v>
      </c>
      <c r="W178" s="195">
        <v>623</v>
      </c>
      <c r="X178" s="186">
        <v>425</v>
      </c>
      <c r="Y178" s="190">
        <v>216</v>
      </c>
      <c r="Z178" s="188">
        <v>1427</v>
      </c>
      <c r="AA178" s="186">
        <v>1297</v>
      </c>
      <c r="AB178" s="161">
        <v>8706</v>
      </c>
      <c r="AC178" s="162">
        <f t="shared" si="1628"/>
        <v>8636</v>
      </c>
      <c r="BI178" s="138" t="s">
        <v>30</v>
      </c>
      <c r="BJ178" s="122">
        <f>B178/B188</f>
        <v>8.6858334057152778E-2</v>
      </c>
      <c r="BK178" s="123">
        <f t="shared" ref="BK178" si="1984">C178/C188</f>
        <v>8.4788937409024739E-2</v>
      </c>
      <c r="BL178" s="124">
        <f t="shared" ref="BL178" si="1985">D178/D188</f>
        <v>7.4933333333333338E-2</v>
      </c>
      <c r="BM178" s="125">
        <f t="shared" ref="BM178" si="1986">E178/E188</f>
        <v>7.6437757825770447E-2</v>
      </c>
      <c r="BN178" s="122">
        <f t="shared" ref="BN178" si="1987">F178/F188</f>
        <v>6.2827667850498897E-2</v>
      </c>
      <c r="BO178" s="123">
        <f t="shared" ref="BO178" si="1988">G178/G188</f>
        <v>8.2367589311368644E-2</v>
      </c>
      <c r="BP178" s="124">
        <f t="shared" ref="BP178" si="1989">H178/H188</f>
        <v>7.5582062163092101E-2</v>
      </c>
      <c r="BQ178" s="125">
        <f t="shared" ref="BQ178" si="1990">I178/I188</f>
        <v>7.2688121981027753E-2</v>
      </c>
      <c r="BR178" s="122">
        <f t="shared" ref="BR178" si="1991">J178/J188</f>
        <v>7.2510822510822512E-2</v>
      </c>
      <c r="BS178" s="123">
        <f t="shared" ref="BS178" si="1992">K178/K188</f>
        <v>5.3862894450489661E-2</v>
      </c>
      <c r="BT178" s="124">
        <f t="shared" ref="BT178" si="1993">L178/L188</f>
        <v>7.9980610761027623E-2</v>
      </c>
      <c r="BU178" s="122">
        <f t="shared" ref="BU178" si="1994">M178/M188</f>
        <v>5.1740067754850634E-2</v>
      </c>
      <c r="BV178" s="126">
        <f t="shared" ref="BV178" si="1995">N178/N188</f>
        <v>6.7737565318366555E-2</v>
      </c>
      <c r="BW178" s="127">
        <f t="shared" ref="BW178" si="1996">O178/O188</f>
        <v>6.5029558890404723E-2</v>
      </c>
      <c r="BX178" s="122">
        <f t="shared" ref="BX178" si="1997">P178/P188</f>
        <v>5.9630535180657432E-2</v>
      </c>
      <c r="BY178" s="123">
        <f t="shared" ref="BY178" si="1998">Q178/Q188</f>
        <v>8.5357390700902147E-2</v>
      </c>
      <c r="BZ178" s="124">
        <f t="shared" ref="BZ178" si="1999">R178/R188</f>
        <v>6.1628629784210992E-2</v>
      </c>
      <c r="CA178" s="125">
        <f t="shared" ref="CA178" si="2000">S178/S188</f>
        <v>8.5619072032812105E-2</v>
      </c>
      <c r="CB178" s="122">
        <f t="shared" ref="CB178" si="2001">T178/T188</f>
        <v>8.8721804511278202E-2</v>
      </c>
      <c r="CC178" s="123">
        <f t="shared" ref="CC178" si="2002">U178/U188</f>
        <v>6.5561959654178673E-2</v>
      </c>
      <c r="CD178" s="124">
        <f t="shared" ref="CD178" si="2003">V178/V188</f>
        <v>7.3272063452096192E-2</v>
      </c>
      <c r="CE178" s="125">
        <f t="shared" ref="CE178" si="2004">W178/W188</f>
        <v>6.4868804664723029E-2</v>
      </c>
      <c r="CF178" s="122">
        <f t="shared" ref="CF178" si="2005">X178/X188</f>
        <v>7.783882783882784E-2</v>
      </c>
      <c r="CG178" s="123">
        <f t="shared" ref="CG178" si="2006">Y178/Y188</f>
        <v>6.6852367688022288E-2</v>
      </c>
      <c r="CH178" s="124">
        <f t="shared" ref="CH178" si="2007">Z178/Z188</f>
        <v>7.8196065537837686E-2</v>
      </c>
      <c r="CI178" s="122">
        <f t="shared" ref="CI178" si="2008">AA178/AA188</f>
        <v>6.5455463033055772E-2</v>
      </c>
      <c r="CJ178" s="128">
        <f t="shared" ref="CJ178" si="2009">AB178/AB188</f>
        <v>7.2750062672348959E-2</v>
      </c>
      <c r="CK178" s="129">
        <f t="shared" ref="CK178" si="2010">AC178/AC188</f>
        <v>7.2323462414578585E-2</v>
      </c>
    </row>
    <row r="179" spans="1:89" x14ac:dyDescent="0.2">
      <c r="A179" s="130" t="s">
        <v>32</v>
      </c>
      <c r="B179" s="196">
        <v>925</v>
      </c>
      <c r="C179" s="180">
        <v>837</v>
      </c>
      <c r="D179" s="181">
        <v>222</v>
      </c>
      <c r="E179" s="182">
        <v>354</v>
      </c>
      <c r="F179" s="179">
        <v>647</v>
      </c>
      <c r="G179" s="183">
        <v>910</v>
      </c>
      <c r="H179" s="181">
        <v>1181</v>
      </c>
      <c r="I179" s="182">
        <v>1177</v>
      </c>
      <c r="J179" s="179">
        <v>156</v>
      </c>
      <c r="K179" s="180">
        <v>99</v>
      </c>
      <c r="L179" s="181">
        <v>718</v>
      </c>
      <c r="M179" s="179">
        <v>268</v>
      </c>
      <c r="N179" s="184">
        <v>1172</v>
      </c>
      <c r="O179" s="197">
        <v>1017</v>
      </c>
      <c r="P179" s="179">
        <v>420</v>
      </c>
      <c r="Q179" s="180">
        <v>606</v>
      </c>
      <c r="R179" s="181">
        <v>632</v>
      </c>
      <c r="S179" s="182">
        <v>923</v>
      </c>
      <c r="T179" s="179">
        <v>82</v>
      </c>
      <c r="U179" s="183">
        <v>91</v>
      </c>
      <c r="V179" s="181">
        <v>730</v>
      </c>
      <c r="W179" s="198">
        <v>550</v>
      </c>
      <c r="X179" s="179">
        <v>353</v>
      </c>
      <c r="Y179" s="183">
        <v>261</v>
      </c>
      <c r="Z179" s="181">
        <v>1327</v>
      </c>
      <c r="AA179" s="179">
        <v>1305</v>
      </c>
      <c r="AB179" s="161">
        <v>8565</v>
      </c>
      <c r="AC179" s="162">
        <f t="shared" si="1628"/>
        <v>8398</v>
      </c>
      <c r="BI179" s="130" t="s">
        <v>32</v>
      </c>
      <c r="BJ179" s="122">
        <f>B179/B188</f>
        <v>8.0343959002866325E-2</v>
      </c>
      <c r="BK179" s="123">
        <f t="shared" ref="BK179" si="2011">C179/C188</f>
        <v>7.6146288209606991E-2</v>
      </c>
      <c r="BL179" s="124">
        <f t="shared" ref="BL179" si="2012">D179/D188</f>
        <v>5.9200000000000003E-2</v>
      </c>
      <c r="BM179" s="125">
        <f t="shared" ref="BM179" si="2013">E179/E188</f>
        <v>8.5901480223246784E-2</v>
      </c>
      <c r="BN179" s="122">
        <f t="shared" ref="BN179" si="2014">F179/F188</f>
        <v>5.4709961102655164E-2</v>
      </c>
      <c r="BO179" s="123">
        <f t="shared" ref="BO179" si="2015">G179/G188</f>
        <v>8.715640264342496E-2</v>
      </c>
      <c r="BP179" s="124">
        <f t="shared" ref="BP179" si="2016">H179/H188</f>
        <v>6.7725656611996782E-2</v>
      </c>
      <c r="BQ179" s="125">
        <f t="shared" ref="BQ179" si="2017">I179/I188</f>
        <v>6.8497934004539365E-2</v>
      </c>
      <c r="BR179" s="122">
        <f t="shared" ref="BR179" si="2018">J179/J188</f>
        <v>8.4415584415584416E-2</v>
      </c>
      <c r="BS179" s="123">
        <f t="shared" ref="BS179" si="2019">K179/K188</f>
        <v>5.3862894450489661E-2</v>
      </c>
      <c r="BT179" s="124">
        <f t="shared" ref="BT179" si="2020">L179/L188</f>
        <v>0.11601227985134917</v>
      </c>
      <c r="BU179" s="122">
        <f t="shared" ref="BU179" si="2021">M179/M188</f>
        <v>4.1268863566368955E-2</v>
      </c>
      <c r="BV179" s="126">
        <f t="shared" ref="BV179" si="2022">N179/N188</f>
        <v>7.5608025288691053E-2</v>
      </c>
      <c r="BW179" s="127">
        <f t="shared" ref="BW179" si="2023">O179/O188</f>
        <v>6.6068992399142462E-2</v>
      </c>
      <c r="BX179" s="122">
        <f t="shared" ref="BX179" si="2024">P179/P188</f>
        <v>5.7049714751426242E-2</v>
      </c>
      <c r="BY179" s="123">
        <f t="shared" ref="BY179" si="2025">Q179/Q188</f>
        <v>8.4108258154059687E-2</v>
      </c>
      <c r="BZ179" s="124">
        <f t="shared" ref="BZ179" si="2026">R179/R188</f>
        <v>5.612290205132759E-2</v>
      </c>
      <c r="CA179" s="125">
        <f t="shared" ref="CA179" si="2027">S179/S188</f>
        <v>7.8868666153977612E-2</v>
      </c>
      <c r="CB179" s="122">
        <f t="shared" ref="CB179" si="2028">T179/T188</f>
        <v>6.1654135338345864E-2</v>
      </c>
      <c r="CC179" s="123">
        <f t="shared" ref="CC179" si="2029">U179/U188</f>
        <v>6.5561959654178673E-2</v>
      </c>
      <c r="CD179" s="124">
        <f t="shared" ref="CD179" si="2030">V179/V188</f>
        <v>9.1904821855722019E-2</v>
      </c>
      <c r="CE179" s="125">
        <f t="shared" ref="CE179" si="2031">W179/W188</f>
        <v>5.7267805081216157E-2</v>
      </c>
      <c r="CF179" s="122">
        <f t="shared" ref="CF179" si="2032">X179/X188</f>
        <v>6.4652014652014658E-2</v>
      </c>
      <c r="CG179" s="123">
        <f t="shared" ref="CG179" si="2033">Y179/Y188</f>
        <v>8.0779944289693595E-2</v>
      </c>
      <c r="CH179" s="124">
        <f t="shared" ref="CH179" si="2034">Z179/Z188</f>
        <v>7.271631322264234E-2</v>
      </c>
      <c r="CI179" s="122">
        <f t="shared" ref="CI179" si="2035">AA179/AA188</f>
        <v>6.5859197577592732E-2</v>
      </c>
      <c r="CJ179" s="128">
        <f t="shared" ref="CJ179" si="2036">AB179/AB188</f>
        <v>7.1571822511907746E-2</v>
      </c>
      <c r="CK179" s="129">
        <f t="shared" ref="CK179" si="2037">AC179/AC188</f>
        <v>7.0330296127562641E-2</v>
      </c>
    </row>
    <row r="180" spans="1:89" x14ac:dyDescent="0.2">
      <c r="A180" s="138" t="s">
        <v>37</v>
      </c>
      <c r="B180" s="193">
        <v>981</v>
      </c>
      <c r="C180" s="187">
        <v>805</v>
      </c>
      <c r="D180" s="188">
        <v>208</v>
      </c>
      <c r="E180" s="189">
        <v>341</v>
      </c>
      <c r="F180" s="186">
        <v>593</v>
      </c>
      <c r="G180" s="190">
        <v>991</v>
      </c>
      <c r="H180" s="188">
        <v>1208</v>
      </c>
      <c r="I180" s="189">
        <v>1458</v>
      </c>
      <c r="J180" s="186">
        <v>260</v>
      </c>
      <c r="K180" s="187">
        <v>70</v>
      </c>
      <c r="L180" s="188">
        <v>664</v>
      </c>
      <c r="M180" s="186">
        <v>253</v>
      </c>
      <c r="N180" s="191">
        <v>1182</v>
      </c>
      <c r="O180" s="194">
        <v>1074</v>
      </c>
      <c r="P180" s="186">
        <v>329</v>
      </c>
      <c r="Q180" s="187">
        <v>682</v>
      </c>
      <c r="R180" s="188">
        <v>651</v>
      </c>
      <c r="S180" s="189">
        <v>1015</v>
      </c>
      <c r="T180" s="186">
        <v>84</v>
      </c>
      <c r="U180" s="190">
        <v>76</v>
      </c>
      <c r="V180" s="188">
        <v>919</v>
      </c>
      <c r="W180" s="195">
        <v>555</v>
      </c>
      <c r="X180" s="186">
        <v>331</v>
      </c>
      <c r="Y180" s="190">
        <v>254</v>
      </c>
      <c r="Z180" s="188">
        <v>1259</v>
      </c>
      <c r="AA180" s="186">
        <v>1335</v>
      </c>
      <c r="AB180" s="161">
        <v>8669</v>
      </c>
      <c r="AC180" s="162">
        <f t="shared" si="1628"/>
        <v>8909</v>
      </c>
      <c r="BI180" s="138" t="s">
        <v>37</v>
      </c>
      <c r="BJ180" s="122">
        <f>B180/B188</f>
        <v>8.5208025710066887E-2</v>
      </c>
      <c r="BK180" s="123">
        <f t="shared" ref="BK180" si="2038">C180/C188</f>
        <v>7.323508005822417E-2</v>
      </c>
      <c r="BL180" s="124">
        <f t="shared" ref="BL180" si="2039">D180/D188</f>
        <v>5.5466666666666664E-2</v>
      </c>
      <c r="BM180" s="125">
        <f t="shared" ref="BM180" si="2040">E180/E188</f>
        <v>8.2746906090754677E-2</v>
      </c>
      <c r="BN180" s="122">
        <f t="shared" ref="BN180" si="2041">F180/F188</f>
        <v>5.0143751056993063E-2</v>
      </c>
      <c r="BO180" s="123">
        <f t="shared" ref="BO180" si="2042">G180/G188</f>
        <v>9.4914280241356189E-2</v>
      </c>
      <c r="BP180" s="124">
        <f t="shared" ref="BP180" si="2043">H180/H188</f>
        <v>6.9273999311847689E-2</v>
      </c>
      <c r="BQ180" s="125">
        <f t="shared" ref="BQ180" si="2044">I180/I188</f>
        <v>8.4851306523889891E-2</v>
      </c>
      <c r="BR180" s="122">
        <f t="shared" ref="BR180" si="2045">J180/J188</f>
        <v>0.1406926406926407</v>
      </c>
      <c r="BS180" s="123">
        <f t="shared" ref="BS180" si="2046">K180/K188</f>
        <v>3.8084874863982592E-2</v>
      </c>
      <c r="BT180" s="124">
        <f t="shared" ref="BT180" si="2047">L180/L188</f>
        <v>0.10728712231378251</v>
      </c>
      <c r="BU180" s="122">
        <f t="shared" ref="BU180" si="2048">M180/M188</f>
        <v>3.8959039113027408E-2</v>
      </c>
      <c r="BV180" s="126">
        <f t="shared" ref="BV180" si="2049">N180/N188</f>
        <v>7.6253144958389779E-2</v>
      </c>
      <c r="BW180" s="127">
        <f t="shared" ref="BW180" si="2050">O180/O188</f>
        <v>6.9771974274020654E-2</v>
      </c>
      <c r="BX180" s="122">
        <f t="shared" ref="BX180" si="2051">P180/P188</f>
        <v>4.4688943221950557E-2</v>
      </c>
      <c r="BY180" s="123">
        <f t="shared" ref="BY180" si="2052">Q180/Q188</f>
        <v>9.465648854961832E-2</v>
      </c>
      <c r="BZ180" s="124">
        <f t="shared" ref="BZ180" si="2053">R180/R188</f>
        <v>5.7810141195275729E-2</v>
      </c>
      <c r="CA180" s="125">
        <f t="shared" ref="CA180" si="2054">S180/S188</f>
        <v>8.6729898316670939E-2</v>
      </c>
      <c r="CB180" s="122">
        <f t="shared" ref="CB180" si="2055">T180/T188</f>
        <v>6.3157894736842107E-2</v>
      </c>
      <c r="CC180" s="123">
        <f t="shared" ref="CC180" si="2056">U180/U188</f>
        <v>5.4755043227665709E-2</v>
      </c>
      <c r="CD180" s="124">
        <f t="shared" ref="CD180" si="2057">V180/V188</f>
        <v>0.11569935792521717</v>
      </c>
      <c r="CE180" s="125">
        <f t="shared" ref="CE180" si="2058">W180/W188</f>
        <v>5.7788421491045398E-2</v>
      </c>
      <c r="CF180" s="122">
        <f t="shared" ref="CF180" si="2059">X180/X188</f>
        <v>6.0622710622710622E-2</v>
      </c>
      <c r="CG180" s="123">
        <f t="shared" ref="CG180" si="2060">Y180/Y188</f>
        <v>7.861343237387805E-2</v>
      </c>
      <c r="CH180" s="124">
        <f t="shared" ref="CH180" si="2061">Z180/Z188</f>
        <v>6.8990081648309498E-2</v>
      </c>
      <c r="CI180" s="122">
        <f t="shared" ref="CI180" si="2062">AA180/AA188</f>
        <v>6.737320211960636E-2</v>
      </c>
      <c r="CJ180" s="128">
        <f t="shared" ref="CJ180" si="2063">AB180/AB188</f>
        <v>7.2440879084148077E-2</v>
      </c>
      <c r="CK180" s="129">
        <f t="shared" ref="CK180" si="2064">AC180/AC188</f>
        <v>7.4609741390861586E-2</v>
      </c>
    </row>
    <row r="181" spans="1:89" x14ac:dyDescent="0.2">
      <c r="A181" s="130" t="s">
        <v>38</v>
      </c>
      <c r="B181" s="196">
        <v>852</v>
      </c>
      <c r="C181" s="180">
        <v>645</v>
      </c>
      <c r="D181" s="181">
        <v>188</v>
      </c>
      <c r="E181" s="182">
        <v>310</v>
      </c>
      <c r="F181" s="179">
        <v>547</v>
      </c>
      <c r="G181" s="183">
        <v>849</v>
      </c>
      <c r="H181" s="181">
        <v>888</v>
      </c>
      <c r="I181" s="182">
        <v>1354</v>
      </c>
      <c r="J181" s="179">
        <v>236</v>
      </c>
      <c r="K181" s="180">
        <v>80</v>
      </c>
      <c r="L181" s="181">
        <v>570</v>
      </c>
      <c r="M181" s="179">
        <v>202</v>
      </c>
      <c r="N181" s="184">
        <v>1200</v>
      </c>
      <c r="O181" s="197">
        <v>929</v>
      </c>
      <c r="P181" s="179">
        <v>245</v>
      </c>
      <c r="Q181" s="180">
        <v>661</v>
      </c>
      <c r="R181" s="181">
        <v>489</v>
      </c>
      <c r="S181" s="182">
        <v>888</v>
      </c>
      <c r="T181" s="179">
        <v>39</v>
      </c>
      <c r="U181" s="183">
        <v>67</v>
      </c>
      <c r="V181" s="181">
        <v>731</v>
      </c>
      <c r="W181" s="198">
        <v>460</v>
      </c>
      <c r="X181" s="179">
        <v>209</v>
      </c>
      <c r="Y181" s="183">
        <v>252</v>
      </c>
      <c r="Z181" s="181">
        <v>962</v>
      </c>
      <c r="AA181" s="179">
        <v>1270</v>
      </c>
      <c r="AB181" s="161">
        <v>7156</v>
      </c>
      <c r="AC181" s="162">
        <f t="shared" si="1628"/>
        <v>7967</v>
      </c>
      <c r="BI181" s="130" t="s">
        <v>38</v>
      </c>
      <c r="BJ181" s="122">
        <f>B181/B188</f>
        <v>7.4003300616694176E-2</v>
      </c>
      <c r="BK181" s="123">
        <f t="shared" ref="BK181" si="2065">C181/C188</f>
        <v>5.8679039301310042E-2</v>
      </c>
      <c r="BL181" s="124">
        <f t="shared" ref="BL181" si="2066">D181/D188</f>
        <v>5.0133333333333335E-2</v>
      </c>
      <c r="BM181" s="125">
        <f t="shared" ref="BM181" si="2067">E181/E188</f>
        <v>7.5224460082504246E-2</v>
      </c>
      <c r="BN181" s="122">
        <f t="shared" ref="BN181" si="2068">F181/F188</f>
        <v>4.6254016573651274E-2</v>
      </c>
      <c r="BO181" s="123">
        <f t="shared" ref="BO181" si="2069">G181/G188</f>
        <v>8.1314050378316252E-2</v>
      </c>
      <c r="BP181" s="124">
        <f t="shared" ref="BP181" si="2070">H181/H188</f>
        <v>5.09232710173185E-2</v>
      </c>
      <c r="BQ181" s="125">
        <f t="shared" ref="BQ181" si="2071">I181/I188</f>
        <v>7.8798812780073335E-2</v>
      </c>
      <c r="BR181" s="122">
        <f t="shared" ref="BR181" si="2072">J181/J188</f>
        <v>0.12770562770562771</v>
      </c>
      <c r="BS181" s="123">
        <f t="shared" ref="BS181" si="2073">K181/K188</f>
        <v>4.3525571273122961E-2</v>
      </c>
      <c r="BT181" s="124">
        <f t="shared" ref="BT181" si="2074">L181/L188</f>
        <v>9.2098885118759091E-2</v>
      </c>
      <c r="BU181" s="122">
        <f t="shared" ref="BU181" si="2075">M181/M188</f>
        <v>3.1105635971666153E-2</v>
      </c>
      <c r="BV181" s="126">
        <f t="shared" ref="BV181" si="2076">N181/N188</f>
        <v>7.7414360363847495E-2</v>
      </c>
      <c r="BW181" s="127">
        <f t="shared" ref="BW181" si="2077">O181/O188</f>
        <v>6.0352108101084906E-2</v>
      </c>
      <c r="BX181" s="122">
        <f t="shared" ref="BX181" si="2078">P181/P188</f>
        <v>3.3279000271665311E-2</v>
      </c>
      <c r="BY181" s="123">
        <f t="shared" ref="BY181" si="2079">Q181/Q188</f>
        <v>9.1741845940319228E-2</v>
      </c>
      <c r="BZ181" s="124">
        <f t="shared" ref="BZ181" si="2080">R181/R188</f>
        <v>4.3424207441612649E-2</v>
      </c>
      <c r="CA181" s="125">
        <f t="shared" ref="CA181" si="2081">S181/S188</f>
        <v>7.5877980005126897E-2</v>
      </c>
      <c r="CB181" s="122">
        <f t="shared" ref="CB181" si="2082">T181/T188</f>
        <v>2.9323308270676692E-2</v>
      </c>
      <c r="CC181" s="123">
        <f t="shared" ref="CC181" si="2083">U181/U188</f>
        <v>4.8270893371757925E-2</v>
      </c>
      <c r="CD181" s="124">
        <f t="shared" ref="CD181" si="2084">V181/V188</f>
        <v>9.2030718871962736E-2</v>
      </c>
      <c r="CE181" s="125">
        <f t="shared" ref="CE181" si="2085">W181/W188</f>
        <v>4.7896709704289879E-2</v>
      </c>
      <c r="CF181" s="122">
        <f t="shared" ref="CF181" si="2086">X181/X188</f>
        <v>3.8278388278388281E-2</v>
      </c>
      <c r="CG181" s="123">
        <f t="shared" ref="CG181" si="2087">Y181/Y188</f>
        <v>7.7994428969359333E-2</v>
      </c>
      <c r="CH181" s="124">
        <f t="shared" ref="CH181" si="2088">Z181/Z188</f>
        <v>5.2715217272179295E-2</v>
      </c>
      <c r="CI181" s="122">
        <f t="shared" ref="CI181" si="2089">AA181/AA188</f>
        <v>6.4092858945243497E-2</v>
      </c>
      <c r="CJ181" s="128">
        <f t="shared" ref="CJ181" si="2090">AB181/AB188</f>
        <v>5.9797777220690233E-2</v>
      </c>
      <c r="CK181" s="129">
        <f t="shared" ref="CK181" si="2091">AC181/AC188</f>
        <v>6.6720822725445536E-2</v>
      </c>
    </row>
    <row r="182" spans="1:89" x14ac:dyDescent="0.2">
      <c r="A182" s="138" t="s">
        <v>39</v>
      </c>
      <c r="B182" s="193">
        <v>270</v>
      </c>
      <c r="C182" s="187">
        <v>500</v>
      </c>
      <c r="D182" s="188">
        <v>81</v>
      </c>
      <c r="E182" s="189">
        <v>276</v>
      </c>
      <c r="F182" s="186">
        <v>240</v>
      </c>
      <c r="G182" s="190">
        <v>802</v>
      </c>
      <c r="H182" s="188">
        <v>398</v>
      </c>
      <c r="I182" s="189">
        <v>1037</v>
      </c>
      <c r="J182" s="186">
        <v>77</v>
      </c>
      <c r="K182" s="187">
        <v>54</v>
      </c>
      <c r="L182" s="188">
        <v>789</v>
      </c>
      <c r="M182" s="186">
        <v>135</v>
      </c>
      <c r="N182" s="191">
        <v>858</v>
      </c>
      <c r="O182" s="194">
        <v>872</v>
      </c>
      <c r="P182" s="186">
        <v>276</v>
      </c>
      <c r="Q182" s="187">
        <v>519</v>
      </c>
      <c r="R182" s="188">
        <v>503</v>
      </c>
      <c r="S182" s="189">
        <v>753</v>
      </c>
      <c r="T182" s="186">
        <v>32</v>
      </c>
      <c r="U182" s="190">
        <v>50</v>
      </c>
      <c r="V182" s="188">
        <v>780</v>
      </c>
      <c r="W182" s="195">
        <v>300</v>
      </c>
      <c r="X182" s="186">
        <v>141</v>
      </c>
      <c r="Y182" s="190">
        <v>245</v>
      </c>
      <c r="Z182" s="188">
        <v>732</v>
      </c>
      <c r="AA182" s="186">
        <v>853</v>
      </c>
      <c r="AB182" s="161">
        <v>5177</v>
      </c>
      <c r="AC182" s="162">
        <f t="shared" si="1628"/>
        <v>6396</v>
      </c>
      <c r="BI182" s="138" t="s">
        <v>39</v>
      </c>
      <c r="BJ182" s="122">
        <f>B182/B188</f>
        <v>2.3451750195431251E-2</v>
      </c>
      <c r="BK182" s="123">
        <f t="shared" ref="BK182" si="2092">C182/C188</f>
        <v>4.5487627365356623E-2</v>
      </c>
      <c r="BL182" s="124">
        <f t="shared" ref="BL182" si="2093">D182/D188</f>
        <v>2.1600000000000001E-2</v>
      </c>
      <c r="BM182" s="125">
        <f t="shared" ref="BM182" si="2094">E182/E188</f>
        <v>6.697403542829411E-2</v>
      </c>
      <c r="BN182" s="122">
        <f t="shared" ref="BN182" si="2095">F182/F188</f>
        <v>2.0294266869609334E-2</v>
      </c>
      <c r="BO182" s="123">
        <f t="shared" ref="BO182" si="2096">G182/G188</f>
        <v>7.6812565846183317E-2</v>
      </c>
      <c r="BP182" s="124">
        <f t="shared" ref="BP182" si="2097">H182/H188</f>
        <v>2.2823718316320678E-2</v>
      </c>
      <c r="BQ182" s="125">
        <f t="shared" ref="BQ182" si="2098">I182/I188</f>
        <v>6.0350346272478615E-2</v>
      </c>
      <c r="BR182" s="122">
        <f t="shared" ref="BR182" si="2099">J182/J188</f>
        <v>4.1666666666666664E-2</v>
      </c>
      <c r="BS182" s="123">
        <f t="shared" ref="BS182" si="2100">K182/K188</f>
        <v>2.9379760609357999E-2</v>
      </c>
      <c r="BT182" s="124">
        <f t="shared" ref="BT182" si="2101">L182/L188</f>
        <v>0.12748424624333496</v>
      </c>
      <c r="BU182" s="122">
        <f t="shared" ref="BU182" si="2102">M182/M188</f>
        <v>2.0788420080073915E-2</v>
      </c>
      <c r="BV182" s="126">
        <f t="shared" ref="BV182" si="2103">N182/N188</f>
        <v>5.5351267660150957E-2</v>
      </c>
      <c r="BW182" s="127">
        <f t="shared" ref="BW182" si="2104">O182/O188</f>
        <v>5.6649126226206714E-2</v>
      </c>
      <c r="BX182" s="122">
        <f t="shared" ref="BX182" si="2105">P182/P188</f>
        <v>3.7489812550937245E-2</v>
      </c>
      <c r="BY182" s="123">
        <f t="shared" ref="BY182" si="2106">Q182/Q188</f>
        <v>7.2033310201249132E-2</v>
      </c>
      <c r="BZ182" s="124">
        <f t="shared" ref="BZ182" si="2107">R182/R188</f>
        <v>4.46674362845218E-2</v>
      </c>
      <c r="CA182" s="125">
        <f t="shared" ref="CA182" si="2108">S182/S188</f>
        <v>6.4342476288131251E-2</v>
      </c>
      <c r="CB182" s="122">
        <f t="shared" ref="CB182" si="2109">T182/T188</f>
        <v>2.4060150375939851E-2</v>
      </c>
      <c r="CC182" s="123">
        <f t="shared" ref="CC182" si="2110">U182/U188</f>
        <v>3.6023054755043228E-2</v>
      </c>
      <c r="CD182" s="124">
        <f t="shared" ref="CD182" si="2111">V182/V188</f>
        <v>9.8199672667757767E-2</v>
      </c>
      <c r="CE182" s="125">
        <f t="shared" ref="CE182" si="2112">W182/W188</f>
        <v>3.1236984589754269E-2</v>
      </c>
      <c r="CF182" s="122">
        <f t="shared" ref="CF182" si="2113">X182/X188</f>
        <v>2.5824175824175823E-2</v>
      </c>
      <c r="CG182" s="123">
        <f t="shared" ref="CG182" si="2114">Y182/Y188</f>
        <v>7.5827917053543789E-2</v>
      </c>
      <c r="CH182" s="124">
        <f t="shared" ref="CH182" si="2115">Z182/Z188</f>
        <v>4.0111786947229985E-2</v>
      </c>
      <c r="CI182" s="122">
        <f t="shared" ref="CI182" si="2116">AA182/AA188</f>
        <v>4.3048195811254103E-2</v>
      </c>
      <c r="CJ182" s="128">
        <f t="shared" ref="CJ182" si="2117">AB182/AB188</f>
        <v>4.3260633408540153E-2</v>
      </c>
      <c r="CK182" s="129">
        <f t="shared" ref="CK182" si="2118">AC182/AC188</f>
        <v>5.3564250301487336E-2</v>
      </c>
    </row>
    <row r="183" spans="1:89" x14ac:dyDescent="0.2">
      <c r="A183" s="130" t="s">
        <v>40</v>
      </c>
      <c r="B183" s="196">
        <v>0</v>
      </c>
      <c r="C183" s="180">
        <v>173</v>
      </c>
      <c r="D183" s="181">
        <v>2</v>
      </c>
      <c r="E183" s="182">
        <v>106</v>
      </c>
      <c r="F183" s="179">
        <v>4</v>
      </c>
      <c r="G183" s="183">
        <v>315</v>
      </c>
      <c r="H183" s="181">
        <v>44</v>
      </c>
      <c r="I183" s="182">
        <v>284</v>
      </c>
      <c r="J183" s="179">
        <v>17</v>
      </c>
      <c r="K183" s="180">
        <v>19</v>
      </c>
      <c r="L183" s="181">
        <v>105</v>
      </c>
      <c r="M183" s="179">
        <v>33</v>
      </c>
      <c r="N183" s="184">
        <v>122</v>
      </c>
      <c r="O183" s="197">
        <v>133</v>
      </c>
      <c r="P183" s="179">
        <v>45</v>
      </c>
      <c r="Q183" s="180">
        <v>97</v>
      </c>
      <c r="R183" s="181">
        <v>92</v>
      </c>
      <c r="S183" s="182">
        <v>76</v>
      </c>
      <c r="T183" s="179">
        <v>6</v>
      </c>
      <c r="U183" s="183">
        <v>2</v>
      </c>
      <c r="V183" s="181">
        <v>66</v>
      </c>
      <c r="W183" s="198">
        <v>7</v>
      </c>
      <c r="X183" s="179">
        <v>31</v>
      </c>
      <c r="Y183" s="183">
        <v>22</v>
      </c>
      <c r="Z183" s="181">
        <v>62</v>
      </c>
      <c r="AA183" s="179">
        <v>137</v>
      </c>
      <c r="AB183" s="161">
        <v>596</v>
      </c>
      <c r="AC183" s="162">
        <f t="shared" si="1628"/>
        <v>1404</v>
      </c>
      <c r="BI183" s="130" t="s">
        <v>40</v>
      </c>
      <c r="BJ183" s="122">
        <f>B183/B188</f>
        <v>0</v>
      </c>
      <c r="BK183" s="123">
        <f t="shared" ref="BK183" si="2119">C183/C188</f>
        <v>1.5738719068413391E-2</v>
      </c>
      <c r="BL183" s="124">
        <f t="shared" ref="BL183" si="2120">D183/D188</f>
        <v>5.3333333333333336E-4</v>
      </c>
      <c r="BM183" s="125">
        <f t="shared" ref="BM183" si="2121">E183/E188</f>
        <v>2.5721912157243388E-2</v>
      </c>
      <c r="BN183" s="122">
        <f t="shared" ref="BN183" si="2122">F183/F188</f>
        <v>3.3823778116015557E-4</v>
      </c>
      <c r="BO183" s="123">
        <f t="shared" ref="BO183" si="2123">G183/G188</f>
        <v>3.0169523991954793E-2</v>
      </c>
      <c r="BP183" s="124">
        <f t="shared" ref="BP183" si="2124">H183/H188</f>
        <v>2.5232251404977636E-3</v>
      </c>
      <c r="BQ183" s="125">
        <f t="shared" ref="BQ183" si="2125">I183/I188</f>
        <v>1.6527963685037537E-2</v>
      </c>
      <c r="BR183" s="122">
        <f t="shared" ref="BR183" si="2126">J183/J188</f>
        <v>9.1991341991341999E-3</v>
      </c>
      <c r="BS183" s="123">
        <f t="shared" ref="BS183" si="2127">K183/K188</f>
        <v>1.0337323177366704E-2</v>
      </c>
      <c r="BT183" s="124">
        <f t="shared" ref="BT183" si="2128">L183/L188</f>
        <v>1.6965584100824042E-2</v>
      </c>
      <c r="BU183" s="122">
        <f t="shared" ref="BU183" si="2129">M183/M188</f>
        <v>5.0816137973514015E-3</v>
      </c>
      <c r="BV183" s="126">
        <f t="shared" ref="BV183" si="2130">N183/N188</f>
        <v>7.8704599703244959E-3</v>
      </c>
      <c r="BW183" s="127">
        <f t="shared" ref="BW183" si="2131">O183/O188</f>
        <v>8.6402910413824474E-3</v>
      </c>
      <c r="BX183" s="122">
        <f t="shared" ref="BX183" si="2132">P183/P188</f>
        <v>6.1124694376528121E-3</v>
      </c>
      <c r="BY183" s="123">
        <f t="shared" ref="BY183" si="2133">Q183/Q188</f>
        <v>1.3462873004857738E-2</v>
      </c>
      <c r="BZ183" s="124">
        <f t="shared" ref="BZ183" si="2134">R183/R188</f>
        <v>8.1697895391173083E-3</v>
      </c>
      <c r="CA183" s="125">
        <f t="shared" ref="CA183" si="2135">S183/S188</f>
        <v>6.4940613517901393E-3</v>
      </c>
      <c r="CB183" s="122">
        <f t="shared" ref="CB183" si="2136">T183/T188</f>
        <v>4.5112781954887221E-3</v>
      </c>
      <c r="CC183" s="123">
        <f t="shared" ref="CC183" si="2137">U183/U188</f>
        <v>1.440922190201729E-3</v>
      </c>
      <c r="CD183" s="124">
        <f t="shared" ref="CD183" si="2138">V183/V188</f>
        <v>8.309203071887197E-3</v>
      </c>
      <c r="CE183" s="125">
        <f t="shared" ref="CE183" si="2139">W183/W188</f>
        <v>7.2886297376093293E-4</v>
      </c>
      <c r="CF183" s="122">
        <f t="shared" ref="CF183" si="2140">X183/X188</f>
        <v>5.6776556776556774E-3</v>
      </c>
      <c r="CG183" s="123">
        <f t="shared" ref="CG183" si="2141">Y183/Y188</f>
        <v>6.8090374497059734E-3</v>
      </c>
      <c r="CH183" s="124">
        <f t="shared" ref="CH183" si="2142">Z183/Z188</f>
        <v>3.397446435421119E-3</v>
      </c>
      <c r="CI183" s="122">
        <f t="shared" ref="CI183" si="2143">AA183/AA188</f>
        <v>6.9139540751955589E-3</v>
      </c>
      <c r="CJ183" s="128">
        <f t="shared" ref="CJ183" si="2144">AB183/AB188</f>
        <v>4.9803626639926468E-3</v>
      </c>
      <c r="CK183" s="129">
        <f t="shared" ref="CK183" si="2145">AC183/AC188</f>
        <v>1.1758006163741123E-2</v>
      </c>
    </row>
    <row r="184" spans="1:89" x14ac:dyDescent="0.2">
      <c r="A184" s="138" t="s">
        <v>41</v>
      </c>
      <c r="B184" s="193">
        <v>0</v>
      </c>
      <c r="C184" s="187">
        <v>0</v>
      </c>
      <c r="D184" s="188">
        <v>0</v>
      </c>
      <c r="E184" s="189">
        <v>0</v>
      </c>
      <c r="F184" s="186">
        <v>0</v>
      </c>
      <c r="G184" s="190">
        <v>0</v>
      </c>
      <c r="H184" s="188">
        <v>0</v>
      </c>
      <c r="I184" s="189">
        <v>0</v>
      </c>
      <c r="J184" s="186">
        <v>0</v>
      </c>
      <c r="K184" s="190">
        <v>0</v>
      </c>
      <c r="L184" s="188">
        <v>0</v>
      </c>
      <c r="M184" s="186">
        <v>0</v>
      </c>
      <c r="N184" s="191">
        <v>0</v>
      </c>
      <c r="O184" s="194">
        <v>0</v>
      </c>
      <c r="P184" s="186">
        <v>0</v>
      </c>
      <c r="Q184" s="190">
        <v>0</v>
      </c>
      <c r="R184" s="188">
        <v>0</v>
      </c>
      <c r="S184" s="189">
        <v>0</v>
      </c>
      <c r="T184" s="186">
        <v>0</v>
      </c>
      <c r="U184" s="190">
        <v>0</v>
      </c>
      <c r="V184" s="188">
        <v>0</v>
      </c>
      <c r="W184" s="189">
        <v>0</v>
      </c>
      <c r="X184" s="186">
        <v>0</v>
      </c>
      <c r="Y184" s="190">
        <v>0</v>
      </c>
      <c r="Z184" s="188">
        <v>0</v>
      </c>
      <c r="AA184" s="186">
        <v>0</v>
      </c>
      <c r="AB184" s="161">
        <v>0</v>
      </c>
      <c r="AC184" s="162">
        <f t="shared" si="1628"/>
        <v>0</v>
      </c>
      <c r="BI184" s="138" t="s">
        <v>41</v>
      </c>
      <c r="BJ184" s="122">
        <f>B184/B188</f>
        <v>0</v>
      </c>
      <c r="BK184" s="123">
        <f t="shared" ref="BK184" si="2146">C184/C188</f>
        <v>0</v>
      </c>
      <c r="BL184" s="124">
        <f t="shared" ref="BL184" si="2147">D184/D188</f>
        <v>0</v>
      </c>
      <c r="BM184" s="125">
        <f t="shared" ref="BM184" si="2148">E184/E188</f>
        <v>0</v>
      </c>
      <c r="BN184" s="122">
        <f t="shared" ref="BN184" si="2149">F184/F188</f>
        <v>0</v>
      </c>
      <c r="BO184" s="123">
        <f t="shared" ref="BO184" si="2150">G184/G188</f>
        <v>0</v>
      </c>
      <c r="BP184" s="124">
        <f t="shared" ref="BP184" si="2151">H184/H188</f>
        <v>0</v>
      </c>
      <c r="BQ184" s="125">
        <f t="shared" ref="BQ184" si="2152">I184/I188</f>
        <v>0</v>
      </c>
      <c r="BR184" s="122">
        <f t="shared" ref="BR184" si="2153">J184/J188</f>
        <v>0</v>
      </c>
      <c r="BS184" s="123">
        <f t="shared" ref="BS184" si="2154">K184/K188</f>
        <v>0</v>
      </c>
      <c r="BT184" s="124">
        <f t="shared" ref="BT184" si="2155">L184/L188</f>
        <v>0</v>
      </c>
      <c r="BU184" s="122">
        <f t="shared" ref="BU184" si="2156">M184/M188</f>
        <v>0</v>
      </c>
      <c r="BV184" s="126">
        <f t="shared" ref="BV184" si="2157">N184/N188</f>
        <v>0</v>
      </c>
      <c r="BW184" s="127">
        <f t="shared" ref="BW184" si="2158">O184/O188</f>
        <v>0</v>
      </c>
      <c r="BX184" s="122">
        <f t="shared" ref="BX184" si="2159">P184/P188</f>
        <v>0</v>
      </c>
      <c r="BY184" s="123">
        <f t="shared" ref="BY184" si="2160">Q184/Q188</f>
        <v>0</v>
      </c>
      <c r="BZ184" s="124">
        <f t="shared" ref="BZ184" si="2161">R184/R188</f>
        <v>0</v>
      </c>
      <c r="CA184" s="125">
        <f t="shared" ref="CA184" si="2162">S184/S188</f>
        <v>0</v>
      </c>
      <c r="CB184" s="122">
        <f t="shared" ref="CB184" si="2163">T184/T188</f>
        <v>0</v>
      </c>
      <c r="CC184" s="123">
        <f t="shared" ref="CC184" si="2164">U184/U188</f>
        <v>0</v>
      </c>
      <c r="CD184" s="124">
        <f t="shared" ref="CD184" si="2165">V184/V188</f>
        <v>0</v>
      </c>
      <c r="CE184" s="125">
        <f t="shared" ref="CE184" si="2166">W184/W188</f>
        <v>0</v>
      </c>
      <c r="CF184" s="122">
        <f t="shared" ref="CF184" si="2167">X184/X188</f>
        <v>0</v>
      </c>
      <c r="CG184" s="123">
        <f t="shared" ref="CG184" si="2168">Y184/Y188</f>
        <v>0</v>
      </c>
      <c r="CH184" s="124">
        <f t="shared" ref="CH184" si="2169">Z184/Z188</f>
        <v>0</v>
      </c>
      <c r="CI184" s="122">
        <f t="shared" ref="CI184" si="2170">AA184/AA188</f>
        <v>0</v>
      </c>
      <c r="CJ184" s="128">
        <f t="shared" ref="CJ184" si="2171">AB184/AB188</f>
        <v>0</v>
      </c>
      <c r="CK184" s="129">
        <f t="shared" ref="CK184" si="2172">AC184/AC188</f>
        <v>0</v>
      </c>
    </row>
    <row r="185" spans="1:89" x14ac:dyDescent="0.2">
      <c r="A185" s="130" t="s">
        <v>42</v>
      </c>
      <c r="B185" s="55"/>
      <c r="C185" s="56"/>
      <c r="D185" s="132"/>
      <c r="E185" s="133"/>
      <c r="F185" s="131"/>
      <c r="G185" s="134"/>
      <c r="H185" s="132"/>
      <c r="I185" s="133"/>
      <c r="J185" s="131"/>
      <c r="K185" s="134"/>
      <c r="L185" s="132"/>
      <c r="M185" s="131"/>
      <c r="N185" s="135"/>
      <c r="O185" s="136"/>
      <c r="P185" s="131"/>
      <c r="Q185" s="134"/>
      <c r="R185" s="132"/>
      <c r="S185" s="133"/>
      <c r="T185" s="131"/>
      <c r="U185" s="134"/>
      <c r="V185" s="132"/>
      <c r="W185" s="133"/>
      <c r="X185" s="131"/>
      <c r="Y185" s="134"/>
      <c r="Z185" s="137"/>
      <c r="AA185" s="2"/>
      <c r="AB185" s="163">
        <f t="shared" ref="AB185:AB187" si="2173">SUM(B185,D185,F185,H185,J185,L185,N185,P185,R185,T185,V185,X185,Z185)</f>
        <v>0</v>
      </c>
      <c r="AC185" s="164">
        <f t="shared" ref="AC185:AC187" si="2174">SUM(C185,E185,G185,I185,K185,M185,O185,Q185,S185,U185,W185,Y185,AA185)</f>
        <v>0</v>
      </c>
      <c r="BI185" s="130" t="s">
        <v>42</v>
      </c>
      <c r="BJ185" s="122">
        <f>B185/B188</f>
        <v>0</v>
      </c>
      <c r="BK185" s="123">
        <f t="shared" ref="BK185" si="2175">C185/C188</f>
        <v>0</v>
      </c>
      <c r="BL185" s="124">
        <f t="shared" ref="BL185" si="2176">D185/D188</f>
        <v>0</v>
      </c>
      <c r="BM185" s="125">
        <f t="shared" ref="BM185" si="2177">E185/E188</f>
        <v>0</v>
      </c>
      <c r="BN185" s="122">
        <f t="shared" ref="BN185" si="2178">F185/F188</f>
        <v>0</v>
      </c>
      <c r="BO185" s="123">
        <f t="shared" ref="BO185" si="2179">G185/G188</f>
        <v>0</v>
      </c>
      <c r="BP185" s="124">
        <f t="shared" ref="BP185" si="2180">H185/H188</f>
        <v>0</v>
      </c>
      <c r="BQ185" s="125">
        <f t="shared" ref="BQ185" si="2181">I185/I188</f>
        <v>0</v>
      </c>
      <c r="BR185" s="122">
        <f t="shared" ref="BR185" si="2182">J185/J188</f>
        <v>0</v>
      </c>
      <c r="BS185" s="123">
        <f t="shared" ref="BS185" si="2183">K185/K188</f>
        <v>0</v>
      </c>
      <c r="BT185" s="124">
        <f t="shared" ref="BT185" si="2184">L185/L188</f>
        <v>0</v>
      </c>
      <c r="BU185" s="122">
        <f t="shared" ref="BU185" si="2185">M185/M188</f>
        <v>0</v>
      </c>
      <c r="BV185" s="126">
        <f t="shared" ref="BV185" si="2186">N185/N188</f>
        <v>0</v>
      </c>
      <c r="BW185" s="127">
        <f t="shared" ref="BW185" si="2187">O185/O188</f>
        <v>0</v>
      </c>
      <c r="BX185" s="122">
        <f t="shared" ref="BX185" si="2188">P185/P188</f>
        <v>0</v>
      </c>
      <c r="BY185" s="123">
        <f t="shared" ref="BY185" si="2189">Q185/Q188</f>
        <v>0</v>
      </c>
      <c r="BZ185" s="124">
        <f t="shared" ref="BZ185" si="2190">R185/R188</f>
        <v>0</v>
      </c>
      <c r="CA185" s="125">
        <f t="shared" ref="CA185" si="2191">S185/S188</f>
        <v>0</v>
      </c>
      <c r="CB185" s="122">
        <f t="shared" ref="CB185" si="2192">T185/T188</f>
        <v>0</v>
      </c>
      <c r="CC185" s="123">
        <f t="shared" ref="CC185" si="2193">U185/U188</f>
        <v>0</v>
      </c>
      <c r="CD185" s="124">
        <f t="shared" ref="CD185" si="2194">V185/V188</f>
        <v>0</v>
      </c>
      <c r="CE185" s="125">
        <f t="shared" ref="CE185" si="2195">W185/W188</f>
        <v>0</v>
      </c>
      <c r="CF185" s="122">
        <f t="shared" ref="CF185" si="2196">X185/X188</f>
        <v>0</v>
      </c>
      <c r="CG185" s="123">
        <f t="shared" ref="CG185" si="2197">Y185/Y188</f>
        <v>0</v>
      </c>
      <c r="CH185" s="124">
        <f t="shared" ref="CH185" si="2198">Z185/Z188</f>
        <v>0</v>
      </c>
      <c r="CI185" s="122">
        <f t="shared" ref="CI185" si="2199">AA185/AA188</f>
        <v>0</v>
      </c>
      <c r="CJ185" s="128">
        <f t="shared" ref="CJ185" si="2200">AB185/AB188</f>
        <v>0</v>
      </c>
      <c r="CK185" s="129">
        <f t="shared" ref="CK185" si="2201">AC185/AC188</f>
        <v>0</v>
      </c>
    </row>
    <row r="186" spans="1:89" x14ac:dyDescent="0.2">
      <c r="A186" s="138" t="s">
        <v>43</v>
      </c>
      <c r="B186" s="53"/>
      <c r="C186" s="54"/>
      <c r="D186" s="143"/>
      <c r="E186" s="140"/>
      <c r="F186" s="141"/>
      <c r="G186" s="142"/>
      <c r="H186" s="143"/>
      <c r="I186" s="140"/>
      <c r="J186" s="141"/>
      <c r="K186" s="142"/>
      <c r="L186" s="143"/>
      <c r="M186" s="141"/>
      <c r="N186" s="145"/>
      <c r="O186" s="144"/>
      <c r="P186" s="141"/>
      <c r="Q186" s="142"/>
      <c r="R186" s="143"/>
      <c r="S186" s="140"/>
      <c r="T186" s="141"/>
      <c r="U186" s="142"/>
      <c r="V186" s="143"/>
      <c r="W186" s="140"/>
      <c r="X186" s="141"/>
      <c r="Y186" s="142"/>
      <c r="Z186" s="3"/>
      <c r="AA186" s="139"/>
      <c r="AB186" s="163">
        <f t="shared" si="2173"/>
        <v>0</v>
      </c>
      <c r="AC186" s="164">
        <f t="shared" si="2174"/>
        <v>0</v>
      </c>
      <c r="BI186" s="138" t="s">
        <v>43</v>
      </c>
      <c r="BJ186" s="122">
        <f>B186/B188</f>
        <v>0</v>
      </c>
      <c r="BK186" s="123">
        <f t="shared" ref="BK186" si="2202">C186/C188</f>
        <v>0</v>
      </c>
      <c r="BL186" s="124">
        <f t="shared" ref="BL186" si="2203">D186/D188</f>
        <v>0</v>
      </c>
      <c r="BM186" s="125">
        <f t="shared" ref="BM186" si="2204">E186/E188</f>
        <v>0</v>
      </c>
      <c r="BN186" s="122">
        <f t="shared" ref="BN186" si="2205">F186/F188</f>
        <v>0</v>
      </c>
      <c r="BO186" s="123">
        <f t="shared" ref="BO186" si="2206">G186/G188</f>
        <v>0</v>
      </c>
      <c r="BP186" s="124">
        <f t="shared" ref="BP186" si="2207">H186/H188</f>
        <v>0</v>
      </c>
      <c r="BQ186" s="125">
        <f t="shared" ref="BQ186" si="2208">I186/I188</f>
        <v>0</v>
      </c>
      <c r="BR186" s="122">
        <f t="shared" ref="BR186" si="2209">J186/J188</f>
        <v>0</v>
      </c>
      <c r="BS186" s="123">
        <f t="shared" ref="BS186" si="2210">K186/K188</f>
        <v>0</v>
      </c>
      <c r="BT186" s="124">
        <f t="shared" ref="BT186" si="2211">L186/L188</f>
        <v>0</v>
      </c>
      <c r="BU186" s="122">
        <f t="shared" ref="BU186" si="2212">M186/M188</f>
        <v>0</v>
      </c>
      <c r="BV186" s="126">
        <f t="shared" ref="BV186" si="2213">N186/N188</f>
        <v>0</v>
      </c>
      <c r="BW186" s="127">
        <f t="shared" ref="BW186" si="2214">O186/O188</f>
        <v>0</v>
      </c>
      <c r="BX186" s="122">
        <f t="shared" ref="BX186" si="2215">P186/P188</f>
        <v>0</v>
      </c>
      <c r="BY186" s="123">
        <f t="shared" ref="BY186" si="2216">Q186/Q188</f>
        <v>0</v>
      </c>
      <c r="BZ186" s="124">
        <f t="shared" ref="BZ186" si="2217">R186/R188</f>
        <v>0</v>
      </c>
      <c r="CA186" s="125">
        <f t="shared" ref="CA186" si="2218">S186/S188</f>
        <v>0</v>
      </c>
      <c r="CB186" s="122">
        <f t="shared" ref="CB186" si="2219">T186/T188</f>
        <v>0</v>
      </c>
      <c r="CC186" s="123">
        <f t="shared" ref="CC186" si="2220">U186/U188</f>
        <v>0</v>
      </c>
      <c r="CD186" s="124">
        <f t="shared" ref="CD186" si="2221">V186/V188</f>
        <v>0</v>
      </c>
      <c r="CE186" s="125">
        <f t="shared" ref="CE186" si="2222">W186/W188</f>
        <v>0</v>
      </c>
      <c r="CF186" s="122">
        <f t="shared" ref="CF186" si="2223">X186/X188</f>
        <v>0</v>
      </c>
      <c r="CG186" s="123">
        <f t="shared" ref="CG186" si="2224">Y186/Y188</f>
        <v>0</v>
      </c>
      <c r="CH186" s="124">
        <f t="shared" ref="CH186" si="2225">Z186/Z188</f>
        <v>0</v>
      </c>
      <c r="CI186" s="122">
        <f t="shared" ref="CI186" si="2226">AA186/AA188</f>
        <v>0</v>
      </c>
      <c r="CJ186" s="128">
        <f t="shared" ref="CJ186" si="2227">AB186/AB188</f>
        <v>0</v>
      </c>
      <c r="CK186" s="129">
        <f t="shared" ref="CK186" si="2228">AC186/AC188</f>
        <v>0</v>
      </c>
    </row>
    <row r="187" spans="1:89" ht="13.5" thickBot="1" x14ac:dyDescent="0.25">
      <c r="A187" s="130" t="s">
        <v>44</v>
      </c>
      <c r="B187" s="55"/>
      <c r="C187" s="56"/>
      <c r="D187" s="132"/>
      <c r="E187" s="133"/>
      <c r="F187" s="131"/>
      <c r="G187" s="134"/>
      <c r="H187" s="132"/>
      <c r="I187" s="133"/>
      <c r="J187" s="131"/>
      <c r="K187" s="134"/>
      <c r="L187" s="132"/>
      <c r="M187" s="131"/>
      <c r="N187" s="135"/>
      <c r="O187" s="136"/>
      <c r="P187" s="131"/>
      <c r="Q187" s="134"/>
      <c r="R187" s="132"/>
      <c r="S187" s="133"/>
      <c r="T187" s="131"/>
      <c r="U187" s="134"/>
      <c r="V187" s="132"/>
      <c r="W187" s="133"/>
      <c r="X187" s="131"/>
      <c r="Y187" s="134"/>
      <c r="Z187" s="137"/>
      <c r="AA187" s="2"/>
      <c r="AB187" s="163">
        <f t="shared" si="2173"/>
        <v>0</v>
      </c>
      <c r="AC187" s="164">
        <f t="shared" si="2174"/>
        <v>0</v>
      </c>
      <c r="BI187" s="130" t="s">
        <v>44</v>
      </c>
      <c r="BJ187" s="122">
        <f>B187/B188</f>
        <v>0</v>
      </c>
      <c r="BK187" s="123">
        <f t="shared" ref="BK187" si="2229">C187/C188</f>
        <v>0</v>
      </c>
      <c r="BL187" s="124">
        <f t="shared" ref="BL187" si="2230">D187/D188</f>
        <v>0</v>
      </c>
      <c r="BM187" s="125">
        <f t="shared" ref="BM187" si="2231">E187/E188</f>
        <v>0</v>
      </c>
      <c r="BN187" s="122">
        <f t="shared" ref="BN187" si="2232">F187/F188</f>
        <v>0</v>
      </c>
      <c r="BO187" s="123">
        <f t="shared" ref="BO187" si="2233">G187/G188</f>
        <v>0</v>
      </c>
      <c r="BP187" s="124">
        <f t="shared" ref="BP187" si="2234">H187/H188</f>
        <v>0</v>
      </c>
      <c r="BQ187" s="125">
        <f t="shared" ref="BQ187" si="2235">I187/I188</f>
        <v>0</v>
      </c>
      <c r="BR187" s="122">
        <f t="shared" ref="BR187" si="2236">J187/J188</f>
        <v>0</v>
      </c>
      <c r="BS187" s="123">
        <f t="shared" ref="BS187" si="2237">K187/K188</f>
        <v>0</v>
      </c>
      <c r="BT187" s="124">
        <f t="shared" ref="BT187" si="2238">L187/L188</f>
        <v>0</v>
      </c>
      <c r="BU187" s="122">
        <f t="shared" ref="BU187" si="2239">M187/M188</f>
        <v>0</v>
      </c>
      <c r="BV187" s="126">
        <f t="shared" ref="BV187" si="2240">N187/N188</f>
        <v>0</v>
      </c>
      <c r="BW187" s="127">
        <f t="shared" ref="BW187" si="2241">O187/O188</f>
        <v>0</v>
      </c>
      <c r="BX187" s="122">
        <f t="shared" ref="BX187" si="2242">P187/P188</f>
        <v>0</v>
      </c>
      <c r="BY187" s="123">
        <f t="shared" ref="BY187" si="2243">Q187/Q188</f>
        <v>0</v>
      </c>
      <c r="BZ187" s="124">
        <f t="shared" ref="BZ187" si="2244">R187/R188</f>
        <v>0</v>
      </c>
      <c r="CA187" s="125">
        <f t="shared" ref="CA187" si="2245">S187/S188</f>
        <v>0</v>
      </c>
      <c r="CB187" s="122">
        <f t="shared" ref="CB187" si="2246">T187/T188</f>
        <v>0</v>
      </c>
      <c r="CC187" s="123">
        <f t="shared" ref="CC187" si="2247">U187/U188</f>
        <v>0</v>
      </c>
      <c r="CD187" s="124">
        <f t="shared" ref="CD187" si="2248">V187/V188</f>
        <v>0</v>
      </c>
      <c r="CE187" s="125">
        <f t="shared" ref="CE187" si="2249">W187/W188</f>
        <v>0</v>
      </c>
      <c r="CF187" s="122">
        <f t="shared" ref="CF187" si="2250">X187/X188</f>
        <v>0</v>
      </c>
      <c r="CG187" s="123">
        <f t="shared" ref="CG187" si="2251">Y187/Y188</f>
        <v>0</v>
      </c>
      <c r="CH187" s="124">
        <f t="shared" ref="CH187" si="2252">Z187/Z188</f>
        <v>0</v>
      </c>
      <c r="CI187" s="122">
        <f t="shared" ref="CI187" si="2253">AA187/AA188</f>
        <v>0</v>
      </c>
      <c r="CJ187" s="128">
        <f t="shared" ref="CJ187" si="2254">AB187/AB188</f>
        <v>0</v>
      </c>
      <c r="CK187" s="129">
        <f t="shared" ref="CK187" si="2255">AC187/AC188</f>
        <v>0</v>
      </c>
    </row>
    <row r="188" spans="1:89" ht="14.25" thickTop="1" thickBot="1" x14ac:dyDescent="0.25">
      <c r="A188" s="250" t="s">
        <v>25</v>
      </c>
      <c r="B188" s="14">
        <f t="shared" ref="B188" si="2256">SUM(B165:B187)</f>
        <v>11513</v>
      </c>
      <c r="C188" s="1">
        <f t="shared" ref="C188" si="2257">SUM(C165:C187)</f>
        <v>10992</v>
      </c>
      <c r="D188" s="14">
        <f t="shared" ref="D188" si="2258">SUM(D165:D187)</f>
        <v>3750</v>
      </c>
      <c r="E188" s="1">
        <f t="shared" ref="E188" si="2259">SUM(E165:E187)</f>
        <v>4121</v>
      </c>
      <c r="F188" s="14">
        <f t="shared" ref="F188" si="2260">SUM(F165:F187)</f>
        <v>11826</v>
      </c>
      <c r="G188" s="1">
        <f t="shared" ref="G188" si="2261">SUM(G165:G187)</f>
        <v>10441</v>
      </c>
      <c r="H188" s="14">
        <f t="shared" ref="H188" si="2262">SUM(H165:H187)</f>
        <v>17438</v>
      </c>
      <c r="I188" s="1">
        <f t="shared" ref="I188" si="2263">SUM(I165:I187)</f>
        <v>17183</v>
      </c>
      <c r="J188" s="14">
        <f t="shared" ref="J188" si="2264">SUM(J165:J187)</f>
        <v>1848</v>
      </c>
      <c r="K188" s="1">
        <f t="shared" ref="K188" si="2265">SUM(K165:K187)</f>
        <v>1838</v>
      </c>
      <c r="L188" s="14">
        <f t="shared" ref="L188" si="2266">SUM(L165:L187)</f>
        <v>6189</v>
      </c>
      <c r="M188" s="1">
        <f t="shared" ref="M188" si="2267">SUM(M165:M187)</f>
        <v>6494</v>
      </c>
      <c r="N188" s="14">
        <f t="shared" ref="N188" si="2268">SUM(N165:N187)</f>
        <v>15501</v>
      </c>
      <c r="O188" s="1">
        <f t="shared" ref="O188" si="2269">SUM(O165:O187)</f>
        <v>15393</v>
      </c>
      <c r="P188" s="14">
        <f t="shared" ref="P188" si="2270">SUM(P165:P187)</f>
        <v>7362</v>
      </c>
      <c r="Q188" s="1">
        <f t="shared" ref="Q188" si="2271">SUM(Q165:Q187)</f>
        <v>7205</v>
      </c>
      <c r="R188" s="14">
        <f t="shared" ref="R188" si="2272">SUM(R165:R187)</f>
        <v>11261</v>
      </c>
      <c r="S188" s="1">
        <f t="shared" ref="S188" si="2273">SUM(S165:S187)</f>
        <v>11703</v>
      </c>
      <c r="T188" s="14">
        <f t="shared" ref="T188" si="2274">SUM(T165:T187)</f>
        <v>1330</v>
      </c>
      <c r="U188" s="1">
        <f t="shared" ref="U188" si="2275">SUM(U165:U187)</f>
        <v>1388</v>
      </c>
      <c r="V188" s="14">
        <f t="shared" ref="V188" si="2276">SUM(V165:V187)</f>
        <v>7943</v>
      </c>
      <c r="W188" s="1">
        <f t="shared" ref="W188" si="2277">SUM(W165:W187)</f>
        <v>9604</v>
      </c>
      <c r="X188" s="14">
        <f t="shared" ref="X188" si="2278">SUM(X165:X187)</f>
        <v>5460</v>
      </c>
      <c r="Y188" s="1">
        <f t="shared" ref="Y188" si="2279">SUM(Y165:Y187)</f>
        <v>3231</v>
      </c>
      <c r="Z188" s="14">
        <f t="shared" ref="Z188" si="2280">SUM(Z165:Z187)</f>
        <v>18249</v>
      </c>
      <c r="AA188" s="1">
        <f t="shared" ref="AA188" si="2281">SUM(AA165:AA187)</f>
        <v>19815</v>
      </c>
      <c r="AB188" s="165">
        <f t="shared" ref="AB188:AC188" si="2282">SUM(AB164:AB187)</f>
        <v>119670</v>
      </c>
      <c r="AC188" s="166">
        <f t="shared" si="2282"/>
        <v>119408</v>
      </c>
      <c r="BI188" s="250" t="s">
        <v>25</v>
      </c>
      <c r="BJ188" s="146">
        <f>SUM(BJ164:BJ187)</f>
        <v>1</v>
      </c>
      <c r="BK188" s="147">
        <f t="shared" ref="BK188:CK188" si="2283">SUM(BK164:BK187)</f>
        <v>1</v>
      </c>
      <c r="BL188" s="146">
        <f t="shared" si="2283"/>
        <v>1</v>
      </c>
      <c r="BM188" s="147">
        <f t="shared" si="2283"/>
        <v>1</v>
      </c>
      <c r="BN188" s="146">
        <f t="shared" si="2283"/>
        <v>0.99999999999999989</v>
      </c>
      <c r="BO188" s="147">
        <f t="shared" si="2283"/>
        <v>1</v>
      </c>
      <c r="BP188" s="146">
        <f t="shared" si="2283"/>
        <v>1</v>
      </c>
      <c r="BQ188" s="147">
        <f t="shared" si="2283"/>
        <v>1.0000000000000002</v>
      </c>
      <c r="BR188" s="146">
        <f t="shared" si="2283"/>
        <v>0.99999999999999989</v>
      </c>
      <c r="BS188" s="147">
        <f t="shared" si="2283"/>
        <v>0.99999999999999989</v>
      </c>
      <c r="BT188" s="146">
        <f t="shared" si="2283"/>
        <v>1</v>
      </c>
      <c r="BU188" s="147">
        <f t="shared" si="2283"/>
        <v>1</v>
      </c>
      <c r="BV188" s="146">
        <f t="shared" si="2283"/>
        <v>1</v>
      </c>
      <c r="BW188" s="147">
        <f t="shared" si="2283"/>
        <v>1.0000000000000002</v>
      </c>
      <c r="BX188" s="146">
        <f t="shared" si="2283"/>
        <v>1</v>
      </c>
      <c r="BY188" s="147">
        <f t="shared" si="2283"/>
        <v>0.99999999999999989</v>
      </c>
      <c r="BZ188" s="146">
        <f t="shared" si="2283"/>
        <v>1</v>
      </c>
      <c r="CA188" s="147">
        <f t="shared" si="2283"/>
        <v>1.0000000000000002</v>
      </c>
      <c r="CB188" s="146">
        <f t="shared" si="2283"/>
        <v>1</v>
      </c>
      <c r="CC188" s="147">
        <f t="shared" si="2283"/>
        <v>1</v>
      </c>
      <c r="CD188" s="146">
        <f t="shared" si="2283"/>
        <v>0.99999999999999989</v>
      </c>
      <c r="CE188" s="147">
        <f t="shared" si="2283"/>
        <v>1</v>
      </c>
      <c r="CF188" s="146">
        <f t="shared" si="2283"/>
        <v>1</v>
      </c>
      <c r="CG188" s="147">
        <f t="shared" si="2283"/>
        <v>1</v>
      </c>
      <c r="CH188" s="146">
        <f t="shared" si="2283"/>
        <v>1</v>
      </c>
      <c r="CI188" s="147">
        <f t="shared" si="2283"/>
        <v>1.0000000000000002</v>
      </c>
      <c r="CJ188" s="146">
        <f t="shared" si="2283"/>
        <v>1</v>
      </c>
      <c r="CK188" s="147">
        <f t="shared" si="2283"/>
        <v>1.0000000000000002</v>
      </c>
    </row>
    <row r="189" spans="1:89" ht="13.5" thickTop="1" x14ac:dyDescent="0.2">
      <c r="A189" s="177"/>
    </row>
    <row r="191" spans="1:89" x14ac:dyDescent="0.2">
      <c r="A191" s="269">
        <f>+A160+1</f>
        <v>44599</v>
      </c>
      <c r="B191" s="269"/>
      <c r="C191" s="269"/>
      <c r="D191" s="269"/>
      <c r="BI191" s="274">
        <f>+BI160+1</f>
        <v>44599</v>
      </c>
      <c r="BJ191" s="274"/>
      <c r="BK191" s="274"/>
      <c r="BL191" s="274"/>
    </row>
    <row r="192" spans="1:89" ht="13.5" thickBot="1" x14ac:dyDescent="0.25">
      <c r="AE192" t="s">
        <v>1</v>
      </c>
    </row>
    <row r="193" spans="1:89" ht="14.25" thickTop="1" thickBot="1" x14ac:dyDescent="0.25">
      <c r="A193" s="265" t="s">
        <v>2</v>
      </c>
      <c r="B193" s="267" t="s">
        <v>3</v>
      </c>
      <c r="C193" s="268"/>
      <c r="D193" s="267" t="s">
        <v>4</v>
      </c>
      <c r="E193" s="268"/>
      <c r="F193" s="267" t="s">
        <v>5</v>
      </c>
      <c r="G193" s="268"/>
      <c r="H193" s="267" t="s">
        <v>6</v>
      </c>
      <c r="I193" s="268"/>
      <c r="J193" s="267" t="s">
        <v>7</v>
      </c>
      <c r="K193" s="268"/>
      <c r="L193" s="267" t="s">
        <v>8</v>
      </c>
      <c r="M193" s="268"/>
      <c r="N193" s="267" t="s">
        <v>9</v>
      </c>
      <c r="O193" s="268"/>
      <c r="P193" s="267" t="s">
        <v>10</v>
      </c>
      <c r="Q193" s="268"/>
      <c r="R193" s="267" t="s">
        <v>11</v>
      </c>
      <c r="S193" s="268"/>
      <c r="T193" s="267" t="s">
        <v>12</v>
      </c>
      <c r="U193" s="268"/>
      <c r="V193" s="267" t="s">
        <v>13</v>
      </c>
      <c r="W193" s="268"/>
      <c r="X193" s="267" t="s">
        <v>14</v>
      </c>
      <c r="Y193" s="268"/>
      <c r="Z193" s="270" t="s">
        <v>15</v>
      </c>
      <c r="AA193" s="271"/>
      <c r="AB193" s="272" t="s">
        <v>16</v>
      </c>
      <c r="AC193" s="273"/>
      <c r="AE193" s="265" t="s">
        <v>2</v>
      </c>
      <c r="AF193" s="267" t="s">
        <v>3</v>
      </c>
      <c r="AG193" s="268"/>
      <c r="AH193" s="267" t="s">
        <v>4</v>
      </c>
      <c r="AI193" s="268"/>
      <c r="AJ193" s="267" t="s">
        <v>5</v>
      </c>
      <c r="AK193" s="268"/>
      <c r="AL193" s="267" t="s">
        <v>6</v>
      </c>
      <c r="AM193" s="268"/>
      <c r="AN193" s="267" t="s">
        <v>7</v>
      </c>
      <c r="AO193" s="268"/>
      <c r="AP193" s="267" t="s">
        <v>8</v>
      </c>
      <c r="AQ193" s="268"/>
      <c r="AR193" s="267" t="s">
        <v>9</v>
      </c>
      <c r="AS193" s="268"/>
      <c r="AT193" s="267" t="s">
        <v>10</v>
      </c>
      <c r="AU193" s="268"/>
      <c r="AV193" s="267" t="s">
        <v>11</v>
      </c>
      <c r="AW193" s="268"/>
      <c r="AX193" s="267" t="s">
        <v>12</v>
      </c>
      <c r="AY193" s="268"/>
      <c r="AZ193" s="267" t="s">
        <v>13</v>
      </c>
      <c r="BA193" s="268"/>
      <c r="BB193" s="267" t="s">
        <v>14</v>
      </c>
      <c r="BC193" s="268"/>
      <c r="BD193" s="270" t="s">
        <v>15</v>
      </c>
      <c r="BE193" s="271"/>
      <c r="BF193" s="272" t="s">
        <v>16</v>
      </c>
      <c r="BG193" s="273"/>
      <c r="BI193" s="265" t="s">
        <v>2</v>
      </c>
      <c r="BJ193" s="267" t="s">
        <v>3</v>
      </c>
      <c r="BK193" s="268"/>
      <c r="BL193" s="267" t="s">
        <v>4</v>
      </c>
      <c r="BM193" s="268"/>
      <c r="BN193" s="267" t="s">
        <v>5</v>
      </c>
      <c r="BO193" s="268"/>
      <c r="BP193" s="267" t="s">
        <v>6</v>
      </c>
      <c r="BQ193" s="268"/>
      <c r="BR193" s="267" t="s">
        <v>7</v>
      </c>
      <c r="BS193" s="268"/>
      <c r="BT193" s="267" t="s">
        <v>8</v>
      </c>
      <c r="BU193" s="268"/>
      <c r="BV193" s="267" t="s">
        <v>9</v>
      </c>
      <c r="BW193" s="268"/>
      <c r="BX193" s="267" t="s">
        <v>10</v>
      </c>
      <c r="BY193" s="268"/>
      <c r="BZ193" s="267" t="s">
        <v>11</v>
      </c>
      <c r="CA193" s="268"/>
      <c r="CB193" s="267" t="s">
        <v>12</v>
      </c>
      <c r="CC193" s="268"/>
      <c r="CD193" s="267" t="s">
        <v>13</v>
      </c>
      <c r="CE193" s="268"/>
      <c r="CF193" s="267" t="s">
        <v>14</v>
      </c>
      <c r="CG193" s="268"/>
      <c r="CH193" s="270" t="s">
        <v>15</v>
      </c>
      <c r="CI193" s="271"/>
      <c r="CJ193" s="267" t="s">
        <v>16</v>
      </c>
      <c r="CK193" s="268"/>
    </row>
    <row r="194" spans="1:89" ht="15" thickTop="1" thickBot="1" x14ac:dyDescent="0.3">
      <c r="A194" s="266"/>
      <c r="B194" s="110" t="s">
        <v>17</v>
      </c>
      <c r="C194" s="111" t="s">
        <v>18</v>
      </c>
      <c r="D194" s="112" t="s">
        <v>17</v>
      </c>
      <c r="E194" s="113" t="s">
        <v>18</v>
      </c>
      <c r="F194" s="110" t="s">
        <v>17</v>
      </c>
      <c r="G194" s="111" t="s">
        <v>18</v>
      </c>
      <c r="H194" s="112" t="s">
        <v>17</v>
      </c>
      <c r="I194" s="113" t="s">
        <v>18</v>
      </c>
      <c r="J194" s="110" t="s">
        <v>17</v>
      </c>
      <c r="K194" s="111" t="s">
        <v>18</v>
      </c>
      <c r="L194" s="112" t="s">
        <v>17</v>
      </c>
      <c r="M194" s="110" t="s">
        <v>18</v>
      </c>
      <c r="N194" s="114" t="s">
        <v>17</v>
      </c>
      <c r="O194" s="115" t="s">
        <v>18</v>
      </c>
      <c r="P194" s="110" t="s">
        <v>17</v>
      </c>
      <c r="Q194" s="111" t="s">
        <v>18</v>
      </c>
      <c r="R194" s="112" t="s">
        <v>17</v>
      </c>
      <c r="S194" s="113" t="s">
        <v>18</v>
      </c>
      <c r="T194" s="110" t="s">
        <v>17</v>
      </c>
      <c r="U194" s="111" t="s">
        <v>18</v>
      </c>
      <c r="V194" s="112" t="s">
        <v>17</v>
      </c>
      <c r="W194" s="113" t="s">
        <v>18</v>
      </c>
      <c r="X194" s="110" t="s">
        <v>17</v>
      </c>
      <c r="Y194" s="111" t="s">
        <v>18</v>
      </c>
      <c r="Z194" s="25" t="s">
        <v>17</v>
      </c>
      <c r="AA194" s="116" t="s">
        <v>18</v>
      </c>
      <c r="AB194" s="167" t="s">
        <v>17</v>
      </c>
      <c r="AC194" s="168" t="s">
        <v>18</v>
      </c>
      <c r="AE194" s="266"/>
      <c r="AF194" s="110" t="s">
        <v>17</v>
      </c>
      <c r="AG194" s="111" t="s">
        <v>18</v>
      </c>
      <c r="AH194" s="112" t="s">
        <v>17</v>
      </c>
      <c r="AI194" s="113" t="s">
        <v>18</v>
      </c>
      <c r="AJ194" s="110" t="s">
        <v>17</v>
      </c>
      <c r="AK194" s="111" t="s">
        <v>18</v>
      </c>
      <c r="AL194" s="112" t="s">
        <v>17</v>
      </c>
      <c r="AM194" s="113" t="s">
        <v>18</v>
      </c>
      <c r="AN194" s="110" t="s">
        <v>17</v>
      </c>
      <c r="AO194" s="111" t="s">
        <v>18</v>
      </c>
      <c r="AP194" s="112" t="s">
        <v>17</v>
      </c>
      <c r="AQ194" s="110" t="s">
        <v>18</v>
      </c>
      <c r="AR194" s="114" t="s">
        <v>17</v>
      </c>
      <c r="AS194" s="115" t="s">
        <v>18</v>
      </c>
      <c r="AT194" s="110" t="s">
        <v>17</v>
      </c>
      <c r="AU194" s="111" t="s">
        <v>18</v>
      </c>
      <c r="AV194" s="112" t="s">
        <v>17</v>
      </c>
      <c r="AW194" s="113" t="s">
        <v>18</v>
      </c>
      <c r="AX194" s="110" t="s">
        <v>17</v>
      </c>
      <c r="AY194" s="111" t="s">
        <v>18</v>
      </c>
      <c r="AZ194" s="112" t="s">
        <v>17</v>
      </c>
      <c r="BA194" s="113" t="s">
        <v>18</v>
      </c>
      <c r="BB194" s="110" t="s">
        <v>17</v>
      </c>
      <c r="BC194" s="111" t="s">
        <v>18</v>
      </c>
      <c r="BD194" s="25" t="s">
        <v>17</v>
      </c>
      <c r="BE194" s="116" t="s">
        <v>18</v>
      </c>
      <c r="BF194" s="167" t="s">
        <v>17</v>
      </c>
      <c r="BG194" s="168" t="s">
        <v>18</v>
      </c>
      <c r="BI194" s="266"/>
      <c r="BJ194" s="110" t="s">
        <v>17</v>
      </c>
      <c r="BK194" s="111" t="s">
        <v>18</v>
      </c>
      <c r="BL194" s="112" t="s">
        <v>17</v>
      </c>
      <c r="BM194" s="113" t="s">
        <v>18</v>
      </c>
      <c r="BN194" s="110" t="s">
        <v>17</v>
      </c>
      <c r="BO194" s="111" t="s">
        <v>18</v>
      </c>
      <c r="BP194" s="112" t="s">
        <v>17</v>
      </c>
      <c r="BQ194" s="113" t="s">
        <v>18</v>
      </c>
      <c r="BR194" s="110" t="s">
        <v>17</v>
      </c>
      <c r="BS194" s="111" t="s">
        <v>18</v>
      </c>
      <c r="BT194" s="112" t="s">
        <v>17</v>
      </c>
      <c r="BU194" s="110" t="s">
        <v>18</v>
      </c>
      <c r="BV194" s="114" t="s">
        <v>17</v>
      </c>
      <c r="BW194" s="115" t="s">
        <v>18</v>
      </c>
      <c r="BX194" s="110" t="s">
        <v>17</v>
      </c>
      <c r="BY194" s="111" t="s">
        <v>18</v>
      </c>
      <c r="BZ194" s="112" t="s">
        <v>17</v>
      </c>
      <c r="CA194" s="113" t="s">
        <v>18</v>
      </c>
      <c r="CB194" s="110" t="s">
        <v>17</v>
      </c>
      <c r="CC194" s="111" t="s">
        <v>18</v>
      </c>
      <c r="CD194" s="112" t="s">
        <v>17</v>
      </c>
      <c r="CE194" s="113" t="s">
        <v>18</v>
      </c>
      <c r="CF194" s="110" t="s">
        <v>17</v>
      </c>
      <c r="CG194" s="111" t="s">
        <v>18</v>
      </c>
      <c r="CH194" s="25" t="s">
        <v>17</v>
      </c>
      <c r="CI194" s="116" t="s">
        <v>18</v>
      </c>
      <c r="CJ194" s="114" t="s">
        <v>17</v>
      </c>
      <c r="CK194" s="115" t="s">
        <v>18</v>
      </c>
    </row>
    <row r="195" spans="1:89" ht="13.5" thickTop="1" x14ac:dyDescent="0.2">
      <c r="A195" s="118" t="s">
        <v>19</v>
      </c>
      <c r="B195" s="119"/>
      <c r="C195" s="176"/>
      <c r="D195" s="120"/>
      <c r="E195" s="171"/>
      <c r="F195" s="119"/>
      <c r="G195" s="121"/>
      <c r="H195" s="120"/>
      <c r="I195" s="171"/>
      <c r="J195" s="119"/>
      <c r="K195" s="121"/>
      <c r="L195" s="120"/>
      <c r="M195" s="119"/>
      <c r="N195" s="170"/>
      <c r="O195" s="172"/>
      <c r="P195" s="119"/>
      <c r="Q195" s="121"/>
      <c r="R195" s="120"/>
      <c r="S195" s="171"/>
      <c r="T195" s="119"/>
      <c r="U195" s="121"/>
      <c r="V195" s="120"/>
      <c r="W195" s="171"/>
      <c r="X195" s="119"/>
      <c r="Y195" s="121"/>
      <c r="Z195" s="20"/>
      <c r="AA195" s="175"/>
      <c r="AB195" s="161">
        <f>B195+D195+F195+H195+J195+L195+N195+P195+R195+T195+V195+X195+Z195</f>
        <v>0</v>
      </c>
      <c r="AC195" s="162">
        <f>C195+E195+G195+I195+K195+M195+O195+Q195+S195+U195+W195+Y195+AA195</f>
        <v>0</v>
      </c>
      <c r="AE195" s="253" t="str">
        <f>$AE$9</f>
        <v>07:00 - 07:59</v>
      </c>
      <c r="AF195" s="119">
        <f>SUMIF($A$9:$A$32,$AE195,B$195:B$218)</f>
        <v>1865</v>
      </c>
      <c r="AG195" s="176">
        <f t="shared" ref="AG195:AV196" si="2284">SUMIF($A$9:$A$32,$AE195,C$195:C$218)</f>
        <v>653</v>
      </c>
      <c r="AH195" s="120">
        <f t="shared" si="2284"/>
        <v>671</v>
      </c>
      <c r="AI195" s="171">
        <f t="shared" si="2284"/>
        <v>627</v>
      </c>
      <c r="AJ195" s="119">
        <f t="shared" si="2284"/>
        <v>1782</v>
      </c>
      <c r="AK195" s="121">
        <f t="shared" si="2284"/>
        <v>907</v>
      </c>
      <c r="AL195" s="120">
        <f t="shared" si="2284"/>
        <v>2400</v>
      </c>
      <c r="AM195" s="171">
        <f t="shared" si="2284"/>
        <v>1295</v>
      </c>
      <c r="AN195" s="119">
        <f t="shared" si="2284"/>
        <v>164</v>
      </c>
      <c r="AO195" s="121">
        <f t="shared" si="2284"/>
        <v>658</v>
      </c>
      <c r="AP195" s="120">
        <f t="shared" si="2284"/>
        <v>574</v>
      </c>
      <c r="AQ195" s="119">
        <f t="shared" si="2284"/>
        <v>1756</v>
      </c>
      <c r="AR195" s="170">
        <f t="shared" si="2284"/>
        <v>1688</v>
      </c>
      <c r="AS195" s="172">
        <f t="shared" si="2284"/>
        <v>2813</v>
      </c>
      <c r="AT195" s="119">
        <f t="shared" si="2284"/>
        <v>1168</v>
      </c>
      <c r="AU195" s="121">
        <f t="shared" si="2284"/>
        <v>1197</v>
      </c>
      <c r="AV195" s="120">
        <f t="shared" si="2284"/>
        <v>1603</v>
      </c>
      <c r="AW195" s="171">
        <f t="shared" ref="AW195:BE196" si="2285">SUMIF($A$9:$A$32,$AE195,S$195:S$218)</f>
        <v>1251</v>
      </c>
      <c r="AX195" s="119">
        <f t="shared" si="2285"/>
        <v>161</v>
      </c>
      <c r="AY195" s="121">
        <f t="shared" si="2285"/>
        <v>823</v>
      </c>
      <c r="AZ195" s="120">
        <f t="shared" si="2285"/>
        <v>597</v>
      </c>
      <c r="BA195" s="171">
        <f t="shared" si="2285"/>
        <v>1608</v>
      </c>
      <c r="BB195" s="119">
        <f t="shared" si="2285"/>
        <v>1017</v>
      </c>
      <c r="BC195" s="121">
        <f t="shared" si="2285"/>
        <v>1021</v>
      </c>
      <c r="BD195" s="20">
        <f t="shared" si="2285"/>
        <v>2201</v>
      </c>
      <c r="BE195" s="175">
        <f t="shared" si="2285"/>
        <v>1732</v>
      </c>
      <c r="BF195" s="161">
        <f>AF195+AH195+AJ195+AL195+AN195+AP195+AR195+AT195+AV195+AX195+AZ195+BB195+BD195</f>
        <v>15891</v>
      </c>
      <c r="BG195" s="162">
        <f>AG195+AI195+AK195+AM195+AO195+AQ195+AS195+AU195+AW195+AY195+BA195+BC195+BE195</f>
        <v>16341</v>
      </c>
      <c r="BI195" s="118" t="s">
        <v>19</v>
      </c>
      <c r="BJ195" s="122">
        <f>B195/B219</f>
        <v>0</v>
      </c>
      <c r="BK195" s="123">
        <f t="shared" ref="BK195" si="2286">C195/C219</f>
        <v>0</v>
      </c>
      <c r="BL195" s="124">
        <f t="shared" ref="BL195" si="2287">D195/D219</f>
        <v>0</v>
      </c>
      <c r="BM195" s="125">
        <f t="shared" ref="BM195" si="2288">E195/E219</f>
        <v>0</v>
      </c>
      <c r="BN195" s="122">
        <f t="shared" ref="BN195" si="2289">F195/F219</f>
        <v>0</v>
      </c>
      <c r="BO195" s="123">
        <f t="shared" ref="BO195" si="2290">G195/G219</f>
        <v>0</v>
      </c>
      <c r="BP195" s="124">
        <f t="shared" ref="BP195" si="2291">H195/H219</f>
        <v>0</v>
      </c>
      <c r="BQ195" s="125">
        <f t="shared" ref="BQ195" si="2292">I195/I219</f>
        <v>0</v>
      </c>
      <c r="BR195" s="122">
        <f t="shared" ref="BR195" si="2293">J195/J219</f>
        <v>0</v>
      </c>
      <c r="BS195" s="123">
        <f t="shared" ref="BS195" si="2294">K195/K219</f>
        <v>0</v>
      </c>
      <c r="BT195" s="124">
        <f t="shared" ref="BT195" si="2295">L195/L219</f>
        <v>0</v>
      </c>
      <c r="BU195" s="122">
        <f t="shared" ref="BU195" si="2296">M195/M219</f>
        <v>0</v>
      </c>
      <c r="BV195" s="126">
        <f t="shared" ref="BV195" si="2297">N195/N219</f>
        <v>0</v>
      </c>
      <c r="BW195" s="127">
        <f t="shared" ref="BW195" si="2298">O195/O219</f>
        <v>0</v>
      </c>
      <c r="BX195" s="122">
        <f t="shared" ref="BX195" si="2299">P195/P219</f>
        <v>0</v>
      </c>
      <c r="BY195" s="123">
        <f t="shared" ref="BY195" si="2300">Q195/Q219</f>
        <v>0</v>
      </c>
      <c r="BZ195" s="124">
        <f t="shared" ref="BZ195" si="2301">R195/R219</f>
        <v>0</v>
      </c>
      <c r="CA195" s="125">
        <f t="shared" ref="CA195" si="2302">S195/S219</f>
        <v>0</v>
      </c>
      <c r="CB195" s="122">
        <f t="shared" ref="CB195" si="2303">T195/T219</f>
        <v>0</v>
      </c>
      <c r="CC195" s="123">
        <f t="shared" ref="CC195" si="2304">U195/U219</f>
        <v>0</v>
      </c>
      <c r="CD195" s="124">
        <f t="shared" ref="CD195" si="2305">V195/V219</f>
        <v>0</v>
      </c>
      <c r="CE195" s="125">
        <f t="shared" ref="CE195" si="2306">W195/W219</f>
        <v>0</v>
      </c>
      <c r="CF195" s="122">
        <f t="shared" ref="CF195" si="2307">X195/X219</f>
        <v>0</v>
      </c>
      <c r="CG195" s="123">
        <f t="shared" ref="CG195" si="2308">Y195/Y219</f>
        <v>0</v>
      </c>
      <c r="CH195" s="124">
        <f t="shared" ref="CH195" si="2309">Z195/Z219</f>
        <v>0</v>
      </c>
      <c r="CI195" s="122">
        <f t="shared" ref="CI195" si="2310">AA195/AA219</f>
        <v>0</v>
      </c>
      <c r="CJ195" s="128">
        <f t="shared" ref="CJ195" si="2311">AB195/AB219</f>
        <v>0</v>
      </c>
      <c r="CK195" s="129">
        <f t="shared" ref="CK195" si="2312">AC195/AC219</f>
        <v>0</v>
      </c>
    </row>
    <row r="196" spans="1:89" x14ac:dyDescent="0.2">
      <c r="A196" s="130" t="s">
        <v>21</v>
      </c>
      <c r="B196" s="179">
        <v>458</v>
      </c>
      <c r="C196" s="180">
        <v>0</v>
      </c>
      <c r="D196" s="181">
        <v>226</v>
      </c>
      <c r="E196" s="182">
        <v>1</v>
      </c>
      <c r="F196" s="179">
        <v>619</v>
      </c>
      <c r="G196" s="183">
        <v>5</v>
      </c>
      <c r="H196" s="181">
        <v>558</v>
      </c>
      <c r="I196" s="182">
        <v>38</v>
      </c>
      <c r="J196" s="179">
        <v>12</v>
      </c>
      <c r="K196" s="183">
        <v>12</v>
      </c>
      <c r="L196" s="181">
        <v>36</v>
      </c>
      <c r="M196" s="179">
        <v>76</v>
      </c>
      <c r="N196" s="184">
        <v>213</v>
      </c>
      <c r="O196" s="185">
        <v>110</v>
      </c>
      <c r="P196" s="179">
        <v>50</v>
      </c>
      <c r="Q196" s="183">
        <v>49</v>
      </c>
      <c r="R196" s="181">
        <v>15</v>
      </c>
      <c r="S196" s="182">
        <v>0</v>
      </c>
      <c r="T196" s="179">
        <v>1</v>
      </c>
      <c r="U196" s="183">
        <v>0</v>
      </c>
      <c r="V196" s="181">
        <v>0</v>
      </c>
      <c r="W196" s="182">
        <v>0</v>
      </c>
      <c r="X196" s="179">
        <v>2</v>
      </c>
      <c r="Y196" s="183">
        <v>0</v>
      </c>
      <c r="Z196" s="181">
        <v>0</v>
      </c>
      <c r="AA196" s="179">
        <v>0</v>
      </c>
      <c r="AB196" s="161">
        <v>2190</v>
      </c>
      <c r="AC196" s="162">
        <f t="shared" ref="AC196:AC215" si="2313">C196+E196+G196+I196+K196+M196+O196+Q196+S196+U196+W196+Y196+AA196</f>
        <v>291</v>
      </c>
      <c r="AE196" s="255" t="str">
        <f>$AE$10</f>
        <v>08:00 - 08:59</v>
      </c>
      <c r="AF196" s="119">
        <f>SUMIF($A$9:$A$32,$AE196,B$195:B$218)</f>
        <v>1721</v>
      </c>
      <c r="AG196" s="180">
        <f t="shared" si="2284"/>
        <v>673</v>
      </c>
      <c r="AH196" s="181">
        <f t="shared" si="2284"/>
        <v>542</v>
      </c>
      <c r="AI196" s="182">
        <f t="shared" si="2284"/>
        <v>562</v>
      </c>
      <c r="AJ196" s="179">
        <f t="shared" si="2284"/>
        <v>1753</v>
      </c>
      <c r="AK196" s="183">
        <f t="shared" si="2284"/>
        <v>698</v>
      </c>
      <c r="AL196" s="181">
        <f t="shared" si="2284"/>
        <v>1987</v>
      </c>
      <c r="AM196" s="182">
        <f t="shared" si="2284"/>
        <v>1204</v>
      </c>
      <c r="AN196" s="179">
        <f t="shared" si="2284"/>
        <v>156</v>
      </c>
      <c r="AO196" s="183">
        <f t="shared" si="2284"/>
        <v>594</v>
      </c>
      <c r="AP196" s="181">
        <f t="shared" si="2284"/>
        <v>433</v>
      </c>
      <c r="AQ196" s="179">
        <f t="shared" si="2284"/>
        <v>1691</v>
      </c>
      <c r="AR196" s="184">
        <f t="shared" si="2284"/>
        <v>1420</v>
      </c>
      <c r="AS196" s="185">
        <f t="shared" si="2284"/>
        <v>2381</v>
      </c>
      <c r="AT196" s="179">
        <f t="shared" si="2284"/>
        <v>935</v>
      </c>
      <c r="AU196" s="183">
        <f t="shared" si="2284"/>
        <v>1018</v>
      </c>
      <c r="AV196" s="181">
        <f t="shared" si="2284"/>
        <v>1434</v>
      </c>
      <c r="AW196" s="182">
        <f t="shared" si="2285"/>
        <v>948</v>
      </c>
      <c r="AX196" s="179">
        <f t="shared" si="2285"/>
        <v>135</v>
      </c>
      <c r="AY196" s="183">
        <f t="shared" si="2285"/>
        <v>553</v>
      </c>
      <c r="AZ196" s="181">
        <f t="shared" si="2285"/>
        <v>445</v>
      </c>
      <c r="BA196" s="182">
        <f t="shared" si="2285"/>
        <v>1190</v>
      </c>
      <c r="BB196" s="179">
        <f t="shared" si="2285"/>
        <v>945</v>
      </c>
      <c r="BC196" s="183">
        <f t="shared" si="2285"/>
        <v>830</v>
      </c>
      <c r="BD196" s="181">
        <f t="shared" si="2285"/>
        <v>1901</v>
      </c>
      <c r="BE196" s="179">
        <f t="shared" si="2285"/>
        <v>1498</v>
      </c>
      <c r="BF196" s="163">
        <f>SUM(AF196,AH196,AJ196,AL196,AN196,AP196,AR196,AT196,AV196,AX196,AZ196,BB196,BD196)</f>
        <v>13807</v>
      </c>
      <c r="BG196" s="164">
        <f>SUM(AG196,AI196,AK196,AM196,AO196,AQ196,AS196,AU196,AW196,AY196,BA196,BC196,BE196)</f>
        <v>13840</v>
      </c>
      <c r="BI196" s="130" t="s">
        <v>21</v>
      </c>
      <c r="BJ196" s="122">
        <f>B196/B219</f>
        <v>2.450246094585919E-2</v>
      </c>
      <c r="BK196" s="123">
        <f t="shared" ref="BK196" si="2314">C196/C219</f>
        <v>0</v>
      </c>
      <c r="BL196" s="124">
        <f t="shared" ref="BL196" si="2315">D196/D219</f>
        <v>2.7347531461761859E-2</v>
      </c>
      <c r="BM196" s="125">
        <f t="shared" ref="BM196" si="2316">E196/E219</f>
        <v>1.2787723785166239E-4</v>
      </c>
      <c r="BN196" s="122">
        <f t="shared" ref="BN196" si="2317">F196/F219</f>
        <v>2.8634870703612897E-2</v>
      </c>
      <c r="BO196" s="123">
        <f t="shared" ref="BO196" si="2318">G196/G219</f>
        <v>2.8312570781426955E-4</v>
      </c>
      <c r="BP196" s="124">
        <f t="shared" ref="BP196" si="2319">H196/H219</f>
        <v>2.1485503061106619E-2</v>
      </c>
      <c r="BQ196" s="125">
        <f t="shared" ref="BQ196" si="2320">I196/I219</f>
        <v>1.4977140154501024E-3</v>
      </c>
      <c r="BR196" s="122">
        <f t="shared" ref="BR196" si="2321">J196/J219</f>
        <v>2.5929127052722557E-3</v>
      </c>
      <c r="BS196" s="123">
        <f t="shared" ref="BS196" si="2322">K196/K219</f>
        <v>2.4855012427506215E-3</v>
      </c>
      <c r="BT196" s="124">
        <f t="shared" ref="BT196" si="2323">L196/L219</f>
        <v>2.6988529874803209E-3</v>
      </c>
      <c r="BU196" s="122">
        <f t="shared" ref="BU196" si="2324">M196/M219</f>
        <v>5.4158056010831608E-3</v>
      </c>
      <c r="BV196" s="126">
        <f t="shared" ref="BV196" si="2325">N196/N219</f>
        <v>8.2590151221403653E-3</v>
      </c>
      <c r="BW196" s="127">
        <f t="shared" ref="BW196" si="2326">O196/O219</f>
        <v>4.0116703136396795E-3</v>
      </c>
      <c r="BX196" s="122">
        <f t="shared" ref="BX196" si="2327">P196/P219</f>
        <v>3.9758269720101781E-3</v>
      </c>
      <c r="BY196" s="123">
        <f t="shared" ref="BY196" si="2328">Q196/Q219</f>
        <v>3.5706478175326095E-3</v>
      </c>
      <c r="BZ196" s="124">
        <f t="shared" ref="BZ196" si="2329">R196/R219</f>
        <v>8.8204163236504766E-4</v>
      </c>
      <c r="CA196" s="125">
        <f t="shared" ref="CA196" si="2330">S196/S219</f>
        <v>0</v>
      </c>
      <c r="CB196" s="122">
        <f t="shared" ref="CB196" si="2331">T196/T219</f>
        <v>2.5100401606425701E-4</v>
      </c>
      <c r="CC196" s="123">
        <f t="shared" ref="CC196" si="2332">U196/U219</f>
        <v>0</v>
      </c>
      <c r="CD196" s="124">
        <f t="shared" ref="CD196" si="2333">V196/V219</f>
        <v>0</v>
      </c>
      <c r="CE196" s="125">
        <f t="shared" ref="CE196" si="2334">W196/W219</f>
        <v>0</v>
      </c>
      <c r="CF196" s="122">
        <f t="shared" ref="CF196" si="2335">X196/X219</f>
        <v>1.7148246591785991E-4</v>
      </c>
      <c r="CG196" s="123">
        <f t="shared" ref="CG196" si="2336">Y196/Y219</f>
        <v>0</v>
      </c>
      <c r="CH196" s="124">
        <f t="shared" ref="CH196" si="2337">Z196/Z219</f>
        <v>0</v>
      </c>
      <c r="CI196" s="122">
        <f t="shared" ref="CI196" si="2338">AA196/AA219</f>
        <v>0</v>
      </c>
      <c r="CJ196" s="128">
        <f t="shared" ref="CJ196" si="2339">AB196/AB219</f>
        <v>1.0760031641371584E-2</v>
      </c>
      <c r="CK196" s="129">
        <f t="shared" ref="CK196" si="2340">AC196/AC219</f>
        <v>1.4323897281412897E-3</v>
      </c>
    </row>
    <row r="197" spans="1:89" ht="13.5" thickBot="1" x14ac:dyDescent="0.25">
      <c r="A197" s="138" t="s">
        <v>23</v>
      </c>
      <c r="B197" s="186">
        <v>1639</v>
      </c>
      <c r="C197" s="187">
        <v>0</v>
      </c>
      <c r="D197" s="188">
        <v>879</v>
      </c>
      <c r="E197" s="189">
        <v>103</v>
      </c>
      <c r="F197" s="186">
        <v>2272</v>
      </c>
      <c r="G197" s="190">
        <v>244</v>
      </c>
      <c r="H197" s="188">
        <v>1792</v>
      </c>
      <c r="I197" s="189">
        <v>394</v>
      </c>
      <c r="J197" s="186">
        <v>82</v>
      </c>
      <c r="K197" s="190">
        <v>205</v>
      </c>
      <c r="L197" s="188">
        <v>221</v>
      </c>
      <c r="M197" s="186">
        <v>612</v>
      </c>
      <c r="N197" s="191">
        <v>965</v>
      </c>
      <c r="O197" s="192">
        <v>1537</v>
      </c>
      <c r="P197" s="186">
        <v>430</v>
      </c>
      <c r="Q197" s="190">
        <v>822</v>
      </c>
      <c r="R197" s="188">
        <v>623</v>
      </c>
      <c r="S197" s="189">
        <v>1060</v>
      </c>
      <c r="T197" s="186">
        <v>36</v>
      </c>
      <c r="U197" s="190">
        <v>456</v>
      </c>
      <c r="V197" s="188">
        <v>289</v>
      </c>
      <c r="W197" s="189">
        <v>1066</v>
      </c>
      <c r="X197" s="186">
        <v>575</v>
      </c>
      <c r="Y197" s="190">
        <v>531</v>
      </c>
      <c r="Z197" s="188">
        <v>1501</v>
      </c>
      <c r="AA197" s="186">
        <v>1134</v>
      </c>
      <c r="AB197" s="161">
        <v>11304</v>
      </c>
      <c r="AC197" s="162">
        <f t="shared" si="2313"/>
        <v>8164</v>
      </c>
      <c r="AE197" s="253"/>
      <c r="AF197" s="119"/>
      <c r="AG197" s="187"/>
      <c r="AH197" s="188"/>
      <c r="AI197" s="189"/>
      <c r="AJ197" s="186"/>
      <c r="AK197" s="190"/>
      <c r="AL197" s="188"/>
      <c r="AM197" s="189"/>
      <c r="AN197" s="186"/>
      <c r="AO197" s="190"/>
      <c r="AP197" s="188"/>
      <c r="AQ197" s="186"/>
      <c r="AR197" s="191"/>
      <c r="AS197" s="192"/>
      <c r="AT197" s="186"/>
      <c r="AU197" s="190"/>
      <c r="AV197" s="188"/>
      <c r="AW197" s="189"/>
      <c r="AX197" s="186"/>
      <c r="AY197" s="190"/>
      <c r="AZ197" s="188"/>
      <c r="BA197" s="189"/>
      <c r="BB197" s="186"/>
      <c r="BC197" s="190"/>
      <c r="BD197" s="188"/>
      <c r="BE197" s="186"/>
      <c r="BF197" s="163"/>
      <c r="BG197" s="164"/>
      <c r="BI197" s="138" t="s">
        <v>23</v>
      </c>
      <c r="BJ197" s="122">
        <f>B197/B219</f>
        <v>8.7684570939439335E-2</v>
      </c>
      <c r="BK197" s="123">
        <f t="shared" ref="BK197" si="2341">C197/C219</f>
        <v>0</v>
      </c>
      <c r="BL197" s="124">
        <f t="shared" ref="BL197" si="2342">D197/D219</f>
        <v>0.1063649564375605</v>
      </c>
      <c r="BM197" s="125">
        <f t="shared" ref="BM197" si="2343">E197/E219</f>
        <v>1.3171355498721228E-2</v>
      </c>
      <c r="BN197" s="122">
        <f t="shared" ref="BN197" si="2344">F197/F219</f>
        <v>0.10510246565203313</v>
      </c>
      <c r="BO197" s="123">
        <f t="shared" ref="BO197" si="2345">G197/G219</f>
        <v>1.3816534541336353E-2</v>
      </c>
      <c r="BP197" s="124">
        <f t="shared" ref="BP197" si="2346">H197/H219</f>
        <v>6.9000038504485772E-2</v>
      </c>
      <c r="BQ197" s="125">
        <f t="shared" ref="BQ197" si="2347">I197/I219</f>
        <v>1.552892952861422E-2</v>
      </c>
      <c r="BR197" s="122">
        <f t="shared" ref="BR197" si="2348">J197/J219</f>
        <v>1.7718236819360415E-2</v>
      </c>
      <c r="BS197" s="123">
        <f t="shared" ref="BS197" si="2349">K197/K219</f>
        <v>4.2460646230323112E-2</v>
      </c>
      <c r="BT197" s="124">
        <f t="shared" ref="BT197" si="2350">L197/L219</f>
        <v>1.6567958617587527E-2</v>
      </c>
      <c r="BU197" s="122">
        <f t="shared" ref="BU197" si="2351">M197/M219</f>
        <v>4.3611487208722301E-2</v>
      </c>
      <c r="BV197" s="126">
        <f t="shared" ref="BV197" si="2352">N197/N219</f>
        <v>3.7417603722373016E-2</v>
      </c>
      <c r="BW197" s="127">
        <f t="shared" ref="BW197" si="2353">O197/O219</f>
        <v>5.6053975200583514E-2</v>
      </c>
      <c r="BX197" s="122">
        <f t="shared" ref="BX197" si="2354">P197/P219</f>
        <v>3.4192111959287529E-2</v>
      </c>
      <c r="BY197" s="123">
        <f t="shared" ref="BY197" si="2355">Q197/Q219</f>
        <v>5.9899438898200104E-2</v>
      </c>
      <c r="BZ197" s="124">
        <f t="shared" ref="BZ197" si="2356">R197/R219</f>
        <v>3.6634129130894977E-2</v>
      </c>
      <c r="CA197" s="125">
        <f t="shared" ref="CA197" si="2357">S197/S219</f>
        <v>5.843117799459787E-2</v>
      </c>
      <c r="CB197" s="122">
        <f t="shared" ref="CB197" si="2358">T197/T219</f>
        <v>9.0361445783132526E-3</v>
      </c>
      <c r="CC197" s="123">
        <f t="shared" ref="CC197" si="2359">U197/U219</f>
        <v>9.3865788390284061E-2</v>
      </c>
      <c r="CD197" s="124">
        <f t="shared" ref="CD197" si="2360">V197/V219</f>
        <v>2.184924775081273E-2</v>
      </c>
      <c r="CE197" s="125">
        <f t="shared" ref="CE197" si="2361">W197/W219</f>
        <v>6.6695864355878126E-2</v>
      </c>
      <c r="CF197" s="122">
        <f t="shared" ref="CF197" si="2362">X197/X219</f>
        <v>4.930120895138472E-2</v>
      </c>
      <c r="CG197" s="123">
        <f t="shared" ref="CG197" si="2363">Y197/Y219</f>
        <v>6.6217732884399555E-2</v>
      </c>
      <c r="CH197" s="124">
        <f t="shared" ref="CH197" si="2364">Z197/Z219</f>
        <v>5.6061851049525657E-2</v>
      </c>
      <c r="CI197" s="122">
        <f t="shared" ref="CI197" si="2365">AA197/AA219</f>
        <v>3.9384572639183137E-2</v>
      </c>
      <c r="CJ197" s="128">
        <f t="shared" ref="CJ197" si="2366">AB197/AB219</f>
        <v>5.553945099272347E-2</v>
      </c>
      <c r="CK197" s="129">
        <f t="shared" ref="CK197" si="2367">AC197/AC219</f>
        <v>4.0185669211496529E-2</v>
      </c>
    </row>
    <row r="198" spans="1:89" ht="14.25" thickTop="1" thickBot="1" x14ac:dyDescent="0.25">
      <c r="A198" s="130" t="s">
        <v>24</v>
      </c>
      <c r="B198" s="179">
        <v>2000</v>
      </c>
      <c r="C198" s="180">
        <v>639</v>
      </c>
      <c r="D198" s="181">
        <v>856</v>
      </c>
      <c r="E198" s="182">
        <v>513</v>
      </c>
      <c r="F198" s="179">
        <v>2441</v>
      </c>
      <c r="G198" s="183">
        <v>766</v>
      </c>
      <c r="H198" s="181">
        <v>2253</v>
      </c>
      <c r="I198" s="182">
        <v>1104</v>
      </c>
      <c r="J198" s="179">
        <v>141</v>
      </c>
      <c r="K198" s="183">
        <v>479</v>
      </c>
      <c r="L198" s="181">
        <v>341</v>
      </c>
      <c r="M198" s="179">
        <v>1314</v>
      </c>
      <c r="N198" s="184">
        <v>1546</v>
      </c>
      <c r="O198" s="185">
        <v>2317</v>
      </c>
      <c r="P198" s="179">
        <v>852</v>
      </c>
      <c r="Q198" s="183">
        <v>1250</v>
      </c>
      <c r="R198" s="181">
        <v>1209</v>
      </c>
      <c r="S198" s="182">
        <v>1319</v>
      </c>
      <c r="T198" s="179">
        <v>133</v>
      </c>
      <c r="U198" s="183">
        <v>700</v>
      </c>
      <c r="V198" s="181">
        <v>531</v>
      </c>
      <c r="W198" s="182">
        <v>1835</v>
      </c>
      <c r="X198" s="179">
        <v>995</v>
      </c>
      <c r="Y198" s="183">
        <v>870</v>
      </c>
      <c r="Z198" s="181">
        <v>2023</v>
      </c>
      <c r="AA198" s="179">
        <v>1715</v>
      </c>
      <c r="AB198" s="161">
        <v>15321</v>
      </c>
      <c r="AC198" s="162">
        <f t="shared" si="2313"/>
        <v>14821</v>
      </c>
      <c r="AE198" s="250" t="s">
        <v>25</v>
      </c>
      <c r="AF198" s="14">
        <f t="shared" ref="AF198:BG198" si="2368">SUM(AF195:AF197)</f>
        <v>3586</v>
      </c>
      <c r="AG198" s="1">
        <f t="shared" si="2368"/>
        <v>1326</v>
      </c>
      <c r="AH198" s="14">
        <f t="shared" si="2368"/>
        <v>1213</v>
      </c>
      <c r="AI198" s="1">
        <f t="shared" si="2368"/>
        <v>1189</v>
      </c>
      <c r="AJ198" s="14">
        <f t="shared" si="2368"/>
        <v>3535</v>
      </c>
      <c r="AK198" s="1">
        <f t="shared" si="2368"/>
        <v>1605</v>
      </c>
      <c r="AL198" s="14">
        <f t="shared" si="2368"/>
        <v>4387</v>
      </c>
      <c r="AM198" s="1">
        <f t="shared" si="2368"/>
        <v>2499</v>
      </c>
      <c r="AN198" s="14">
        <f t="shared" si="2368"/>
        <v>320</v>
      </c>
      <c r="AO198" s="1">
        <f t="shared" si="2368"/>
        <v>1252</v>
      </c>
      <c r="AP198" s="14">
        <f t="shared" si="2368"/>
        <v>1007</v>
      </c>
      <c r="AQ198" s="1">
        <f t="shared" si="2368"/>
        <v>3447</v>
      </c>
      <c r="AR198" s="14">
        <f t="shared" si="2368"/>
        <v>3108</v>
      </c>
      <c r="AS198" s="1">
        <f t="shared" si="2368"/>
        <v>5194</v>
      </c>
      <c r="AT198" s="14">
        <f t="shared" si="2368"/>
        <v>2103</v>
      </c>
      <c r="AU198" s="1">
        <f t="shared" si="2368"/>
        <v>2215</v>
      </c>
      <c r="AV198" s="14">
        <f t="shared" si="2368"/>
        <v>3037</v>
      </c>
      <c r="AW198" s="1">
        <f t="shared" si="2368"/>
        <v>2199</v>
      </c>
      <c r="AX198" s="14">
        <f t="shared" si="2368"/>
        <v>296</v>
      </c>
      <c r="AY198" s="1">
        <f t="shared" si="2368"/>
        <v>1376</v>
      </c>
      <c r="AZ198" s="14">
        <f t="shared" si="2368"/>
        <v>1042</v>
      </c>
      <c r="BA198" s="1">
        <f t="shared" si="2368"/>
        <v>2798</v>
      </c>
      <c r="BB198" s="14">
        <f t="shared" si="2368"/>
        <v>1962</v>
      </c>
      <c r="BC198" s="1">
        <f t="shared" si="2368"/>
        <v>1851</v>
      </c>
      <c r="BD198" s="14">
        <f t="shared" si="2368"/>
        <v>4102</v>
      </c>
      <c r="BE198" s="1">
        <f t="shared" si="2368"/>
        <v>3230</v>
      </c>
      <c r="BF198" s="165">
        <f t="shared" si="2368"/>
        <v>29698</v>
      </c>
      <c r="BG198" s="166">
        <f t="shared" si="2368"/>
        <v>30181</v>
      </c>
      <c r="BI198" s="130" t="s">
        <v>24</v>
      </c>
      <c r="BJ198" s="122">
        <f>B198/B219</f>
        <v>0.10699764605178685</v>
      </c>
      <c r="BK198" s="123">
        <f t="shared" ref="BK198" si="2369">C198/C219</f>
        <v>3.8710849942448659E-2</v>
      </c>
      <c r="BL198" s="124">
        <f t="shared" ref="BL198" si="2370">D198/D219</f>
        <v>0.10358180058083252</v>
      </c>
      <c r="BM198" s="125">
        <f t="shared" ref="BM198" si="2371">E198/E219</f>
        <v>6.5601023017902813E-2</v>
      </c>
      <c r="BN198" s="122">
        <f t="shared" ref="BN198" si="2372">F198/F219</f>
        <v>0.11292038673266411</v>
      </c>
      <c r="BO198" s="123">
        <f t="shared" ref="BO198" si="2373">G198/G219</f>
        <v>4.3374858437146092E-2</v>
      </c>
      <c r="BP198" s="124">
        <f t="shared" ref="BP198" si="2374">H198/H219</f>
        <v>8.6750606445650913E-2</v>
      </c>
      <c r="BQ198" s="125">
        <f t="shared" ref="BQ198" si="2375">I198/I219</f>
        <v>4.3512533501497717E-2</v>
      </c>
      <c r="BR198" s="122">
        <f t="shared" ref="BR198" si="2376">J198/J219</f>
        <v>3.0466724286949007E-2</v>
      </c>
      <c r="BS198" s="123">
        <f t="shared" ref="BS198" si="2377">K198/K219</f>
        <v>9.9212924606462305E-2</v>
      </c>
      <c r="BT198" s="124">
        <f t="shared" ref="BT198" si="2378">L198/L219</f>
        <v>2.5564135242521928E-2</v>
      </c>
      <c r="BU198" s="122">
        <f t="shared" ref="BU198" si="2379">M198/M219</f>
        <v>9.3636428418727283E-2</v>
      </c>
      <c r="BV198" s="126">
        <f t="shared" ref="BV198" si="2380">N198/N219</f>
        <v>5.9945715393563394E-2</v>
      </c>
      <c r="BW198" s="127">
        <f t="shared" ref="BW198" si="2381">O198/O219</f>
        <v>8.4500364697301239E-2</v>
      </c>
      <c r="BX198" s="122">
        <f t="shared" ref="BX198" si="2382">P198/P219</f>
        <v>6.7748091603053437E-2</v>
      </c>
      <c r="BY198" s="123">
        <f t="shared" ref="BY198" si="2383">Q198/Q219</f>
        <v>9.1087954528893095E-2</v>
      </c>
      <c r="BZ198" s="124">
        <f t="shared" ref="BZ198" si="2384">R198/R219</f>
        <v>7.1092555568622845E-2</v>
      </c>
      <c r="CA198" s="125">
        <f t="shared" ref="CA198" si="2385">S198/S219</f>
        <v>7.2708229976296793E-2</v>
      </c>
      <c r="CB198" s="122">
        <f t="shared" ref="CB198" si="2386">T198/T219</f>
        <v>3.3383534136546184E-2</v>
      </c>
      <c r="CC198" s="123">
        <f t="shared" ref="CC198" si="2387">U198/U219</f>
        <v>0.14409221902017291</v>
      </c>
      <c r="CD198" s="124">
        <f t="shared" ref="CD198" si="2388">V198/V219</f>
        <v>4.0145157632116124E-2</v>
      </c>
      <c r="CE198" s="125">
        <f t="shared" ref="CE198" si="2389">W198/W219</f>
        <v>0.11480948507789526</v>
      </c>
      <c r="CF198" s="122">
        <f t="shared" ref="CF198" si="2390">X198/X219</f>
        <v>8.5312526794135299E-2</v>
      </c>
      <c r="CG198" s="123">
        <f t="shared" ref="CG198" si="2391">Y198/Y219</f>
        <v>0.10849233071455294</v>
      </c>
      <c r="CH198" s="124">
        <f t="shared" ref="CH198" si="2392">Z198/Z219</f>
        <v>7.555837753043998E-2</v>
      </c>
      <c r="CI198" s="122">
        <f t="shared" ref="CI198" si="2393">AA198/AA219</f>
        <v>5.9563088250616472E-2</v>
      </c>
      <c r="CJ198" s="128">
        <f t="shared" ref="CJ198" si="2394">AB198/AB219</f>
        <v>7.5276002181485863E-2</v>
      </c>
      <c r="CK198" s="129">
        <f t="shared" ref="CK198" si="2395">AC198/AC219</f>
        <v>7.2953430105780259E-2</v>
      </c>
    </row>
    <row r="199" spans="1:89" ht="13.5" thickTop="1" x14ac:dyDescent="0.2">
      <c r="A199" s="138" t="s">
        <v>20</v>
      </c>
      <c r="B199" s="186">
        <v>1865</v>
      </c>
      <c r="C199" s="187">
        <v>653</v>
      </c>
      <c r="D199" s="188">
        <v>671</v>
      </c>
      <c r="E199" s="189">
        <v>627</v>
      </c>
      <c r="F199" s="186">
        <v>1782</v>
      </c>
      <c r="G199" s="190">
        <v>907</v>
      </c>
      <c r="H199" s="188">
        <v>2400</v>
      </c>
      <c r="I199" s="189">
        <v>1295</v>
      </c>
      <c r="J199" s="186">
        <v>164</v>
      </c>
      <c r="K199" s="190">
        <v>658</v>
      </c>
      <c r="L199" s="188">
        <v>574</v>
      </c>
      <c r="M199" s="186">
        <v>1756</v>
      </c>
      <c r="N199" s="191">
        <v>1688</v>
      </c>
      <c r="O199" s="192">
        <v>2813</v>
      </c>
      <c r="P199" s="186">
        <v>1168</v>
      </c>
      <c r="Q199" s="190">
        <v>1197</v>
      </c>
      <c r="R199" s="188">
        <v>1603</v>
      </c>
      <c r="S199" s="189">
        <v>1251</v>
      </c>
      <c r="T199" s="186">
        <v>161</v>
      </c>
      <c r="U199" s="190">
        <v>823</v>
      </c>
      <c r="V199" s="188">
        <v>597</v>
      </c>
      <c r="W199" s="189">
        <v>1608</v>
      </c>
      <c r="X199" s="186">
        <v>1017</v>
      </c>
      <c r="Y199" s="190">
        <v>1021</v>
      </c>
      <c r="Z199" s="188">
        <v>2201</v>
      </c>
      <c r="AA199" s="186">
        <v>1732</v>
      </c>
      <c r="AB199" s="161">
        <v>15891</v>
      </c>
      <c r="AC199" s="162">
        <f t="shared" si="2313"/>
        <v>16341</v>
      </c>
      <c r="BI199" s="138" t="s">
        <v>20</v>
      </c>
      <c r="BJ199" s="122">
        <f>B199/B219</f>
        <v>9.9775304943291246E-2</v>
      </c>
      <c r="BK199" s="123">
        <f t="shared" ref="BK199" si="2396">C199/C219</f>
        <v>3.9558974980311384E-2</v>
      </c>
      <c r="BL199" s="124">
        <f t="shared" ref="BL199" si="2397">D199/D219</f>
        <v>8.1195546950629235E-2</v>
      </c>
      <c r="BM199" s="125">
        <f t="shared" ref="BM199" si="2398">E199/E219</f>
        <v>8.0179028132992325E-2</v>
      </c>
      <c r="BN199" s="122">
        <f t="shared" ref="BN199" si="2399">F199/F219</f>
        <v>8.2435120507008366E-2</v>
      </c>
      <c r="BO199" s="123">
        <f t="shared" ref="BO199" si="2400">G199/G219</f>
        <v>5.1359003397508492E-2</v>
      </c>
      <c r="BP199" s="124">
        <f t="shared" ref="BP199" si="2401">H199/H219</f>
        <v>9.2410765854222018E-2</v>
      </c>
      <c r="BQ199" s="125">
        <f t="shared" ref="BQ199" si="2402">I199/I219</f>
        <v>5.1040517105470598E-2</v>
      </c>
      <c r="BR199" s="122">
        <f t="shared" ref="BR199" si="2403">J199/J219</f>
        <v>3.5436473638720829E-2</v>
      </c>
      <c r="BS199" s="123">
        <f t="shared" ref="BS199" si="2404">K199/K219</f>
        <v>0.13628831814415907</v>
      </c>
      <c r="BT199" s="124">
        <f t="shared" ref="BT199" si="2405">L199/L219</f>
        <v>4.3031711522602892E-2</v>
      </c>
      <c r="BU199" s="122">
        <f t="shared" ref="BU199" si="2406">M199/M219</f>
        <v>0.12513361362502673</v>
      </c>
      <c r="BV199" s="126">
        <f t="shared" ref="BV199" si="2407">N199/N219</f>
        <v>6.5451725474990313E-2</v>
      </c>
      <c r="BW199" s="127">
        <f t="shared" ref="BW199" si="2408">O199/O219</f>
        <v>0.10258935083880379</v>
      </c>
      <c r="BX199" s="122">
        <f t="shared" ref="BX199" si="2409">P199/P219</f>
        <v>9.2875318066157758E-2</v>
      </c>
      <c r="BY199" s="123">
        <f t="shared" ref="BY199" si="2410">Q199/Q219</f>
        <v>8.7225825256868034E-2</v>
      </c>
      <c r="BZ199" s="124">
        <f t="shared" ref="BZ199" si="2411">R199/R219</f>
        <v>9.4260849112078091E-2</v>
      </c>
      <c r="CA199" s="125">
        <f t="shared" ref="CA199" si="2412">S199/S219</f>
        <v>6.8959814784190512E-2</v>
      </c>
      <c r="CB199" s="122">
        <f t="shared" ref="CB199" si="2413">T199/T219</f>
        <v>4.0411646586345384E-2</v>
      </c>
      <c r="CC199" s="123">
        <f t="shared" ref="CC199" si="2414">U199/U219</f>
        <v>0.169411280362289</v>
      </c>
      <c r="CD199" s="124">
        <f t="shared" ref="CD199" si="2415">V199/V219</f>
        <v>4.5134951236107959E-2</v>
      </c>
      <c r="CE199" s="125">
        <f t="shared" ref="CE199" si="2416">W199/W219</f>
        <v>0.10060689482575236</v>
      </c>
      <c r="CF199" s="122">
        <f t="shared" ref="CF199" si="2417">X199/X219</f>
        <v>8.7198833919231764E-2</v>
      </c>
      <c r="CG199" s="123">
        <f t="shared" ref="CG199" si="2418">Y199/Y219</f>
        <v>0.1273226088040903</v>
      </c>
      <c r="CH199" s="124">
        <f t="shared" ref="CH199" si="2419">Z199/Z219</f>
        <v>8.2206618361096592E-2</v>
      </c>
      <c r="CI199" s="122">
        <f t="shared" ref="CI199" si="2420">AA199/AA219</f>
        <v>6.0153509533567184E-2</v>
      </c>
      <c r="CJ199" s="128">
        <f t="shared" ref="CJ199" si="2421">AB199/AB219</f>
        <v>7.8076558362116827E-2</v>
      </c>
      <c r="CK199" s="129">
        <f t="shared" ref="CK199" si="2422">AC199/AC219</f>
        <v>8.0435328342119639E-2</v>
      </c>
    </row>
    <row r="200" spans="1:89" ht="13.5" thickBot="1" x14ac:dyDescent="0.25">
      <c r="A200" s="130" t="s">
        <v>22</v>
      </c>
      <c r="B200" s="179">
        <v>1721</v>
      </c>
      <c r="C200" s="180">
        <v>673</v>
      </c>
      <c r="D200" s="181">
        <v>542</v>
      </c>
      <c r="E200" s="182">
        <v>562</v>
      </c>
      <c r="F200" s="179">
        <v>1753</v>
      </c>
      <c r="G200" s="183">
        <v>698</v>
      </c>
      <c r="H200" s="181">
        <v>1987</v>
      </c>
      <c r="I200" s="182">
        <v>1204</v>
      </c>
      <c r="J200" s="179">
        <v>156</v>
      </c>
      <c r="K200" s="183">
        <v>594</v>
      </c>
      <c r="L200" s="181">
        <v>433</v>
      </c>
      <c r="M200" s="179">
        <v>1691</v>
      </c>
      <c r="N200" s="184">
        <v>1420</v>
      </c>
      <c r="O200" s="185">
        <v>2381</v>
      </c>
      <c r="P200" s="179">
        <v>935</v>
      </c>
      <c r="Q200" s="183">
        <v>1018</v>
      </c>
      <c r="R200" s="181">
        <v>1434</v>
      </c>
      <c r="S200" s="182">
        <v>948</v>
      </c>
      <c r="T200" s="179">
        <v>135</v>
      </c>
      <c r="U200" s="183">
        <v>553</v>
      </c>
      <c r="V200" s="181">
        <v>445</v>
      </c>
      <c r="W200" s="182">
        <v>1190</v>
      </c>
      <c r="X200" s="179">
        <v>945</v>
      </c>
      <c r="Y200" s="183">
        <v>830</v>
      </c>
      <c r="Z200" s="181">
        <v>1901</v>
      </c>
      <c r="AA200" s="179">
        <v>1498</v>
      </c>
      <c r="AB200" s="161">
        <v>13807</v>
      </c>
      <c r="AC200" s="162">
        <f t="shared" si="2313"/>
        <v>13840</v>
      </c>
      <c r="AE200" t="s">
        <v>26</v>
      </c>
      <c r="BI200" s="130" t="s">
        <v>22</v>
      </c>
      <c r="BJ200" s="122">
        <f>B200/B219</f>
        <v>9.2071474427562597E-2</v>
      </c>
      <c r="BK200" s="123">
        <f t="shared" ref="BK200" si="2423">C200/C219</f>
        <v>4.0770582177258131E-2</v>
      </c>
      <c r="BL200" s="124">
        <f t="shared" ref="BL200" si="2424">D200/D219</f>
        <v>6.5585672797676672E-2</v>
      </c>
      <c r="BM200" s="125">
        <f t="shared" ref="BM200" si="2425">E200/E219</f>
        <v>7.1867007672634264E-2</v>
      </c>
      <c r="BN200" s="122">
        <f t="shared" ref="BN200" si="2426">F200/F219</f>
        <v>8.1093583753527321E-2</v>
      </c>
      <c r="BO200" s="123">
        <f t="shared" ref="BO200" si="2427">G200/G219</f>
        <v>3.952434881087203E-2</v>
      </c>
      <c r="BP200" s="124">
        <f t="shared" ref="BP200" si="2428">H200/H219</f>
        <v>7.6508413230141306E-2</v>
      </c>
      <c r="BQ200" s="125">
        <f t="shared" ref="BQ200" si="2429">I200/I219</f>
        <v>4.7453886173734826E-2</v>
      </c>
      <c r="BR200" s="122">
        <f t="shared" ref="BR200" si="2430">J200/J219</f>
        <v>3.3707865168539325E-2</v>
      </c>
      <c r="BS200" s="123">
        <f t="shared" ref="BS200" si="2431">K200/K219</f>
        <v>0.12303231151615576</v>
      </c>
      <c r="BT200" s="124">
        <f t="shared" ref="BT200" si="2432">L200/L219</f>
        <v>3.2461203988304974E-2</v>
      </c>
      <c r="BU200" s="122">
        <f t="shared" ref="BU200" si="2433">M200/M219</f>
        <v>0.12050167462410033</v>
      </c>
      <c r="BV200" s="126">
        <f t="shared" ref="BV200" si="2434">N200/N219</f>
        <v>5.5060100814269097E-2</v>
      </c>
      <c r="BW200" s="127">
        <f t="shared" ref="BW200" si="2435">O200/O219</f>
        <v>8.683442742523706E-2</v>
      </c>
      <c r="BX200" s="122">
        <f t="shared" ref="BX200" si="2436">P200/P219</f>
        <v>7.4347964376590331E-2</v>
      </c>
      <c r="BY200" s="123">
        <f t="shared" ref="BY200" si="2437">Q200/Q219</f>
        <v>7.418203016833054E-2</v>
      </c>
      <c r="BZ200" s="124">
        <f t="shared" ref="BZ200" si="2438">R200/R219</f>
        <v>8.4323180054098557E-2</v>
      </c>
      <c r="CA200" s="125">
        <f t="shared" ref="CA200" si="2439">S200/S219</f>
        <v>5.2257317678187531E-2</v>
      </c>
      <c r="CB200" s="122">
        <f t="shared" ref="CB200" si="2440">T200/T219</f>
        <v>3.3885542168674697E-2</v>
      </c>
      <c r="CC200" s="123">
        <f t="shared" ref="CC200" si="2441">U200/U219</f>
        <v>0.1138328530259366</v>
      </c>
      <c r="CD200" s="124">
        <f t="shared" ref="CD200" si="2442">V200/V219</f>
        <v>3.3643305360247976E-2</v>
      </c>
      <c r="CE200" s="125">
        <f t="shared" ref="CE200" si="2443">W200/W219</f>
        <v>7.4454107489207277E-2</v>
      </c>
      <c r="CF200" s="122">
        <f t="shared" ref="CF200" si="2444">X200/X219</f>
        <v>8.1025465146188802E-2</v>
      </c>
      <c r="CG200" s="123">
        <f t="shared" ref="CG200" si="2445">Y200/Y219</f>
        <v>0.10350417757825166</v>
      </c>
      <c r="CH200" s="124">
        <f t="shared" ref="CH200" si="2446">Z200/Z219</f>
        <v>7.1001718084709051E-2</v>
      </c>
      <c r="CI200" s="122">
        <f t="shared" ref="CI200" si="2447">AA200/AA219</f>
        <v>5.2026534227069078E-2</v>
      </c>
      <c r="CJ200" s="128">
        <f t="shared" ref="CJ200" si="2448">AB200/AB219</f>
        <v>6.783733190521346E-2</v>
      </c>
      <c r="CK200" s="129">
        <f t="shared" ref="CK200" si="2449">AC200/AC219</f>
        <v>6.8124652362458585E-2</v>
      </c>
    </row>
    <row r="201" spans="1:89" ht="14.25" thickTop="1" thickBot="1" x14ac:dyDescent="0.25">
      <c r="A201" s="138" t="s">
        <v>27</v>
      </c>
      <c r="B201" s="186">
        <v>1555</v>
      </c>
      <c r="C201" s="187">
        <v>893</v>
      </c>
      <c r="D201" s="188">
        <v>492</v>
      </c>
      <c r="E201" s="189">
        <v>477</v>
      </c>
      <c r="F201" s="186">
        <v>1962</v>
      </c>
      <c r="G201" s="190">
        <v>623</v>
      </c>
      <c r="H201" s="188">
        <v>1948</v>
      </c>
      <c r="I201" s="189">
        <v>1327</v>
      </c>
      <c r="J201" s="186">
        <v>172</v>
      </c>
      <c r="K201" s="190">
        <v>637</v>
      </c>
      <c r="L201" s="188">
        <v>470</v>
      </c>
      <c r="M201" s="186">
        <v>1576</v>
      </c>
      <c r="N201" s="191">
        <v>1354</v>
      </c>
      <c r="O201" s="192">
        <v>2431</v>
      </c>
      <c r="P201" s="186">
        <v>749</v>
      </c>
      <c r="Q201" s="190">
        <v>916</v>
      </c>
      <c r="R201" s="188">
        <v>1339</v>
      </c>
      <c r="S201" s="189">
        <v>1073</v>
      </c>
      <c r="T201" s="186">
        <v>121</v>
      </c>
      <c r="U201" s="190">
        <v>442</v>
      </c>
      <c r="V201" s="188">
        <v>531</v>
      </c>
      <c r="W201" s="189">
        <v>1353</v>
      </c>
      <c r="X201" s="186">
        <v>714</v>
      </c>
      <c r="Y201" s="190">
        <v>615</v>
      </c>
      <c r="Z201" s="188">
        <v>1983</v>
      </c>
      <c r="AA201" s="186">
        <v>1793</v>
      </c>
      <c r="AB201" s="161">
        <v>13390</v>
      </c>
      <c r="AC201" s="162">
        <f t="shared" si="2313"/>
        <v>14156</v>
      </c>
      <c r="AE201" s="265" t="s">
        <v>2</v>
      </c>
      <c r="AF201" s="267" t="s">
        <v>3</v>
      </c>
      <c r="AG201" s="268"/>
      <c r="AH201" s="267" t="s">
        <v>4</v>
      </c>
      <c r="AI201" s="268"/>
      <c r="AJ201" s="267" t="s">
        <v>5</v>
      </c>
      <c r="AK201" s="268"/>
      <c r="AL201" s="267" t="s">
        <v>6</v>
      </c>
      <c r="AM201" s="268"/>
      <c r="AN201" s="267" t="s">
        <v>7</v>
      </c>
      <c r="AO201" s="268"/>
      <c r="AP201" s="267" t="s">
        <v>8</v>
      </c>
      <c r="AQ201" s="268"/>
      <c r="AR201" s="267" t="s">
        <v>9</v>
      </c>
      <c r="AS201" s="268"/>
      <c r="AT201" s="267" t="s">
        <v>10</v>
      </c>
      <c r="AU201" s="268"/>
      <c r="AV201" s="267" t="s">
        <v>11</v>
      </c>
      <c r="AW201" s="268"/>
      <c r="AX201" s="267" t="s">
        <v>12</v>
      </c>
      <c r="AY201" s="268"/>
      <c r="AZ201" s="267" t="s">
        <v>13</v>
      </c>
      <c r="BA201" s="268"/>
      <c r="BB201" s="267" t="s">
        <v>14</v>
      </c>
      <c r="BC201" s="268"/>
      <c r="BD201" s="270" t="s">
        <v>15</v>
      </c>
      <c r="BE201" s="271"/>
      <c r="BF201" s="272" t="s">
        <v>16</v>
      </c>
      <c r="BG201" s="273"/>
      <c r="BI201" s="138" t="s">
        <v>27</v>
      </c>
      <c r="BJ201" s="122">
        <f>B201/B219</f>
        <v>8.3190669805264281E-2</v>
      </c>
      <c r="BK201" s="123">
        <f t="shared" ref="BK201" si="2450">C201/C219</f>
        <v>5.4098261343672384E-2</v>
      </c>
      <c r="BL201" s="124">
        <f t="shared" ref="BL201" si="2451">D201/D219</f>
        <v>5.9535333978702809E-2</v>
      </c>
      <c r="BM201" s="125">
        <f t="shared" ref="BM201" si="2452">E201/E219</f>
        <v>6.0997442455242967E-2</v>
      </c>
      <c r="BN201" s="122">
        <f t="shared" ref="BN201" si="2453">F201/F219</f>
        <v>9.0761900356201144E-2</v>
      </c>
      <c r="BO201" s="123">
        <f t="shared" ref="BO201" si="2454">G201/G219</f>
        <v>3.5277463193657987E-2</v>
      </c>
      <c r="BP201" s="124">
        <f t="shared" ref="BP201" si="2455">H201/H219</f>
        <v>7.5006738285010199E-2</v>
      </c>
      <c r="BQ201" s="125">
        <f t="shared" ref="BQ201" si="2456">I201/I219</f>
        <v>5.2301749960586473E-2</v>
      </c>
      <c r="BR201" s="122">
        <f t="shared" ref="BR201" si="2457">J201/J219</f>
        <v>3.7165082108902334E-2</v>
      </c>
      <c r="BS201" s="123">
        <f t="shared" ref="BS201" si="2458">K201/K219</f>
        <v>0.13193869096934549</v>
      </c>
      <c r="BT201" s="124">
        <f t="shared" ref="BT201" si="2459">L201/L219</f>
        <v>3.5235025114326413E-2</v>
      </c>
      <c r="BU201" s="122">
        <f t="shared" ref="BU201" si="2460">M201/M219</f>
        <v>0.11230670562246134</v>
      </c>
      <c r="BV201" s="126">
        <f t="shared" ref="BV201" si="2461">N201/N219</f>
        <v>5.2500969367972085E-2</v>
      </c>
      <c r="BW201" s="127">
        <f t="shared" ref="BW201" si="2462">O201/O219</f>
        <v>8.8657913931436905E-2</v>
      </c>
      <c r="BX201" s="122">
        <f t="shared" ref="BX201" si="2463">P201/P219</f>
        <v>5.9557888040712471E-2</v>
      </c>
      <c r="BY201" s="123">
        <f t="shared" ref="BY201" si="2464">Q201/Q219</f>
        <v>6.6749253078772858E-2</v>
      </c>
      <c r="BZ201" s="124">
        <f t="shared" ref="BZ201" si="2465">R201/R219</f>
        <v>7.8736916382453254E-2</v>
      </c>
      <c r="CA201" s="125">
        <f t="shared" ref="CA201" si="2466">S201/S219</f>
        <v>5.9147786781324076E-2</v>
      </c>
      <c r="CB201" s="122">
        <f t="shared" ref="CB201" si="2467">T201/T219</f>
        <v>3.03714859437751E-2</v>
      </c>
      <c r="CC201" s="123">
        <f t="shared" ref="CC201" si="2468">U201/U219</f>
        <v>9.0983944009880607E-2</v>
      </c>
      <c r="CD201" s="124">
        <f t="shared" ref="CD201" si="2469">V201/V219</f>
        <v>4.0145157632116124E-2</v>
      </c>
      <c r="CE201" s="125">
        <f t="shared" ref="CE201" si="2470">W201/W219</f>
        <v>8.4652443220922233E-2</v>
      </c>
      <c r="CF201" s="122">
        <f t="shared" ref="CF201" si="2471">X201/X219</f>
        <v>6.1219240332675985E-2</v>
      </c>
      <c r="CG201" s="123">
        <f t="shared" ref="CG201" si="2472">Y201/Y219</f>
        <v>7.6692854470632246E-2</v>
      </c>
      <c r="CH201" s="124">
        <f t="shared" ref="CH201" si="2473">Z201/Z219</f>
        <v>7.4064390826921636E-2</v>
      </c>
      <c r="CI201" s="122">
        <f t="shared" ref="CI201" si="2474">AA201/AA219</f>
        <v>6.2272080019449172E-2</v>
      </c>
      <c r="CJ201" s="128">
        <f t="shared" ref="CJ201" si="2475">AB201/AB219</f>
        <v>6.5788503962541336E-2</v>
      </c>
      <c r="CK201" s="129">
        <f t="shared" ref="CK201" si="2476">AC201/AC219</f>
        <v>6.9680099627381781E-2</v>
      </c>
    </row>
    <row r="202" spans="1:89" ht="15" thickTop="1" thickBot="1" x14ac:dyDescent="0.3">
      <c r="A202" s="130" t="s">
        <v>28</v>
      </c>
      <c r="B202" s="179">
        <v>1037</v>
      </c>
      <c r="C202" s="180">
        <v>748</v>
      </c>
      <c r="D202" s="181">
        <v>387</v>
      </c>
      <c r="E202" s="182">
        <v>386</v>
      </c>
      <c r="F202" s="179">
        <v>1377</v>
      </c>
      <c r="G202" s="183">
        <v>617</v>
      </c>
      <c r="H202" s="181">
        <v>1542</v>
      </c>
      <c r="I202" s="182">
        <v>1225</v>
      </c>
      <c r="J202" s="179">
        <v>243</v>
      </c>
      <c r="K202" s="183">
        <v>484</v>
      </c>
      <c r="L202" s="181">
        <v>489</v>
      </c>
      <c r="M202" s="179">
        <v>927</v>
      </c>
      <c r="N202" s="184">
        <v>1202</v>
      </c>
      <c r="O202" s="185">
        <v>1702</v>
      </c>
      <c r="P202" s="179">
        <v>636</v>
      </c>
      <c r="Q202" s="183">
        <v>608</v>
      </c>
      <c r="R202" s="181">
        <v>1027</v>
      </c>
      <c r="S202" s="182">
        <v>891</v>
      </c>
      <c r="T202" s="179">
        <v>148</v>
      </c>
      <c r="U202" s="183">
        <v>303</v>
      </c>
      <c r="V202" s="181">
        <v>417</v>
      </c>
      <c r="W202" s="182">
        <v>1011</v>
      </c>
      <c r="X202" s="179">
        <v>600</v>
      </c>
      <c r="Y202" s="183">
        <v>471</v>
      </c>
      <c r="Z202" s="181">
        <v>1624</v>
      </c>
      <c r="AA202" s="179">
        <v>1672</v>
      </c>
      <c r="AB202" s="161">
        <v>10729</v>
      </c>
      <c r="AC202" s="162">
        <f t="shared" si="2313"/>
        <v>11045</v>
      </c>
      <c r="AE202" s="266"/>
      <c r="AF202" s="110" t="s">
        <v>17</v>
      </c>
      <c r="AG202" s="111" t="s">
        <v>18</v>
      </c>
      <c r="AH202" s="112" t="s">
        <v>17</v>
      </c>
      <c r="AI202" s="113" t="s">
        <v>18</v>
      </c>
      <c r="AJ202" s="110" t="s">
        <v>17</v>
      </c>
      <c r="AK202" s="111" t="s">
        <v>18</v>
      </c>
      <c r="AL202" s="112" t="s">
        <v>17</v>
      </c>
      <c r="AM202" s="113" t="s">
        <v>18</v>
      </c>
      <c r="AN202" s="110" t="s">
        <v>17</v>
      </c>
      <c r="AO202" s="111" t="s">
        <v>18</v>
      </c>
      <c r="AP202" s="112" t="s">
        <v>17</v>
      </c>
      <c r="AQ202" s="110" t="s">
        <v>18</v>
      </c>
      <c r="AR202" s="114" t="s">
        <v>17</v>
      </c>
      <c r="AS202" s="115" t="s">
        <v>18</v>
      </c>
      <c r="AT202" s="110" t="s">
        <v>17</v>
      </c>
      <c r="AU202" s="111" t="s">
        <v>18</v>
      </c>
      <c r="AV202" s="112" t="s">
        <v>17</v>
      </c>
      <c r="AW202" s="113" t="s">
        <v>18</v>
      </c>
      <c r="AX202" s="110" t="s">
        <v>17</v>
      </c>
      <c r="AY202" s="111" t="s">
        <v>18</v>
      </c>
      <c r="AZ202" s="112" t="s">
        <v>17</v>
      </c>
      <c r="BA202" s="113" t="s">
        <v>18</v>
      </c>
      <c r="BB202" s="110" t="s">
        <v>17</v>
      </c>
      <c r="BC202" s="111" t="s">
        <v>18</v>
      </c>
      <c r="BD202" s="25" t="s">
        <v>17</v>
      </c>
      <c r="BE202" s="116" t="s">
        <v>18</v>
      </c>
      <c r="BF202" s="167" t="s">
        <v>17</v>
      </c>
      <c r="BG202" s="168" t="s">
        <v>18</v>
      </c>
      <c r="BI202" s="130" t="s">
        <v>28</v>
      </c>
      <c r="BJ202" s="122">
        <f>B202/B219</f>
        <v>5.5478279477851486E-2</v>
      </c>
      <c r="BK202" s="123">
        <f t="shared" ref="BK202" si="2477">C202/C219</f>
        <v>4.5314109165808442E-2</v>
      </c>
      <c r="BL202" s="124">
        <f t="shared" ref="BL202" si="2478">D202/D219</f>
        <v>4.6829622458857696E-2</v>
      </c>
      <c r="BM202" s="125">
        <f t="shared" ref="BM202" si="2479">E202/E219</f>
        <v>4.9360613810741687E-2</v>
      </c>
      <c r="BN202" s="122">
        <f t="shared" ref="BN202" si="2480">F202/F219</f>
        <v>6.3699865846324658E-2</v>
      </c>
      <c r="BO202" s="123">
        <f t="shared" ref="BO202" si="2481">G202/G219</f>
        <v>3.4937712344280863E-2</v>
      </c>
      <c r="BP202" s="124">
        <f t="shared" ref="BP202" si="2482">H202/H219</f>
        <v>5.9373917061337649E-2</v>
      </c>
      <c r="BQ202" s="125">
        <f t="shared" ref="BQ202" si="2483">I202/I219</f>
        <v>4.8281570234904619E-2</v>
      </c>
      <c r="BR202" s="122">
        <f t="shared" ref="BR202" si="2484">J202/J219</f>
        <v>5.2506482281763182E-2</v>
      </c>
      <c r="BS202" s="123">
        <f t="shared" ref="BS202" si="2485">K202/K219</f>
        <v>0.10024855012427507</v>
      </c>
      <c r="BT202" s="124">
        <f t="shared" ref="BT202" si="2486">L202/L219</f>
        <v>3.6659419746607691E-2</v>
      </c>
      <c r="BU202" s="122">
        <f t="shared" ref="BU202" si="2487">M202/M219</f>
        <v>6.605857621321172E-2</v>
      </c>
      <c r="BV202" s="126">
        <f t="shared" ref="BV202" si="2488">N202/N219</f>
        <v>4.6607212097712292E-2</v>
      </c>
      <c r="BW202" s="127">
        <f t="shared" ref="BW202" si="2489">O202/O219</f>
        <v>6.2071480671043032E-2</v>
      </c>
      <c r="BX202" s="122">
        <f t="shared" ref="BX202" si="2490">P202/P219</f>
        <v>5.0572519083969467E-2</v>
      </c>
      <c r="BY202" s="123">
        <f t="shared" ref="BY202" si="2491">Q202/Q219</f>
        <v>4.4305181082853605E-2</v>
      </c>
      <c r="BZ202" s="124">
        <f t="shared" ref="BZ202" si="2492">R202/R219</f>
        <v>6.0390450429260265E-2</v>
      </c>
      <c r="CA202" s="125">
        <f t="shared" ref="CA202" si="2493">S202/S219</f>
        <v>4.9115263767157268E-2</v>
      </c>
      <c r="CB202" s="122">
        <f t="shared" ref="CB202" si="2494">T202/T219</f>
        <v>3.7148594377510037E-2</v>
      </c>
      <c r="CC202" s="123">
        <f t="shared" ref="CC202" si="2495">U202/U219</f>
        <v>6.2371346233017703E-2</v>
      </c>
      <c r="CD202" s="124">
        <f t="shared" ref="CD202" si="2496">V202/V219</f>
        <v>3.1526423225221138E-2</v>
      </c>
      <c r="CE202" s="125">
        <f t="shared" ref="CE202" si="2497">W202/W219</f>
        <v>6.3254708127385345E-2</v>
      </c>
      <c r="CF202" s="122">
        <f t="shared" ref="CF202" si="2498">X202/X219</f>
        <v>5.1444739775357969E-2</v>
      </c>
      <c r="CG202" s="123">
        <f t="shared" ref="CG202" si="2499">Y202/Y219</f>
        <v>5.8735503179947628E-2</v>
      </c>
      <c r="CH202" s="124">
        <f t="shared" ref="CH202" si="2500">Z202/Z219</f>
        <v>6.0655860162844549E-2</v>
      </c>
      <c r="CI202" s="122">
        <f t="shared" ref="CI202" si="2501">AA202/AA219</f>
        <v>5.8069669711388182E-2</v>
      </c>
      <c r="CJ202" s="128">
        <f t="shared" ref="CJ202" si="2502">AB202/AB219</f>
        <v>5.2714328529806273E-2</v>
      </c>
      <c r="CK202" s="129">
        <f t="shared" ref="CK202" si="2503">AC202/AC219</f>
        <v>5.4366819750242421E-2</v>
      </c>
    </row>
    <row r="203" spans="1:89" ht="13.5" thickTop="1" x14ac:dyDescent="0.2">
      <c r="A203" s="138" t="s">
        <v>29</v>
      </c>
      <c r="B203" s="193">
        <v>984</v>
      </c>
      <c r="C203" s="187">
        <v>786</v>
      </c>
      <c r="D203" s="188">
        <v>358</v>
      </c>
      <c r="E203" s="189">
        <v>440</v>
      </c>
      <c r="F203" s="186">
        <v>1221</v>
      </c>
      <c r="G203" s="190">
        <v>682</v>
      </c>
      <c r="H203" s="188">
        <v>1507</v>
      </c>
      <c r="I203" s="189">
        <v>1243</v>
      </c>
      <c r="J203" s="186">
        <v>251</v>
      </c>
      <c r="K203" s="190">
        <v>319</v>
      </c>
      <c r="L203" s="188">
        <v>513</v>
      </c>
      <c r="M203" s="186">
        <v>998</v>
      </c>
      <c r="N203" s="191">
        <v>1168</v>
      </c>
      <c r="O203" s="194">
        <v>1516</v>
      </c>
      <c r="P203" s="186">
        <v>582</v>
      </c>
      <c r="Q203" s="190">
        <v>613</v>
      </c>
      <c r="R203" s="188">
        <v>1014</v>
      </c>
      <c r="S203" s="189">
        <v>838</v>
      </c>
      <c r="T203" s="186">
        <v>185</v>
      </c>
      <c r="U203" s="190">
        <v>226</v>
      </c>
      <c r="V203" s="188">
        <v>500</v>
      </c>
      <c r="W203" s="195">
        <v>949</v>
      </c>
      <c r="X203" s="186">
        <v>484</v>
      </c>
      <c r="Y203" s="190">
        <v>341</v>
      </c>
      <c r="Z203" s="188">
        <v>1637</v>
      </c>
      <c r="AA203" s="186">
        <v>1584</v>
      </c>
      <c r="AB203" s="161">
        <v>10404</v>
      </c>
      <c r="AC203" s="162">
        <f t="shared" si="2313"/>
        <v>10535</v>
      </c>
      <c r="AE203" s="253" t="str">
        <f>$AE$17</f>
        <v>17:00 - 17:59</v>
      </c>
      <c r="AF203" s="119">
        <f t="shared" ref="AF203:AU204" si="2504">SUMIF($A$9:$A$32,$AE203,B$195:B$218)</f>
        <v>932</v>
      </c>
      <c r="AG203" s="176">
        <f t="shared" si="2504"/>
        <v>1948</v>
      </c>
      <c r="AH203" s="120">
        <f t="shared" si="2504"/>
        <v>731</v>
      </c>
      <c r="AI203" s="171">
        <f t="shared" si="2504"/>
        <v>617</v>
      </c>
      <c r="AJ203" s="119">
        <f t="shared" si="2504"/>
        <v>1078</v>
      </c>
      <c r="AK203" s="121">
        <f t="shared" si="2504"/>
        <v>2257</v>
      </c>
      <c r="AL203" s="120">
        <f t="shared" si="2504"/>
        <v>1579</v>
      </c>
      <c r="AM203" s="171">
        <f t="shared" si="2504"/>
        <v>2872</v>
      </c>
      <c r="AN203" s="119">
        <f t="shared" si="2504"/>
        <v>683</v>
      </c>
      <c r="AO203" s="121">
        <f t="shared" si="2504"/>
        <v>155</v>
      </c>
      <c r="AP203" s="120">
        <f t="shared" si="2504"/>
        <v>1782</v>
      </c>
      <c r="AQ203" s="119">
        <f t="shared" si="2504"/>
        <v>515</v>
      </c>
      <c r="AR203" s="170">
        <f t="shared" si="2504"/>
        <v>2677</v>
      </c>
      <c r="AS203" s="172">
        <f t="shared" si="2504"/>
        <v>1558</v>
      </c>
      <c r="AT203" s="119">
        <f t="shared" si="2504"/>
        <v>1200</v>
      </c>
      <c r="AU203" s="121">
        <f t="shared" si="2504"/>
        <v>1067</v>
      </c>
      <c r="AV203" s="120">
        <f t="shared" ref="AP203:BE204" si="2505">SUMIF($A$9:$A$32,$AE203,R$195:R$218)</f>
        <v>1152</v>
      </c>
      <c r="AW203" s="171">
        <f t="shared" si="2505"/>
        <v>1601</v>
      </c>
      <c r="AX203" s="119">
        <f t="shared" si="2505"/>
        <v>622</v>
      </c>
      <c r="AY203" s="121">
        <f t="shared" si="2505"/>
        <v>126</v>
      </c>
      <c r="AZ203" s="120">
        <f t="shared" si="2505"/>
        <v>1503</v>
      </c>
      <c r="BA203" s="171">
        <f t="shared" si="2505"/>
        <v>907</v>
      </c>
      <c r="BB203" s="119">
        <f t="shared" si="2505"/>
        <v>1168</v>
      </c>
      <c r="BC203" s="121">
        <f t="shared" si="2505"/>
        <v>349</v>
      </c>
      <c r="BD203" s="20">
        <f t="shared" si="2505"/>
        <v>1788</v>
      </c>
      <c r="BE203" s="175">
        <f t="shared" si="2505"/>
        <v>2411</v>
      </c>
      <c r="BF203" s="161">
        <f>AF203+AH203+AJ203+AL203+AN203+AP203+AR203+AT203+AV203+AX203+AZ203+BB203+BD203</f>
        <v>16895</v>
      </c>
      <c r="BG203" s="162">
        <f>AG203+AI203+AK203+AM203+AO203+AQ203+AS203+AU203+AW203+AY203+BA203+BC203+BE203</f>
        <v>16383</v>
      </c>
      <c r="BI203" s="138" t="s">
        <v>29</v>
      </c>
      <c r="BJ203" s="122">
        <f>B203/B219</f>
        <v>5.2642841857479132E-2</v>
      </c>
      <c r="BK203" s="123">
        <f t="shared" ref="BK203" si="2506">C203/C219</f>
        <v>4.7616162840007269E-2</v>
      </c>
      <c r="BL203" s="124">
        <f t="shared" ref="BL203" si="2507">D203/D219</f>
        <v>4.3320425943852853E-2</v>
      </c>
      <c r="BM203" s="125">
        <f t="shared" ref="BM203" si="2508">E203/E219</f>
        <v>5.6265984654731455E-2</v>
      </c>
      <c r="BN203" s="122">
        <f t="shared" ref="BN203" si="2509">F203/F219</f>
        <v>5.6483323310357589E-2</v>
      </c>
      <c r="BO203" s="123">
        <f t="shared" ref="BO203" si="2510">G203/G219</f>
        <v>3.8618346545866364E-2</v>
      </c>
      <c r="BP203" s="124">
        <f t="shared" ref="BP203" si="2511">H203/H219</f>
        <v>5.8026260059296911E-2</v>
      </c>
      <c r="BQ203" s="125">
        <f t="shared" ref="BQ203" si="2512">I203/I219</f>
        <v>4.8991013715907299E-2</v>
      </c>
      <c r="BR203" s="122">
        <f t="shared" ref="BR203" si="2513">J203/J219</f>
        <v>5.4235090751944687E-2</v>
      </c>
      <c r="BS203" s="123">
        <f t="shared" ref="BS203" si="2514">K203/K219</f>
        <v>6.607290803645402E-2</v>
      </c>
      <c r="BT203" s="124">
        <f t="shared" ref="BT203" si="2515">L203/L219</f>
        <v>3.8458655071594572E-2</v>
      </c>
      <c r="BU203" s="122">
        <f t="shared" ref="BU203" si="2516">M203/M219</f>
        <v>7.111807881422362E-2</v>
      </c>
      <c r="BV203" s="126">
        <f t="shared" ref="BV203" si="2517">N203/N219</f>
        <v>4.5288871655680497E-2</v>
      </c>
      <c r="BW203" s="127">
        <f t="shared" ref="BW203" si="2518">O203/O219</f>
        <v>5.5288110867979579E-2</v>
      </c>
      <c r="BX203" s="122">
        <f t="shared" ref="BX203" si="2519">P203/P219</f>
        <v>4.6278625954198474E-2</v>
      </c>
      <c r="BY203" s="123">
        <f t="shared" ref="BY203" si="2520">Q203/Q219</f>
        <v>4.4669532900969179E-2</v>
      </c>
      <c r="BZ203" s="124">
        <f t="shared" ref="BZ203" si="2521">R203/R219</f>
        <v>5.9626014347877218E-2</v>
      </c>
      <c r="CA203" s="125">
        <f t="shared" ref="CA203" si="2522">S203/S219</f>
        <v>4.6193704867427375E-2</v>
      </c>
      <c r="CB203" s="122">
        <f t="shared" ref="CB203" si="2523">T203/T219</f>
        <v>4.6435742971887552E-2</v>
      </c>
      <c r="CC203" s="123">
        <f t="shared" ref="CC203" si="2524">U203/U219</f>
        <v>4.6521202140798683E-2</v>
      </c>
      <c r="CD203" s="124">
        <f t="shared" ref="CD203" si="2525">V203/V219</f>
        <v>3.7801466696907843E-2</v>
      </c>
      <c r="CE203" s="125">
        <f t="shared" ref="CE203" si="2526">W203/W219</f>
        <v>5.9375586560720763E-2</v>
      </c>
      <c r="CF203" s="122">
        <f t="shared" ref="CF203" si="2527">X203/X219</f>
        <v>4.1498756752122098E-2</v>
      </c>
      <c r="CG203" s="123">
        <f t="shared" ref="CG203" si="2528">Y203/Y219</f>
        <v>4.2524005486968448E-2</v>
      </c>
      <c r="CH203" s="124">
        <f t="shared" ref="CH203" si="2529">Z203/Z219</f>
        <v>6.1141405841488014E-2</v>
      </c>
      <c r="CI203" s="122">
        <f t="shared" ref="CI203" si="2530">AA203/AA219</f>
        <v>5.5013371305525652E-2</v>
      </c>
      <c r="CJ203" s="128">
        <f t="shared" ref="CJ203" si="2531">AB203/AB219</f>
        <v>5.1117520181200901E-2</v>
      </c>
      <c r="CK203" s="129">
        <f t="shared" ref="CK203" si="2532">AC203/AC219</f>
        <v>5.1856445999891712E-2</v>
      </c>
    </row>
    <row r="204" spans="1:89" x14ac:dyDescent="0.2">
      <c r="A204" s="130" t="s">
        <v>31</v>
      </c>
      <c r="B204" s="196">
        <v>845</v>
      </c>
      <c r="C204" s="180">
        <v>849</v>
      </c>
      <c r="D204" s="181">
        <v>426</v>
      </c>
      <c r="E204" s="182">
        <v>391</v>
      </c>
      <c r="F204" s="179">
        <v>1119</v>
      </c>
      <c r="G204" s="183">
        <v>656</v>
      </c>
      <c r="H204" s="181">
        <v>1370</v>
      </c>
      <c r="I204" s="182">
        <v>1249</v>
      </c>
      <c r="J204" s="179">
        <v>247</v>
      </c>
      <c r="K204" s="180">
        <v>242</v>
      </c>
      <c r="L204" s="181">
        <v>565</v>
      </c>
      <c r="M204" s="179">
        <v>861</v>
      </c>
      <c r="N204" s="184">
        <v>1135</v>
      </c>
      <c r="O204" s="197">
        <v>1368</v>
      </c>
      <c r="P204" s="179">
        <v>562</v>
      </c>
      <c r="Q204" s="180">
        <v>622</v>
      </c>
      <c r="R204" s="181">
        <v>807</v>
      </c>
      <c r="S204" s="182">
        <v>840</v>
      </c>
      <c r="T204" s="188">
        <v>126</v>
      </c>
      <c r="U204" s="179">
        <v>225</v>
      </c>
      <c r="V204" s="181">
        <v>510</v>
      </c>
      <c r="W204" s="198">
        <v>798</v>
      </c>
      <c r="X204" s="179">
        <v>461</v>
      </c>
      <c r="Y204" s="183">
        <v>394</v>
      </c>
      <c r="Z204" s="181">
        <v>1520</v>
      </c>
      <c r="AA204" s="179">
        <v>1890</v>
      </c>
      <c r="AB204" s="161">
        <v>9693</v>
      </c>
      <c r="AC204" s="162">
        <f t="shared" si="2313"/>
        <v>10385</v>
      </c>
      <c r="AE204" s="255" t="str">
        <f>$AE$18</f>
        <v>18:00 - 18:59</v>
      </c>
      <c r="AF204" s="119">
        <f t="shared" si="2504"/>
        <v>918</v>
      </c>
      <c r="AG204" s="180">
        <f t="shared" si="2504"/>
        <v>1844</v>
      </c>
      <c r="AH204" s="181">
        <f t="shared" si="2504"/>
        <v>455</v>
      </c>
      <c r="AI204" s="182">
        <f t="shared" si="2504"/>
        <v>610</v>
      </c>
      <c r="AJ204" s="179">
        <f t="shared" si="2504"/>
        <v>772</v>
      </c>
      <c r="AK204" s="183">
        <f t="shared" si="2504"/>
        <v>1688</v>
      </c>
      <c r="AL204" s="181">
        <f t="shared" si="2504"/>
        <v>1429</v>
      </c>
      <c r="AM204" s="182">
        <f t="shared" si="2504"/>
        <v>2372</v>
      </c>
      <c r="AN204" s="179">
        <f t="shared" si="2504"/>
        <v>458</v>
      </c>
      <c r="AO204" s="183">
        <f t="shared" si="2504"/>
        <v>150</v>
      </c>
      <c r="AP204" s="181">
        <f t="shared" si="2505"/>
        <v>1679</v>
      </c>
      <c r="AQ204" s="179">
        <f t="shared" si="2505"/>
        <v>407</v>
      </c>
      <c r="AR204" s="184">
        <f t="shared" si="2505"/>
        <v>2357</v>
      </c>
      <c r="AS204" s="185">
        <f t="shared" si="2505"/>
        <v>1580</v>
      </c>
      <c r="AT204" s="179">
        <f t="shared" si="2505"/>
        <v>1064</v>
      </c>
      <c r="AU204" s="183">
        <f t="shared" si="2505"/>
        <v>1045</v>
      </c>
      <c r="AV204" s="181">
        <f t="shared" si="2505"/>
        <v>1041</v>
      </c>
      <c r="AW204" s="182">
        <f t="shared" si="2505"/>
        <v>1615</v>
      </c>
      <c r="AX204" s="179">
        <f t="shared" si="2505"/>
        <v>543</v>
      </c>
      <c r="AY204" s="183">
        <f t="shared" si="2505"/>
        <v>92</v>
      </c>
      <c r="AZ204" s="181">
        <f t="shared" si="2505"/>
        <v>1628</v>
      </c>
      <c r="BA204" s="182">
        <f t="shared" si="2505"/>
        <v>842</v>
      </c>
      <c r="BB204" s="179">
        <f t="shared" si="2505"/>
        <v>1114</v>
      </c>
      <c r="BC204" s="183">
        <f t="shared" si="2505"/>
        <v>411</v>
      </c>
      <c r="BD204" s="181">
        <f t="shared" si="2505"/>
        <v>1552</v>
      </c>
      <c r="BE204" s="179">
        <f t="shared" si="2505"/>
        <v>2339</v>
      </c>
      <c r="BF204" s="163">
        <f>SUM(AF204,AH204,AJ204,AL204,AN204,AP204,AR204,AT204,AV204,AX204,AZ204,BB204,BD204)</f>
        <v>15010</v>
      </c>
      <c r="BG204" s="164">
        <f>SUM(AG204,AI204,AK204,AM204,AO204,AQ204,AS204,AU204,AW204,AY204,BA204,BC204,BE204)</f>
        <v>14995</v>
      </c>
      <c r="BI204" s="130" t="s">
        <v>31</v>
      </c>
      <c r="BJ204" s="122">
        <f>B204/B219</f>
        <v>4.5206505456879952E-2</v>
      </c>
      <c r="BK204" s="123">
        <f t="shared" ref="BK204" si="2533">C204/C219</f>
        <v>5.1432725510389535E-2</v>
      </c>
      <c r="BL204" s="124">
        <f t="shared" ref="BL204" si="2534">D204/D219</f>
        <v>5.1548886737657305E-2</v>
      </c>
      <c r="BM204" s="125">
        <f t="shared" ref="BM204" si="2535">E204/E219</f>
        <v>0.05</v>
      </c>
      <c r="BN204" s="122">
        <f t="shared" ref="BN204" si="2536">F204/F219</f>
        <v>5.1764814729148352E-2</v>
      </c>
      <c r="BO204" s="123">
        <f t="shared" ref="BO204" si="2537">G204/G219</f>
        <v>3.7146092865232162E-2</v>
      </c>
      <c r="BP204" s="124">
        <f t="shared" ref="BP204" si="2538">H204/H219</f>
        <v>5.2751145508451731E-2</v>
      </c>
      <c r="BQ204" s="125">
        <f t="shared" ref="BQ204" si="2539">I204/I219</f>
        <v>4.9227494876241527E-2</v>
      </c>
      <c r="BR204" s="122">
        <f t="shared" ref="BR204" si="2540">J204/J219</f>
        <v>5.3370786516853931E-2</v>
      </c>
      <c r="BS204" s="123">
        <f t="shared" ref="BS204" si="2541">K204/K219</f>
        <v>5.0124275062137534E-2</v>
      </c>
      <c r="BT204" s="124">
        <f t="shared" ref="BT204" si="2542">L204/L219</f>
        <v>4.2356998275732811E-2</v>
      </c>
      <c r="BU204" s="122">
        <f t="shared" ref="BU204" si="2543">M204/M219</f>
        <v>6.1355376612271077E-2</v>
      </c>
      <c r="BV204" s="126">
        <f t="shared" ref="BV204" si="2544">N204/N219</f>
        <v>4.4009305932531988E-2</v>
      </c>
      <c r="BW204" s="127">
        <f t="shared" ref="BW204" si="2545">O204/O219</f>
        <v>4.9890590809628009E-2</v>
      </c>
      <c r="BX204" s="122">
        <f t="shared" ref="BX204" si="2546">P204/P219</f>
        <v>4.4688295165394402E-2</v>
      </c>
      <c r="BY204" s="123">
        <f t="shared" ref="BY204" si="2547">Q204/Q219</f>
        <v>4.5325366173577207E-2</v>
      </c>
      <c r="BZ204" s="124">
        <f t="shared" ref="BZ204" si="2548">R204/R219</f>
        <v>4.745383982123956E-2</v>
      </c>
      <c r="CA204" s="125">
        <f t="shared" ref="CA204" si="2549">S204/S219</f>
        <v>4.6303952373077557E-2</v>
      </c>
      <c r="CB204" s="122">
        <f t="shared" ref="CB204" si="2550">T204/T219</f>
        <v>3.1626506024096383E-2</v>
      </c>
      <c r="CC204" s="123">
        <f t="shared" ref="CC204" si="2551">U204/U219</f>
        <v>4.6315356113627006E-2</v>
      </c>
      <c r="CD204" s="124">
        <f t="shared" ref="CD204" si="2552">V204/V219</f>
        <v>3.8557496030845996E-2</v>
      </c>
      <c r="CE204" s="125">
        <f t="shared" ref="CE204" si="2553">W204/W219</f>
        <v>4.9928048551586057E-2</v>
      </c>
      <c r="CF204" s="122">
        <f t="shared" ref="CF204" si="2554">X204/X219</f>
        <v>3.9526708394066704E-2</v>
      </c>
      <c r="CG204" s="123">
        <f t="shared" ref="CG204" si="2555">Y204/Y219</f>
        <v>4.9133308392567653E-2</v>
      </c>
      <c r="CH204" s="124">
        <f t="shared" ref="CH204" si="2556">Z204/Z219</f>
        <v>5.6771494733696873E-2</v>
      </c>
      <c r="CI204" s="122">
        <f t="shared" ref="CI204" si="2557">AA204/AA219</f>
        <v>6.5640954398638554E-2</v>
      </c>
      <c r="CJ204" s="128">
        <f t="shared" ref="CJ204" si="2558">AB204/AB219</f>
        <v>4.7624194840098069E-2</v>
      </c>
      <c r="CK204" s="129">
        <f t="shared" ref="CK204" si="2559">AC204/AC219</f>
        <v>5.1118100779200322E-2</v>
      </c>
    </row>
    <row r="205" spans="1:89" ht="13.5" thickBot="1" x14ac:dyDescent="0.25">
      <c r="A205" s="138" t="s">
        <v>33</v>
      </c>
      <c r="B205" s="193">
        <v>736</v>
      </c>
      <c r="C205" s="187">
        <v>716</v>
      </c>
      <c r="D205" s="188">
        <v>311</v>
      </c>
      <c r="E205" s="189">
        <v>378</v>
      </c>
      <c r="F205" s="186">
        <v>870</v>
      </c>
      <c r="G205" s="190">
        <v>619</v>
      </c>
      <c r="H205" s="188">
        <v>1142</v>
      </c>
      <c r="I205" s="189">
        <v>1173</v>
      </c>
      <c r="J205" s="186">
        <v>244</v>
      </c>
      <c r="K205" s="187">
        <v>200</v>
      </c>
      <c r="L205" s="188">
        <v>581</v>
      </c>
      <c r="M205" s="186">
        <v>560</v>
      </c>
      <c r="N205" s="191">
        <v>1118</v>
      </c>
      <c r="O205" s="194">
        <v>1118</v>
      </c>
      <c r="P205" s="186">
        <v>515</v>
      </c>
      <c r="Q205" s="187">
        <v>516</v>
      </c>
      <c r="R205" s="188">
        <v>756</v>
      </c>
      <c r="S205" s="189">
        <v>753</v>
      </c>
      <c r="T205" s="186">
        <v>153</v>
      </c>
      <c r="U205" s="190">
        <v>206</v>
      </c>
      <c r="V205" s="188">
        <v>548</v>
      </c>
      <c r="W205" s="195">
        <v>690</v>
      </c>
      <c r="X205" s="186">
        <v>411</v>
      </c>
      <c r="Y205" s="190">
        <v>267</v>
      </c>
      <c r="Z205" s="188">
        <v>1405</v>
      </c>
      <c r="AA205" s="186">
        <v>1500</v>
      </c>
      <c r="AB205" s="161">
        <v>8790</v>
      </c>
      <c r="AC205" s="162">
        <f t="shared" si="2313"/>
        <v>8696</v>
      </c>
      <c r="AE205" s="253"/>
      <c r="AF205" s="119"/>
      <c r="AG205" s="187"/>
      <c r="AH205" s="188"/>
      <c r="AI205" s="189"/>
      <c r="AJ205" s="186"/>
      <c r="AK205" s="190"/>
      <c r="AL205" s="188"/>
      <c r="AM205" s="189"/>
      <c r="AN205" s="186"/>
      <c r="AO205" s="190"/>
      <c r="AP205" s="188"/>
      <c r="AQ205" s="186"/>
      <c r="AR205" s="191"/>
      <c r="AS205" s="192"/>
      <c r="AT205" s="186"/>
      <c r="AU205" s="190"/>
      <c r="AV205" s="188"/>
      <c r="AW205" s="189"/>
      <c r="AX205" s="186"/>
      <c r="AY205" s="190"/>
      <c r="AZ205" s="188"/>
      <c r="BA205" s="189"/>
      <c r="BB205" s="186"/>
      <c r="BC205" s="190"/>
      <c r="BD205" s="188"/>
      <c r="BE205" s="186"/>
      <c r="BF205" s="163"/>
      <c r="BG205" s="164"/>
      <c r="BI205" s="138" t="s">
        <v>33</v>
      </c>
      <c r="BJ205" s="122">
        <f>B205/B219</f>
        <v>3.9375133747057561E-2</v>
      </c>
      <c r="BK205" s="123">
        <f t="shared" ref="BK205" si="2560">C205/C219</f>
        <v>4.3375537650693644E-2</v>
      </c>
      <c r="BL205" s="124">
        <f t="shared" ref="BL205" si="2561">D205/D219</f>
        <v>3.7633107454017427E-2</v>
      </c>
      <c r="BM205" s="125">
        <f t="shared" ref="BM205" si="2562">E205/E219</f>
        <v>4.8337595907928389E-2</v>
      </c>
      <c r="BN205" s="122">
        <f t="shared" ref="BN205" si="2563">F205/F219</f>
        <v>4.0246102604431698E-2</v>
      </c>
      <c r="BO205" s="123">
        <f t="shared" ref="BO205" si="2564">G205/G219</f>
        <v>3.5050962627406569E-2</v>
      </c>
      <c r="BP205" s="124">
        <f t="shared" ref="BP205" si="2565">H205/H219</f>
        <v>4.3972122752300641E-2</v>
      </c>
      <c r="BQ205" s="125">
        <f t="shared" ref="BQ205" si="2566">I205/I219</f>
        <v>4.623206684534132E-2</v>
      </c>
      <c r="BR205" s="122">
        <f t="shared" ref="BR205" si="2567">J205/J219</f>
        <v>5.2722558340535866E-2</v>
      </c>
      <c r="BS205" s="123">
        <f t="shared" ref="BS205" si="2568">K205/K219</f>
        <v>4.1425020712510356E-2</v>
      </c>
      <c r="BT205" s="124">
        <f t="shared" ref="BT205" si="2569">L205/L219</f>
        <v>4.3556488492390737E-2</v>
      </c>
      <c r="BU205" s="122">
        <f t="shared" ref="BU205" si="2570">M205/M219</f>
        <v>3.9905936007981188E-2</v>
      </c>
      <c r="BV205" s="126">
        <f t="shared" ref="BV205" si="2571">N205/N219</f>
        <v>4.3350135711516094E-2</v>
      </c>
      <c r="BW205" s="127">
        <f t="shared" ref="BW205" si="2572">O205/O219</f>
        <v>4.0773158278628735E-2</v>
      </c>
      <c r="BX205" s="122">
        <f t="shared" ref="BX205" si="2573">P205/P219</f>
        <v>4.0951017811704835E-2</v>
      </c>
      <c r="BY205" s="123">
        <f t="shared" ref="BY205" si="2574">Q205/Q219</f>
        <v>3.7601107629527071E-2</v>
      </c>
      <c r="BZ205" s="124">
        <f t="shared" ref="BZ205" si="2575">R205/R219</f>
        <v>4.4454898271198404E-2</v>
      </c>
      <c r="CA205" s="125">
        <f t="shared" ref="CA205" si="2576">S205/S219</f>
        <v>4.1508185877294525E-2</v>
      </c>
      <c r="CB205" s="122">
        <f t="shared" ref="CB205" si="2577">T205/T219</f>
        <v>3.8403614457831324E-2</v>
      </c>
      <c r="CC205" s="123">
        <f t="shared" ref="CC205" si="2578">U205/U219</f>
        <v>4.2404281597365173E-2</v>
      </c>
      <c r="CD205" s="124">
        <f t="shared" ref="CD205" si="2579">V205/V219</f>
        <v>4.1430407499810994E-2</v>
      </c>
      <c r="CE205" s="125">
        <f t="shared" ref="CE205" si="2580">W205/W219</f>
        <v>4.317086904836389E-2</v>
      </c>
      <c r="CF205" s="122">
        <f t="shared" ref="CF205" si="2581">X205/X219</f>
        <v>3.5239646746120207E-2</v>
      </c>
      <c r="CG205" s="123">
        <f t="shared" ref="CG205" si="2582">Y205/Y219</f>
        <v>3.3295922184811075E-2</v>
      </c>
      <c r="CH205" s="124">
        <f t="shared" ref="CH205" si="2583">Z205/Z219</f>
        <v>5.2476282961081644E-2</v>
      </c>
      <c r="CI205" s="122">
        <f t="shared" ref="CI205" si="2584">AA205/AA219</f>
        <v>5.2095995554475048E-2</v>
      </c>
      <c r="CJ205" s="128">
        <f t="shared" ref="CJ205" si="2585">AB205/AB219</f>
        <v>4.3187524259203761E-2</v>
      </c>
      <c r="CK205" s="129">
        <f t="shared" ref="CK205" si="2586">AC205/AC219</f>
        <v>4.2804333594215309E-2</v>
      </c>
    </row>
    <row r="206" spans="1:89" ht="14.25" thickTop="1" thickBot="1" x14ac:dyDescent="0.25">
      <c r="A206" s="130" t="s">
        <v>34</v>
      </c>
      <c r="B206" s="196">
        <v>662</v>
      </c>
      <c r="C206" s="180">
        <v>889</v>
      </c>
      <c r="D206" s="181">
        <v>321</v>
      </c>
      <c r="E206" s="182">
        <v>397</v>
      </c>
      <c r="F206" s="179">
        <v>772</v>
      </c>
      <c r="G206" s="183">
        <v>789</v>
      </c>
      <c r="H206" s="181">
        <v>1190</v>
      </c>
      <c r="I206" s="182">
        <v>1360</v>
      </c>
      <c r="J206" s="179">
        <v>304</v>
      </c>
      <c r="K206" s="180">
        <v>154</v>
      </c>
      <c r="L206" s="181">
        <v>626</v>
      </c>
      <c r="M206" s="179">
        <v>566</v>
      </c>
      <c r="N206" s="184">
        <v>1267</v>
      </c>
      <c r="O206" s="197">
        <v>1123</v>
      </c>
      <c r="P206" s="179">
        <v>621</v>
      </c>
      <c r="Q206" s="180">
        <v>520</v>
      </c>
      <c r="R206" s="181">
        <v>821</v>
      </c>
      <c r="S206" s="182">
        <v>805</v>
      </c>
      <c r="T206" s="179">
        <v>182</v>
      </c>
      <c r="U206" s="183">
        <v>179</v>
      </c>
      <c r="V206" s="181">
        <v>623</v>
      </c>
      <c r="W206" s="198">
        <v>676</v>
      </c>
      <c r="X206" s="179">
        <v>417</v>
      </c>
      <c r="Y206" s="183">
        <v>309</v>
      </c>
      <c r="Z206" s="181">
        <v>1359</v>
      </c>
      <c r="AA206" s="179">
        <v>1601</v>
      </c>
      <c r="AB206" s="161">
        <v>9165</v>
      </c>
      <c r="AC206" s="162">
        <f t="shared" si="2313"/>
        <v>9368</v>
      </c>
      <c r="AE206" s="250" t="s">
        <v>25</v>
      </c>
      <c r="AF206" s="14">
        <f t="shared" ref="AF206:BG206" si="2587">SUM(AF203:AF205)</f>
        <v>1850</v>
      </c>
      <c r="AG206" s="1">
        <f t="shared" si="2587"/>
        <v>3792</v>
      </c>
      <c r="AH206" s="14">
        <f t="shared" si="2587"/>
        <v>1186</v>
      </c>
      <c r="AI206" s="1">
        <f t="shared" si="2587"/>
        <v>1227</v>
      </c>
      <c r="AJ206" s="14">
        <f t="shared" si="2587"/>
        <v>1850</v>
      </c>
      <c r="AK206" s="1">
        <f t="shared" si="2587"/>
        <v>3945</v>
      </c>
      <c r="AL206" s="14">
        <f t="shared" si="2587"/>
        <v>3008</v>
      </c>
      <c r="AM206" s="1">
        <f t="shared" si="2587"/>
        <v>5244</v>
      </c>
      <c r="AN206" s="14">
        <f t="shared" si="2587"/>
        <v>1141</v>
      </c>
      <c r="AO206" s="1">
        <f t="shared" si="2587"/>
        <v>305</v>
      </c>
      <c r="AP206" s="14">
        <f t="shared" si="2587"/>
        <v>3461</v>
      </c>
      <c r="AQ206" s="1">
        <f t="shared" si="2587"/>
        <v>922</v>
      </c>
      <c r="AR206" s="14">
        <f t="shared" si="2587"/>
        <v>5034</v>
      </c>
      <c r="AS206" s="1">
        <f t="shared" si="2587"/>
        <v>3138</v>
      </c>
      <c r="AT206" s="14">
        <f t="shared" si="2587"/>
        <v>2264</v>
      </c>
      <c r="AU206" s="1">
        <f t="shared" si="2587"/>
        <v>2112</v>
      </c>
      <c r="AV206" s="14">
        <f t="shared" si="2587"/>
        <v>2193</v>
      </c>
      <c r="AW206" s="1">
        <f t="shared" si="2587"/>
        <v>3216</v>
      </c>
      <c r="AX206" s="14">
        <f t="shared" si="2587"/>
        <v>1165</v>
      </c>
      <c r="AY206" s="1">
        <f t="shared" si="2587"/>
        <v>218</v>
      </c>
      <c r="AZ206" s="14">
        <f t="shared" si="2587"/>
        <v>3131</v>
      </c>
      <c r="BA206" s="1">
        <f t="shared" si="2587"/>
        <v>1749</v>
      </c>
      <c r="BB206" s="14">
        <f t="shared" si="2587"/>
        <v>2282</v>
      </c>
      <c r="BC206" s="1">
        <f t="shared" si="2587"/>
        <v>760</v>
      </c>
      <c r="BD206" s="14">
        <f t="shared" si="2587"/>
        <v>3340</v>
      </c>
      <c r="BE206" s="1">
        <f t="shared" si="2587"/>
        <v>4750</v>
      </c>
      <c r="BF206" s="165">
        <f t="shared" si="2587"/>
        <v>31905</v>
      </c>
      <c r="BG206" s="166">
        <f t="shared" si="2587"/>
        <v>31378</v>
      </c>
      <c r="BI206" s="130" t="s">
        <v>34</v>
      </c>
      <c r="BJ206" s="122">
        <f>B206/B219</f>
        <v>3.5416220843141451E-2</v>
      </c>
      <c r="BK206" s="123">
        <f t="shared" ref="BK206" si="2588">C206/C219</f>
        <v>5.3855939904283029E-2</v>
      </c>
      <c r="BL206" s="124">
        <f t="shared" ref="BL206" si="2589">D206/D219</f>
        <v>3.8843175217812199E-2</v>
      </c>
      <c r="BM206" s="125">
        <f t="shared" ref="BM206" si="2590">E206/E219</f>
        <v>5.0767263427109972E-2</v>
      </c>
      <c r="BN206" s="122">
        <f t="shared" ref="BN206" si="2591">F206/F219</f>
        <v>3.5712633575426748E-2</v>
      </c>
      <c r="BO206" s="123">
        <f t="shared" ref="BO206" si="2592">G206/G219</f>
        <v>4.4677236693091732E-2</v>
      </c>
      <c r="BP206" s="124">
        <f t="shared" ref="BP206" si="2593">H206/H219</f>
        <v>4.5820338069385083E-2</v>
      </c>
      <c r="BQ206" s="125">
        <f t="shared" ref="BQ206" si="2594">I206/I219</f>
        <v>5.3602396342424717E-2</v>
      </c>
      <c r="BR206" s="122">
        <f t="shared" ref="BR206" si="2595">J206/J219</f>
        <v>6.5687121866897152E-2</v>
      </c>
      <c r="BS206" s="123">
        <f t="shared" ref="BS206" si="2596">K206/K219</f>
        <v>3.1897265948632972E-2</v>
      </c>
      <c r="BT206" s="124">
        <f t="shared" ref="BT206" si="2597">L206/L219</f>
        <v>4.6930054726741138E-2</v>
      </c>
      <c r="BU206" s="122">
        <f t="shared" ref="BU206" si="2598">M206/M219</f>
        <v>4.0333499608066703E-2</v>
      </c>
      <c r="BV206" s="126">
        <f t="shared" ref="BV206" si="2599">N206/N219</f>
        <v>4.912756882512602E-2</v>
      </c>
      <c r="BW206" s="127">
        <f t="shared" ref="BW206" si="2600">O206/O219</f>
        <v>4.0955506929248722E-2</v>
      </c>
      <c r="BX206" s="122">
        <f t="shared" ref="BX206" si="2601">P206/P219</f>
        <v>4.9379770992366415E-2</v>
      </c>
      <c r="BY206" s="123">
        <f t="shared" ref="BY206" si="2602">Q206/Q219</f>
        <v>3.7892589084019532E-2</v>
      </c>
      <c r="BZ206" s="124">
        <f t="shared" ref="BZ206" si="2603">R206/R219</f>
        <v>4.8277078678113608E-2</v>
      </c>
      <c r="CA206" s="125">
        <f t="shared" ref="CA206" si="2604">S206/S219</f>
        <v>4.4374621024199326E-2</v>
      </c>
      <c r="CB206" s="122">
        <f t="shared" ref="CB206" si="2605">T206/T219</f>
        <v>4.5682730923694778E-2</v>
      </c>
      <c r="CC206" s="123">
        <f t="shared" ref="CC206" si="2606">U206/U219</f>
        <v>3.684643886372993E-2</v>
      </c>
      <c r="CD206" s="124">
        <f t="shared" ref="CD206" si="2607">V206/V219</f>
        <v>4.7100627504347167E-2</v>
      </c>
      <c r="CE206" s="125">
        <f t="shared" ref="CE206" si="2608">W206/W219</f>
        <v>4.2294938372020273E-2</v>
      </c>
      <c r="CF206" s="122">
        <f t="shared" ref="CF206" si="2609">X206/X219</f>
        <v>3.5754094143873788E-2</v>
      </c>
      <c r="CG206" s="123">
        <f t="shared" ref="CG206" si="2610">Y206/Y219</f>
        <v>3.853348297792742E-2</v>
      </c>
      <c r="CH206" s="124">
        <f t="shared" ref="CH206" si="2611">Z206/Z219</f>
        <v>5.0758198252035557E-2</v>
      </c>
      <c r="CI206" s="122">
        <f t="shared" ref="CI206" si="2612">AA206/AA219</f>
        <v>5.5603792588476364E-2</v>
      </c>
      <c r="CJ206" s="128">
        <f t="shared" ref="CJ206" si="2613">AB206/AB219</f>
        <v>4.5029995430671495E-2</v>
      </c>
      <c r="CK206" s="129">
        <f t="shared" ref="CK206" si="2614">AC206/AC219</f>
        <v>4.6112120182912726E-2</v>
      </c>
    </row>
    <row r="207" spans="1:89" ht="13.5" thickTop="1" x14ac:dyDescent="0.2">
      <c r="A207" s="138" t="s">
        <v>35</v>
      </c>
      <c r="B207" s="193">
        <v>592</v>
      </c>
      <c r="C207" s="187">
        <v>1012</v>
      </c>
      <c r="D207" s="188">
        <v>352</v>
      </c>
      <c r="E207" s="189">
        <v>372</v>
      </c>
      <c r="F207" s="186">
        <v>816</v>
      </c>
      <c r="G207" s="190">
        <v>981</v>
      </c>
      <c r="H207" s="188">
        <v>1200</v>
      </c>
      <c r="I207" s="189">
        <v>1508</v>
      </c>
      <c r="J207" s="186">
        <v>306</v>
      </c>
      <c r="K207" s="187">
        <v>113</v>
      </c>
      <c r="L207" s="188">
        <v>980</v>
      </c>
      <c r="M207" s="186">
        <v>461</v>
      </c>
      <c r="N207" s="191">
        <v>1497</v>
      </c>
      <c r="O207" s="194">
        <v>1008</v>
      </c>
      <c r="P207" s="186">
        <v>664</v>
      </c>
      <c r="Q207" s="187">
        <v>551</v>
      </c>
      <c r="R207" s="188">
        <v>897</v>
      </c>
      <c r="S207" s="189">
        <v>973</v>
      </c>
      <c r="T207" s="186">
        <v>227</v>
      </c>
      <c r="U207" s="190">
        <v>70</v>
      </c>
      <c r="V207" s="188">
        <v>860</v>
      </c>
      <c r="W207" s="195">
        <v>586</v>
      </c>
      <c r="X207" s="186">
        <v>655</v>
      </c>
      <c r="Y207" s="190">
        <v>199</v>
      </c>
      <c r="Z207" s="188">
        <v>1569</v>
      </c>
      <c r="AA207" s="186">
        <v>1645</v>
      </c>
      <c r="AB207" s="161">
        <v>10615</v>
      </c>
      <c r="AC207" s="162">
        <f t="shared" si="2313"/>
        <v>9479</v>
      </c>
      <c r="BI207" s="138" t="s">
        <v>35</v>
      </c>
      <c r="BJ207" s="122">
        <f>B207/B219</f>
        <v>3.1671303231328912E-2</v>
      </c>
      <c r="BK207" s="123">
        <f t="shared" ref="BK207" si="2615">C207/C219</f>
        <v>6.1307324165505543E-2</v>
      </c>
      <c r="BL207" s="124">
        <f t="shared" ref="BL207" si="2616">D207/D219</f>
        <v>4.2594385285575992E-2</v>
      </c>
      <c r="BM207" s="125">
        <f t="shared" ref="BM207" si="2617">E207/E219</f>
        <v>4.7570332480818413E-2</v>
      </c>
      <c r="BN207" s="122">
        <f t="shared" ref="BN207" si="2618">F207/F219</f>
        <v>3.7748068649673866E-2</v>
      </c>
      <c r="BO207" s="123">
        <f t="shared" ref="BO207" si="2619">G207/G219</f>
        <v>5.5549263873159685E-2</v>
      </c>
      <c r="BP207" s="124">
        <f t="shared" ref="BP207" si="2620">H207/H219</f>
        <v>4.6205382927111009E-2</v>
      </c>
      <c r="BQ207" s="125">
        <f t="shared" ref="BQ207" si="2621">I207/I219</f>
        <v>5.9435598297335648E-2</v>
      </c>
      <c r="BR207" s="122">
        <f t="shared" ref="BR207" si="2622">J207/J219</f>
        <v>6.611927398444252E-2</v>
      </c>
      <c r="BS207" s="123">
        <f t="shared" ref="BS207" si="2623">K207/K219</f>
        <v>2.3405136702568351E-2</v>
      </c>
      <c r="BT207" s="124">
        <f t="shared" ref="BT207" si="2624">L207/L219</f>
        <v>7.3468775770297617E-2</v>
      </c>
      <c r="BU207" s="122">
        <f t="shared" ref="BU207" si="2625">M207/M219</f>
        <v>3.2851136606570228E-2</v>
      </c>
      <c r="BV207" s="126">
        <f t="shared" ref="BV207" si="2626">N207/N219</f>
        <v>5.8045754168282282E-2</v>
      </c>
      <c r="BW207" s="127">
        <f t="shared" ref="BW207" si="2627">O207/O219</f>
        <v>3.6761487964989056E-2</v>
      </c>
      <c r="BX207" s="122">
        <f t="shared" ref="BX207" si="2628">P207/P219</f>
        <v>5.2798982188295165E-2</v>
      </c>
      <c r="BY207" s="123">
        <f t="shared" ref="BY207" si="2629">Q207/Q219</f>
        <v>4.0151570356336076E-2</v>
      </c>
      <c r="BZ207" s="124">
        <f t="shared" ref="BZ207" si="2630">R207/R219</f>
        <v>5.2746089615429849E-2</v>
      </c>
      <c r="CA207" s="125">
        <f t="shared" ref="CA207" si="2631">S207/S219</f>
        <v>5.3635411498814838E-2</v>
      </c>
      <c r="CB207" s="122">
        <f t="shared" ref="CB207" si="2632">T207/T219</f>
        <v>5.6977911646586346E-2</v>
      </c>
      <c r="CC207" s="123">
        <f t="shared" ref="CC207" si="2633">U207/U219</f>
        <v>1.4409221902017291E-2</v>
      </c>
      <c r="CD207" s="124">
        <f t="shared" ref="CD207" si="2634">V207/V219</f>
        <v>6.5018522718681485E-2</v>
      </c>
      <c r="CE207" s="125">
        <f t="shared" ref="CE207" si="2635">W207/W219</f>
        <v>3.6663955452668463E-2</v>
      </c>
      <c r="CF207" s="122">
        <f t="shared" ref="CF207" si="2636">X207/X219</f>
        <v>5.6160507588099116E-2</v>
      </c>
      <c r="CG207" s="123">
        <f t="shared" ref="CG207" si="2637">Y207/Y219</f>
        <v>2.4816061853098891E-2</v>
      </c>
      <c r="CH207" s="124">
        <f t="shared" ref="CH207" si="2638">Z207/Z219</f>
        <v>5.8601628445506836E-2</v>
      </c>
      <c r="CI207" s="122">
        <f t="shared" ref="CI207" si="2639">AA207/AA219</f>
        <v>5.7131941791407632E-2</v>
      </c>
      <c r="CJ207" s="128">
        <f t="shared" ref="CJ207" si="2640">AB207/AB219</f>
        <v>5.2154217293680076E-2</v>
      </c>
      <c r="CK207" s="129">
        <f t="shared" ref="CK207" si="2641">AC207/AC219</f>
        <v>4.6658495646224346E-2</v>
      </c>
    </row>
    <row r="208" spans="1:89" x14ac:dyDescent="0.2">
      <c r="A208" s="130" t="s">
        <v>36</v>
      </c>
      <c r="B208" s="196">
        <v>751</v>
      </c>
      <c r="C208" s="180">
        <v>1559</v>
      </c>
      <c r="D208" s="181">
        <v>580</v>
      </c>
      <c r="E208" s="182">
        <v>532</v>
      </c>
      <c r="F208" s="179">
        <v>957</v>
      </c>
      <c r="G208" s="183">
        <v>1609</v>
      </c>
      <c r="H208" s="181">
        <v>1362</v>
      </c>
      <c r="I208" s="182">
        <v>2004</v>
      </c>
      <c r="J208" s="179">
        <v>477</v>
      </c>
      <c r="K208" s="180">
        <v>157</v>
      </c>
      <c r="L208" s="181">
        <v>1208</v>
      </c>
      <c r="M208" s="179">
        <v>417</v>
      </c>
      <c r="N208" s="184">
        <v>1942</v>
      </c>
      <c r="O208" s="197">
        <v>1289</v>
      </c>
      <c r="P208" s="179">
        <v>990</v>
      </c>
      <c r="Q208" s="180">
        <v>670</v>
      </c>
      <c r="R208" s="181">
        <v>1115</v>
      </c>
      <c r="S208" s="182">
        <v>1225</v>
      </c>
      <c r="T208" s="179">
        <v>572</v>
      </c>
      <c r="U208" s="183">
        <v>122</v>
      </c>
      <c r="V208" s="181">
        <v>1358</v>
      </c>
      <c r="W208" s="198">
        <v>805</v>
      </c>
      <c r="X208" s="179">
        <v>822</v>
      </c>
      <c r="Y208" s="183">
        <v>269</v>
      </c>
      <c r="Z208" s="181">
        <v>1719</v>
      </c>
      <c r="AA208" s="179">
        <v>2074</v>
      </c>
      <c r="AB208" s="161">
        <v>13853</v>
      </c>
      <c r="AC208" s="162">
        <f t="shared" si="2313"/>
        <v>12732</v>
      </c>
      <c r="BI208" s="130" t="s">
        <v>36</v>
      </c>
      <c r="BJ208" s="122">
        <f>B208/B219</f>
        <v>4.0177616092445967E-2</v>
      </c>
      <c r="BK208" s="123">
        <f t="shared" ref="BK208" si="2642">C208/C219</f>
        <v>9.4444781001999156E-2</v>
      </c>
      <c r="BL208" s="124">
        <f t="shared" ref="BL208" si="2643">D208/D219</f>
        <v>7.01839303000968E-2</v>
      </c>
      <c r="BM208" s="125">
        <f t="shared" ref="BM208" si="2644">E208/E219</f>
        <v>6.8030690537084396E-2</v>
      </c>
      <c r="BN208" s="122">
        <f t="shared" ref="BN208" si="2645">F208/F219</f>
        <v>4.427071286487487E-2</v>
      </c>
      <c r="BO208" s="123">
        <f t="shared" ref="BO208" si="2646">G208/G219</f>
        <v>9.1109852774631933E-2</v>
      </c>
      <c r="BP208" s="124">
        <f t="shared" ref="BP208" si="2647">H208/H219</f>
        <v>5.2443109622270993E-2</v>
      </c>
      <c r="BQ208" s="125">
        <f t="shared" ref="BQ208" si="2648">I208/I219</f>
        <v>7.8984707551631714E-2</v>
      </c>
      <c r="BR208" s="122">
        <f t="shared" ref="BR208" si="2649">J208/J219</f>
        <v>0.10306828003457216</v>
      </c>
      <c r="BS208" s="123">
        <f t="shared" ref="BS208" si="2650">K208/K219</f>
        <v>3.2518641259320628E-2</v>
      </c>
      <c r="BT208" s="124">
        <f t="shared" ref="BT208" si="2651">L208/L219</f>
        <v>9.0561511357672986E-2</v>
      </c>
      <c r="BU208" s="122">
        <f t="shared" ref="BU208" si="2652">M208/M219</f>
        <v>2.9715670205943134E-2</v>
      </c>
      <c r="BV208" s="126">
        <f t="shared" ref="BV208" si="2653">N208/N219</f>
        <v>7.5300504071345489E-2</v>
      </c>
      <c r="BW208" s="127">
        <f t="shared" ref="BW208" si="2654">O208/O219</f>
        <v>4.700948212983224E-2</v>
      </c>
      <c r="BX208" s="122">
        <f t="shared" ref="BX208" si="2655">P208/P219</f>
        <v>7.8721374045801526E-2</v>
      </c>
      <c r="BY208" s="123">
        <f t="shared" ref="BY208" si="2656">Q208/Q219</f>
        <v>4.8823143627486701E-2</v>
      </c>
      <c r="BZ208" s="124">
        <f t="shared" ref="BZ208" si="2657">R208/R219</f>
        <v>6.5565094672468544E-2</v>
      </c>
      <c r="CA208" s="125">
        <f t="shared" ref="CA208" si="2658">S208/S219</f>
        <v>6.7526597210738101E-2</v>
      </c>
      <c r="CB208" s="122">
        <f t="shared" ref="CB208" si="2659">T208/T219</f>
        <v>0.14357429718875503</v>
      </c>
      <c r="CC208" s="123">
        <f t="shared" ref="CC208" si="2660">U208/U219</f>
        <v>2.5113215314944422E-2</v>
      </c>
      <c r="CD208" s="124">
        <f t="shared" ref="CD208" si="2661">V208/V219</f>
        <v>0.1026687835488017</v>
      </c>
      <c r="CE208" s="125">
        <f t="shared" ref="CE208" si="2662">W208/W219</f>
        <v>5.0366013889757866E-2</v>
      </c>
      <c r="CF208" s="122">
        <f t="shared" ref="CF208" si="2663">X208/X219</f>
        <v>7.0479293492240414E-2</v>
      </c>
      <c r="CG208" s="123">
        <f t="shared" ref="CG208" si="2664">Y208/Y219</f>
        <v>3.3545329841626136E-2</v>
      </c>
      <c r="CH208" s="124">
        <f t="shared" ref="CH208" si="2665">Z208/Z219</f>
        <v>6.42040785837006E-2</v>
      </c>
      <c r="CI208" s="122">
        <f t="shared" ref="CI208" si="2666">AA208/AA219</f>
        <v>7.2031396519987495E-2</v>
      </c>
      <c r="CJ208" s="128">
        <f t="shared" ref="CJ208" si="2667">AB208/AB219</f>
        <v>6.806334170224683E-2</v>
      </c>
      <c r="CK208" s="129">
        <f t="shared" ref="CK208" si="2668">AC208/AC219</f>
        <v>6.2670742332284882E-2</v>
      </c>
    </row>
    <row r="209" spans="1:89" x14ac:dyDescent="0.2">
      <c r="A209" s="138" t="s">
        <v>30</v>
      </c>
      <c r="B209" s="193">
        <v>932</v>
      </c>
      <c r="C209" s="187">
        <v>1948</v>
      </c>
      <c r="D209" s="188">
        <v>731</v>
      </c>
      <c r="E209" s="189">
        <v>617</v>
      </c>
      <c r="F209" s="186">
        <v>1078</v>
      </c>
      <c r="G209" s="190">
        <v>2257</v>
      </c>
      <c r="H209" s="188">
        <v>1579</v>
      </c>
      <c r="I209" s="189">
        <v>2872</v>
      </c>
      <c r="J209" s="186">
        <v>683</v>
      </c>
      <c r="K209" s="187">
        <v>155</v>
      </c>
      <c r="L209" s="188">
        <v>1782</v>
      </c>
      <c r="M209" s="186">
        <v>515</v>
      </c>
      <c r="N209" s="191">
        <v>2677</v>
      </c>
      <c r="O209" s="194">
        <v>1558</v>
      </c>
      <c r="P209" s="186">
        <v>1200</v>
      </c>
      <c r="Q209" s="187">
        <v>1067</v>
      </c>
      <c r="R209" s="188">
        <v>1152</v>
      </c>
      <c r="S209" s="189">
        <v>1601</v>
      </c>
      <c r="T209" s="186">
        <v>622</v>
      </c>
      <c r="U209" s="190">
        <v>126</v>
      </c>
      <c r="V209" s="188">
        <v>1503</v>
      </c>
      <c r="W209" s="195">
        <v>907</v>
      </c>
      <c r="X209" s="186">
        <v>1168</v>
      </c>
      <c r="Y209" s="190">
        <v>349</v>
      </c>
      <c r="Z209" s="188">
        <v>1788</v>
      </c>
      <c r="AA209" s="186">
        <v>2411</v>
      </c>
      <c r="AB209" s="161">
        <v>16895</v>
      </c>
      <c r="AC209" s="162">
        <f t="shared" si="2313"/>
        <v>16383</v>
      </c>
      <c r="BI209" s="138" t="s">
        <v>30</v>
      </c>
      <c r="BJ209" s="122">
        <f>B209/B219</f>
        <v>4.9860903060132675E-2</v>
      </c>
      <c r="BK209" s="123">
        <f t="shared" ref="BK209" si="2669">C209/C219</f>
        <v>0.11801054098261343</v>
      </c>
      <c r="BL209" s="124">
        <f t="shared" ref="BL209" si="2670">D209/D219</f>
        <v>8.8455953533397871E-2</v>
      </c>
      <c r="BM209" s="125">
        <f t="shared" ref="BM209" si="2671">E209/E219</f>
        <v>7.8900255754475707E-2</v>
      </c>
      <c r="BN209" s="122">
        <f t="shared" ref="BN209" si="2672">F209/F219</f>
        <v>4.9868159319054445E-2</v>
      </c>
      <c r="BO209" s="123">
        <f t="shared" ref="BO209" si="2673">G209/G219</f>
        <v>0.12780294450736127</v>
      </c>
      <c r="BP209" s="124">
        <f t="shared" ref="BP209" si="2674">H209/H219</f>
        <v>6.0798583034923567E-2</v>
      </c>
      <c r="BQ209" s="125">
        <f t="shared" ref="BQ209" si="2675">I209/I219</f>
        <v>0.11319564874664985</v>
      </c>
      <c r="BR209" s="122">
        <f t="shared" ref="BR209" si="2676">J209/J219</f>
        <v>0.14757994814174588</v>
      </c>
      <c r="BS209" s="123">
        <f t="shared" ref="BS209" si="2677">K209/K219</f>
        <v>3.2104391052195529E-2</v>
      </c>
      <c r="BT209" s="124">
        <f t="shared" ref="BT209" si="2678">L209/L219</f>
        <v>0.13359322288027589</v>
      </c>
      <c r="BU209" s="122">
        <f t="shared" ref="BU209" si="2679">M209/M219</f>
        <v>3.6699209007339841E-2</v>
      </c>
      <c r="BV209" s="126">
        <f t="shared" ref="BV209" si="2680">N209/N219</f>
        <v>0.10379992245056223</v>
      </c>
      <c r="BW209" s="127">
        <f t="shared" ref="BW209" si="2681">O209/O219</f>
        <v>5.6819839533187456E-2</v>
      </c>
      <c r="BX209" s="122">
        <f t="shared" ref="BX209" si="2682">P209/P219</f>
        <v>9.5419847328244281E-2</v>
      </c>
      <c r="BY209" s="123">
        <f t="shared" ref="BY209" si="2683">Q209/Q219</f>
        <v>7.7752677985863147E-2</v>
      </c>
      <c r="BZ209" s="124">
        <f t="shared" ref="BZ209" si="2684">R209/R219</f>
        <v>6.7740797365635652E-2</v>
      </c>
      <c r="CA209" s="125">
        <f t="shared" ref="CA209" si="2685">S209/S219</f>
        <v>8.8253128272972825E-2</v>
      </c>
      <c r="CB209" s="122">
        <f t="shared" ref="CB209" si="2686">T209/T219</f>
        <v>0.15612449799196787</v>
      </c>
      <c r="CC209" s="123">
        <f t="shared" ref="CC209" si="2687">U209/U219</f>
        <v>2.5936599423631124E-2</v>
      </c>
      <c r="CD209" s="124">
        <f t="shared" ref="CD209" si="2688">V209/V219</f>
        <v>0.11363120889090497</v>
      </c>
      <c r="CE209" s="125">
        <f t="shared" ref="CE209" si="2689">W209/W219</f>
        <v>5.6747794531689918E-2</v>
      </c>
      <c r="CF209" s="122">
        <f t="shared" ref="CF209" si="2690">X209/X219</f>
        <v>0.10014576009603018</v>
      </c>
      <c r="CG209" s="123">
        <f t="shared" ref="CG209" si="2691">Y209/Y219</f>
        <v>4.3521636114228705E-2</v>
      </c>
      <c r="CH209" s="124">
        <f t="shared" ref="CH209" si="2692">Z209/Z219</f>
        <v>6.6781205647269734E-2</v>
      </c>
      <c r="CI209" s="122">
        <f t="shared" ref="CI209" si="2693">AA209/AA219</f>
        <v>8.3735630187892887E-2</v>
      </c>
      <c r="CJ209" s="128">
        <f t="shared" ref="CJ209" si="2694">AB209/AB219</f>
        <v>8.3009467845193113E-2</v>
      </c>
      <c r="CK209" s="129">
        <f t="shared" ref="CK209" si="2695">AC209/AC219</f>
        <v>8.064206500391323E-2</v>
      </c>
    </row>
    <row r="210" spans="1:89" x14ac:dyDescent="0.2">
      <c r="A210" s="130" t="s">
        <v>32</v>
      </c>
      <c r="B210" s="196">
        <v>918</v>
      </c>
      <c r="C210" s="180">
        <v>1844</v>
      </c>
      <c r="D210" s="181">
        <v>455</v>
      </c>
      <c r="E210" s="182">
        <v>610</v>
      </c>
      <c r="F210" s="179">
        <v>772</v>
      </c>
      <c r="G210" s="183">
        <v>1688</v>
      </c>
      <c r="H210" s="181">
        <v>1429</v>
      </c>
      <c r="I210" s="182">
        <v>2372</v>
      </c>
      <c r="J210" s="179">
        <v>458</v>
      </c>
      <c r="K210" s="180">
        <v>150</v>
      </c>
      <c r="L210" s="181">
        <v>1679</v>
      </c>
      <c r="M210" s="179">
        <v>407</v>
      </c>
      <c r="N210" s="184">
        <v>2357</v>
      </c>
      <c r="O210" s="197">
        <v>1580</v>
      </c>
      <c r="P210" s="179">
        <v>1064</v>
      </c>
      <c r="Q210" s="180">
        <v>1045</v>
      </c>
      <c r="R210" s="181">
        <v>1041</v>
      </c>
      <c r="S210" s="182">
        <v>1615</v>
      </c>
      <c r="T210" s="179">
        <v>543</v>
      </c>
      <c r="U210" s="183">
        <v>92</v>
      </c>
      <c r="V210" s="181">
        <v>1628</v>
      </c>
      <c r="W210" s="198">
        <v>842</v>
      </c>
      <c r="X210" s="179">
        <v>1114</v>
      </c>
      <c r="Y210" s="183">
        <v>411</v>
      </c>
      <c r="Z210" s="181">
        <v>1552</v>
      </c>
      <c r="AA210" s="179">
        <v>2339</v>
      </c>
      <c r="AB210" s="161">
        <v>15010</v>
      </c>
      <c r="AC210" s="162">
        <f t="shared" si="2313"/>
        <v>14995</v>
      </c>
      <c r="BI210" s="130" t="s">
        <v>32</v>
      </c>
      <c r="BJ210" s="122">
        <f>B210/B219</f>
        <v>4.9111919537770166E-2</v>
      </c>
      <c r="BK210" s="123">
        <f t="shared" ref="BK210" si="2696">C210/C219</f>
        <v>0.11171018355849034</v>
      </c>
      <c r="BL210" s="124">
        <f t="shared" ref="BL210" si="2697">D210/D219</f>
        <v>5.5058083252662149E-2</v>
      </c>
      <c r="BM210" s="125">
        <f t="shared" ref="BM210" si="2698">E210/E219</f>
        <v>7.8005115089514063E-2</v>
      </c>
      <c r="BN210" s="122">
        <f t="shared" ref="BN210" si="2699">F210/F219</f>
        <v>3.5712633575426748E-2</v>
      </c>
      <c r="BO210" s="123">
        <f t="shared" ref="BO210" si="2700">G210/G219</f>
        <v>9.5583238958097394E-2</v>
      </c>
      <c r="BP210" s="124">
        <f t="shared" ref="BP210" si="2701">H210/H219</f>
        <v>5.502291016903469E-2</v>
      </c>
      <c r="BQ210" s="125">
        <f t="shared" ref="BQ210" si="2702">I210/I219</f>
        <v>9.3488885385464293E-2</v>
      </c>
      <c r="BR210" s="122">
        <f t="shared" ref="BR210" si="2703">J210/J219</f>
        <v>9.8962834917891096E-2</v>
      </c>
      <c r="BS210" s="123">
        <f t="shared" ref="BS210" si="2704">K210/K219</f>
        <v>3.1068765534382769E-2</v>
      </c>
      <c r="BT210" s="124">
        <f t="shared" ref="BT210" si="2705">L210/L219</f>
        <v>0.12587150461054053</v>
      </c>
      <c r="BU210" s="122">
        <f t="shared" ref="BU210" si="2706">M210/M219</f>
        <v>2.9003064205800611E-2</v>
      </c>
      <c r="BV210" s="126">
        <f t="shared" ref="BV210" si="2707">N210/N219</f>
        <v>9.1392012407910048E-2</v>
      </c>
      <c r="BW210" s="127">
        <f t="shared" ref="BW210" si="2708">O210/O219</f>
        <v>5.7622173595915392E-2</v>
      </c>
      <c r="BX210" s="122">
        <f t="shared" ref="BX210" si="2709">P210/P219</f>
        <v>8.4605597964376597E-2</v>
      </c>
      <c r="BY210" s="123">
        <f t="shared" ref="BY210" si="2710">Q210/Q219</f>
        <v>7.6149529986154638E-2</v>
      </c>
      <c r="BZ210" s="124">
        <f t="shared" ref="BZ210" si="2711">R210/R219</f>
        <v>6.1213689286134305E-2</v>
      </c>
      <c r="CA210" s="125">
        <f t="shared" ref="CA210" si="2712">S210/S219</f>
        <v>8.9024860812524115E-2</v>
      </c>
      <c r="CB210" s="122">
        <f t="shared" ref="CB210" si="2713">T210/T219</f>
        <v>0.13629518072289157</v>
      </c>
      <c r="CC210" s="123">
        <f t="shared" ref="CC210" si="2714">U210/U219</f>
        <v>1.8937834499794155E-2</v>
      </c>
      <c r="CD210" s="124">
        <f t="shared" ref="CD210" si="2715">V210/V219</f>
        <v>0.12308157556513193</v>
      </c>
      <c r="CE210" s="125">
        <f t="shared" ref="CE210" si="2716">W210/W219</f>
        <v>5.2680973534380282E-2</v>
      </c>
      <c r="CF210" s="122">
        <f t="shared" ref="CF210" si="2717">X210/X219</f>
        <v>9.5515733516247966E-2</v>
      </c>
      <c r="CG210" s="123">
        <f t="shared" ref="CG210" si="2718">Y210/Y219</f>
        <v>5.12532734754957E-2</v>
      </c>
      <c r="CH210" s="124">
        <f t="shared" ref="CH210" si="2719">Z210/Z219</f>
        <v>5.7966684096511539E-2</v>
      </c>
      <c r="CI210" s="122">
        <f t="shared" ref="CI210" si="2720">AA210/AA219</f>
        <v>8.1235022401278084E-2</v>
      </c>
      <c r="CJ210" s="128">
        <f t="shared" ref="CJ210" si="2721">AB210/AB219</f>
        <v>7.3747979423281956E-2</v>
      </c>
      <c r="CK210" s="129">
        <f t="shared" ref="CK210" si="2722">AC210/AC219</f>
        <v>7.3809910561782266E-2</v>
      </c>
    </row>
    <row r="211" spans="1:89" x14ac:dyDescent="0.2">
      <c r="A211" s="138" t="s">
        <v>37</v>
      </c>
      <c r="B211" s="193">
        <v>935</v>
      </c>
      <c r="C211" s="187">
        <v>1723</v>
      </c>
      <c r="D211" s="188">
        <v>313</v>
      </c>
      <c r="E211" s="189">
        <v>580</v>
      </c>
      <c r="F211" s="186">
        <v>703</v>
      </c>
      <c r="G211" s="190">
        <v>2038</v>
      </c>
      <c r="H211" s="188">
        <v>1243</v>
      </c>
      <c r="I211" s="189">
        <v>2171</v>
      </c>
      <c r="J211" s="186">
        <v>365</v>
      </c>
      <c r="K211" s="187">
        <v>138</v>
      </c>
      <c r="L211" s="188">
        <v>1174</v>
      </c>
      <c r="M211" s="186">
        <v>416</v>
      </c>
      <c r="N211" s="191">
        <v>1798</v>
      </c>
      <c r="O211" s="194">
        <v>1291</v>
      </c>
      <c r="P211" s="186">
        <v>705</v>
      </c>
      <c r="Q211" s="187">
        <v>870</v>
      </c>
      <c r="R211" s="188">
        <v>834</v>
      </c>
      <c r="S211" s="189">
        <v>1282</v>
      </c>
      <c r="T211" s="186">
        <v>340</v>
      </c>
      <c r="U211" s="190">
        <v>113</v>
      </c>
      <c r="V211" s="188">
        <v>1197</v>
      </c>
      <c r="W211" s="195">
        <v>695</v>
      </c>
      <c r="X211" s="186">
        <v>633</v>
      </c>
      <c r="Y211" s="190">
        <v>378</v>
      </c>
      <c r="Z211" s="188">
        <v>1205</v>
      </c>
      <c r="AA211" s="186">
        <v>2151</v>
      </c>
      <c r="AB211" s="161">
        <v>11445</v>
      </c>
      <c r="AC211" s="162">
        <f t="shared" si="2313"/>
        <v>13846</v>
      </c>
      <c r="BI211" s="138" t="s">
        <v>37</v>
      </c>
      <c r="BJ211" s="122">
        <f>B211/B219</f>
        <v>5.0021399529210357E-2</v>
      </c>
      <c r="BK211" s="123">
        <f t="shared" ref="BK211" si="2723">C211/C219</f>
        <v>0.10437996001696249</v>
      </c>
      <c r="BL211" s="124">
        <f t="shared" ref="BL211" si="2724">D211/D219</f>
        <v>3.7875121006776383E-2</v>
      </c>
      <c r="BM211" s="125">
        <f t="shared" ref="BM211" si="2725">E211/E219</f>
        <v>7.4168797953964194E-2</v>
      </c>
      <c r="BN211" s="122">
        <f t="shared" ref="BN211" si="2726">F211/F219</f>
        <v>3.2520701299902852E-2</v>
      </c>
      <c r="BO211" s="123">
        <f t="shared" ref="BO211" si="2727">G211/G219</f>
        <v>0.11540203850509627</v>
      </c>
      <c r="BP211" s="124">
        <f t="shared" ref="BP211" si="2728">H211/H219</f>
        <v>4.7861075815332485E-2</v>
      </c>
      <c r="BQ211" s="125">
        <f t="shared" ref="BQ211" si="2729">I211/I219</f>
        <v>8.55667665142677E-2</v>
      </c>
      <c r="BR211" s="122">
        <f t="shared" ref="BR211" si="2730">J211/J219</f>
        <v>7.8867761452031115E-2</v>
      </c>
      <c r="BS211" s="123">
        <f t="shared" ref="BS211" si="2731">K211/K219</f>
        <v>2.8583264291632146E-2</v>
      </c>
      <c r="BT211" s="124">
        <f t="shared" ref="BT211" si="2732">L211/L219</f>
        <v>8.8012594647274914E-2</v>
      </c>
      <c r="BU211" s="122">
        <f t="shared" ref="BU211" si="2733">M211/M219</f>
        <v>2.9644409605928883E-2</v>
      </c>
      <c r="BV211" s="126">
        <f t="shared" ref="BV211" si="2734">N211/N219</f>
        <v>6.9716944552151994E-2</v>
      </c>
      <c r="BW211" s="127">
        <f t="shared" ref="BW211" si="2735">O211/O219</f>
        <v>4.7082421590080234E-2</v>
      </c>
      <c r="BX211" s="122">
        <f t="shared" ref="BX211" si="2736">P211/P219</f>
        <v>5.6059160305343511E-2</v>
      </c>
      <c r="BY211" s="123">
        <f t="shared" ref="BY211" si="2737">Q211/Q219</f>
        <v>6.3397216352109598E-2</v>
      </c>
      <c r="BZ211" s="124">
        <f t="shared" ref="BZ211" si="2738">R211/R219</f>
        <v>4.9041514759496647E-2</v>
      </c>
      <c r="CA211" s="125">
        <f t="shared" ref="CA211" si="2739">S211/S219</f>
        <v>7.0668651121768372E-2</v>
      </c>
      <c r="CB211" s="122">
        <f t="shared" ref="CB211" si="2740">T211/T219</f>
        <v>8.5341365461847396E-2</v>
      </c>
      <c r="CC211" s="123">
        <f t="shared" ref="CC211" si="2741">U211/U219</f>
        <v>2.3260601070399341E-2</v>
      </c>
      <c r="CD211" s="124">
        <f t="shared" ref="CD211" si="2742">V211/V219</f>
        <v>9.0496711272397362E-2</v>
      </c>
      <c r="CE211" s="125">
        <f t="shared" ref="CE211" si="2743">W211/W219</f>
        <v>4.3483701432772318E-2</v>
      </c>
      <c r="CF211" s="122">
        <f t="shared" ref="CF211" si="2744">X211/X219</f>
        <v>5.4274200463002659E-2</v>
      </c>
      <c r="CG211" s="123">
        <f t="shared" ref="CG211" si="2745">Y211/Y219</f>
        <v>4.7138047138047139E-2</v>
      </c>
      <c r="CH211" s="124">
        <f t="shared" ref="CH211" si="2746">Z211/Z219</f>
        <v>4.5006349443489954E-2</v>
      </c>
      <c r="CI211" s="122">
        <f t="shared" ref="CI211" si="2747">AA211/AA219</f>
        <v>7.4705657625117217E-2</v>
      </c>
      <c r="CJ211" s="128">
        <f t="shared" ref="CJ211" si="2748">AB211/AB219</f>
        <v>5.6232220153195338E-2</v>
      </c>
      <c r="CK211" s="129">
        <f t="shared" ref="CK211" si="2749">AC211/AC219</f>
        <v>6.8154186171286241E-2</v>
      </c>
    </row>
    <row r="212" spans="1:89" x14ac:dyDescent="0.2">
      <c r="A212" s="130" t="s">
        <v>38</v>
      </c>
      <c r="B212" s="196">
        <v>792</v>
      </c>
      <c r="C212" s="180">
        <v>789</v>
      </c>
      <c r="D212" s="181">
        <v>247</v>
      </c>
      <c r="E212" s="182">
        <v>393</v>
      </c>
      <c r="F212" s="179">
        <v>747</v>
      </c>
      <c r="G212" s="183">
        <v>1135</v>
      </c>
      <c r="H212" s="181">
        <v>970</v>
      </c>
      <c r="I212" s="182">
        <v>1484</v>
      </c>
      <c r="J212" s="179">
        <v>249</v>
      </c>
      <c r="K212" s="180">
        <v>62</v>
      </c>
      <c r="L212" s="181">
        <v>719</v>
      </c>
      <c r="M212" s="179">
        <v>509</v>
      </c>
      <c r="N212" s="184">
        <v>1416</v>
      </c>
      <c r="O212" s="197">
        <v>1219</v>
      </c>
      <c r="P212" s="179">
        <v>432</v>
      </c>
      <c r="Q212" s="180">
        <v>773</v>
      </c>
      <c r="R212" s="181">
        <v>671</v>
      </c>
      <c r="S212" s="182">
        <v>908</v>
      </c>
      <c r="T212" s="179">
        <v>172</v>
      </c>
      <c r="U212" s="183">
        <v>116</v>
      </c>
      <c r="V212" s="181">
        <v>823</v>
      </c>
      <c r="W212" s="198">
        <v>587</v>
      </c>
      <c r="X212" s="179">
        <v>397</v>
      </c>
      <c r="Y212" s="183">
        <v>369</v>
      </c>
      <c r="Z212" s="181">
        <v>955</v>
      </c>
      <c r="AA212" s="179">
        <v>1235</v>
      </c>
      <c r="AB212" s="161">
        <v>8590</v>
      </c>
      <c r="AC212" s="162">
        <f t="shared" si="2313"/>
        <v>9579</v>
      </c>
      <c r="BI212" s="130" t="s">
        <v>38</v>
      </c>
      <c r="BJ212" s="122">
        <f>B212/B219</f>
        <v>4.2371067836507598E-2</v>
      </c>
      <c r="BK212" s="123">
        <f t="shared" ref="BK212" si="2750">C212/C219</f>
        <v>4.779790391954928E-2</v>
      </c>
      <c r="BL212" s="124">
        <f t="shared" ref="BL212" si="2751">D212/D219</f>
        <v>2.9888673765730882E-2</v>
      </c>
      <c r="BM212" s="125">
        <f t="shared" ref="BM212" si="2752">E212/E219</f>
        <v>5.0255754475703324E-2</v>
      </c>
      <c r="BN212" s="122">
        <f t="shared" ref="BN212" si="2753">F212/F219</f>
        <v>3.4556136374149976E-2</v>
      </c>
      <c r="BO212" s="123">
        <f t="shared" ref="BO212" si="2754">G212/G219</f>
        <v>6.4269535673839182E-2</v>
      </c>
      <c r="BP212" s="124">
        <f t="shared" ref="BP212" si="2755">H212/H219</f>
        <v>3.7349351199414731E-2</v>
      </c>
      <c r="BQ212" s="125">
        <f t="shared" ref="BQ212" si="2756">I212/I219</f>
        <v>5.848967365599874E-2</v>
      </c>
      <c r="BR212" s="122">
        <f t="shared" ref="BR212" si="2757">J212/J219</f>
        <v>5.3802938634399305E-2</v>
      </c>
      <c r="BS212" s="123">
        <f t="shared" ref="BS212" si="2758">K212/K219</f>
        <v>1.284175642087821E-2</v>
      </c>
      <c r="BT212" s="124">
        <f t="shared" ref="BT212" si="2759">L212/L219</f>
        <v>5.3902091611065295E-2</v>
      </c>
      <c r="BU212" s="122">
        <f t="shared" ref="BU212" si="2760">M212/M219</f>
        <v>3.6271645407254326E-2</v>
      </c>
      <c r="BV212" s="126">
        <f t="shared" ref="BV212" si="2761">N212/N219</f>
        <v>5.4905001938735945E-2</v>
      </c>
      <c r="BW212" s="127">
        <f t="shared" ref="BW212" si="2762">O212/O219</f>
        <v>4.4456601021152446E-2</v>
      </c>
      <c r="BX212" s="122">
        <f t="shared" ref="BX212" si="2763">P212/P219</f>
        <v>3.4351145038167941E-2</v>
      </c>
      <c r="BY212" s="123">
        <f t="shared" ref="BY212" si="2764">Q212/Q219</f>
        <v>5.632879108066749E-2</v>
      </c>
      <c r="BZ212" s="124">
        <f t="shared" ref="BZ212" si="2765">R212/R219</f>
        <v>3.9456662354463129E-2</v>
      </c>
      <c r="CA212" s="125">
        <f t="shared" ref="CA212" si="2766">S212/S219</f>
        <v>5.0052367565183838E-2</v>
      </c>
      <c r="CB212" s="122">
        <f t="shared" ref="CB212" si="2767">T212/T219</f>
        <v>4.3172690763052211E-2</v>
      </c>
      <c r="CC212" s="123">
        <f t="shared" ref="CC212" si="2768">U212/U219</f>
        <v>2.387813915191437E-2</v>
      </c>
      <c r="CD212" s="124">
        <f t="shared" ref="CD212" si="2769">V212/V219</f>
        <v>6.2221214183110302E-2</v>
      </c>
      <c r="CE212" s="125">
        <f t="shared" ref="CE212" si="2770">W212/W219</f>
        <v>3.672652192955015E-2</v>
      </c>
      <c r="CF212" s="122">
        <f t="shared" ref="CF212" si="2771">X212/X219</f>
        <v>3.4039269484695191E-2</v>
      </c>
      <c r="CG212" s="123">
        <f t="shared" ref="CG212" si="2772">Y212/Y219</f>
        <v>4.6015712682379348E-2</v>
      </c>
      <c r="CH212" s="124">
        <f t="shared" ref="CH212" si="2773">Z212/Z219</f>
        <v>3.5668932546500338E-2</v>
      </c>
      <c r="CI212" s="122">
        <f t="shared" ref="CI212" si="2774">AA212/AA219</f>
        <v>4.2892369673184452E-2</v>
      </c>
      <c r="CJ212" s="128">
        <f t="shared" ref="CJ212" si="2775">AB212/AB219</f>
        <v>4.2204872967754298E-2</v>
      </c>
      <c r="CK212" s="129">
        <f t="shared" ref="CK212" si="2776">AC212/AC219</f>
        <v>4.7150725793351937E-2</v>
      </c>
    </row>
    <row r="213" spans="1:89" x14ac:dyDescent="0.2">
      <c r="A213" s="138" t="s">
        <v>39</v>
      </c>
      <c r="B213" s="193">
        <v>270</v>
      </c>
      <c r="C213" s="187">
        <v>595</v>
      </c>
      <c r="D213" s="188">
        <v>116</v>
      </c>
      <c r="E213" s="189">
        <v>344</v>
      </c>
      <c r="F213" s="186">
        <v>347</v>
      </c>
      <c r="G213" s="190">
        <v>1044</v>
      </c>
      <c r="H213" s="188">
        <v>451</v>
      </c>
      <c r="I213" s="189">
        <v>1049</v>
      </c>
      <c r="J213" s="186">
        <v>62</v>
      </c>
      <c r="K213" s="187">
        <v>58</v>
      </c>
      <c r="L213" s="188">
        <v>846</v>
      </c>
      <c r="M213" s="186">
        <v>309</v>
      </c>
      <c r="N213" s="191">
        <v>892</v>
      </c>
      <c r="O213" s="194">
        <v>936</v>
      </c>
      <c r="P213" s="186">
        <v>370</v>
      </c>
      <c r="Q213" s="187">
        <v>554</v>
      </c>
      <c r="R213" s="188">
        <v>536</v>
      </c>
      <c r="S213" s="189">
        <v>697</v>
      </c>
      <c r="T213" s="186">
        <v>111</v>
      </c>
      <c r="U213" s="190">
        <v>103</v>
      </c>
      <c r="V213" s="188">
        <v>781</v>
      </c>
      <c r="W213" s="195">
        <v>373</v>
      </c>
      <c r="X213" s="186">
        <v>223</v>
      </c>
      <c r="Y213" s="190">
        <v>362</v>
      </c>
      <c r="Z213" s="188">
        <v>797</v>
      </c>
      <c r="AA213" s="186">
        <v>766</v>
      </c>
      <c r="AB213" s="161">
        <v>5802</v>
      </c>
      <c r="AC213" s="162">
        <f t="shared" si="2313"/>
        <v>7190</v>
      </c>
      <c r="BI213" s="138" t="s">
        <v>39</v>
      </c>
      <c r="BJ213" s="122">
        <f>B213/B219</f>
        <v>1.4444682216991226E-2</v>
      </c>
      <c r="BK213" s="123">
        <f t="shared" ref="BK213" si="2777">C213/C219</f>
        <v>3.604531410916581E-2</v>
      </c>
      <c r="BL213" s="124">
        <f t="shared" ref="BL213" si="2778">D213/D219</f>
        <v>1.4036786060019362E-2</v>
      </c>
      <c r="BM213" s="125">
        <f t="shared" ref="BM213" si="2779">E213/E219</f>
        <v>4.3989769820971865E-2</v>
      </c>
      <c r="BN213" s="122">
        <f t="shared" ref="BN213" si="2780">F213/F219</f>
        <v>1.6052181153721607E-2</v>
      </c>
      <c r="BO213" s="123">
        <f t="shared" ref="BO213" si="2781">G213/G219</f>
        <v>5.911664779161948E-2</v>
      </c>
      <c r="BP213" s="124">
        <f t="shared" ref="BP213" si="2782">H213/H219</f>
        <v>1.7365523083439222E-2</v>
      </c>
      <c r="BQ213" s="125">
        <f t="shared" ref="BQ213" si="2783">I213/I219</f>
        <v>4.1344789531767304E-2</v>
      </c>
      <c r="BR213" s="122">
        <f t="shared" ref="BR213" si="2784">J213/J219</f>
        <v>1.3396715643906655E-2</v>
      </c>
      <c r="BS213" s="123">
        <f t="shared" ref="BS213" si="2785">K213/K219</f>
        <v>1.2013256006628004E-2</v>
      </c>
      <c r="BT213" s="124">
        <f t="shared" ref="BT213" si="2786">L213/L219</f>
        <v>6.3423045205787537E-2</v>
      </c>
      <c r="BU213" s="122">
        <f t="shared" ref="BU213" si="2787">M213/M219</f>
        <v>2.2019525404403904E-2</v>
      </c>
      <c r="BV213" s="126">
        <f t="shared" ref="BV213" si="2788">N213/N219</f>
        <v>3.4587049243892984E-2</v>
      </c>
      <c r="BW213" s="127">
        <f t="shared" ref="BW213" si="2789">O213/O219</f>
        <v>3.4135667396061269E-2</v>
      </c>
      <c r="BX213" s="122">
        <f t="shared" ref="BX213" si="2790">P213/P219</f>
        <v>2.9421119592875317E-2</v>
      </c>
      <c r="BY213" s="123">
        <f t="shared" ref="BY213" si="2791">Q213/Q219</f>
        <v>4.0370181447205424E-2</v>
      </c>
      <c r="BZ213" s="124">
        <f t="shared" ref="BZ213" si="2792">R213/R219</f>
        <v>3.1518287663177699E-2</v>
      </c>
      <c r="CA213" s="125">
        <f t="shared" ref="CA213" si="2793">S213/S219</f>
        <v>3.8421255719089359E-2</v>
      </c>
      <c r="CB213" s="122">
        <f t="shared" ref="CB213" si="2794">T213/T219</f>
        <v>2.786144578313253E-2</v>
      </c>
      <c r="CC213" s="123">
        <f t="shared" ref="CC213" si="2795">U213/U219</f>
        <v>2.1202140798682587E-2</v>
      </c>
      <c r="CD213" s="124">
        <f t="shared" ref="CD213" si="2796">V213/V219</f>
        <v>5.9045890980570045E-2</v>
      </c>
      <c r="CE213" s="125">
        <f t="shared" ref="CE213" si="2797">W213/W219</f>
        <v>2.3337295876869172E-2</v>
      </c>
      <c r="CF213" s="122">
        <f t="shared" ref="CF213" si="2798">X213/X219</f>
        <v>1.9120294949841379E-2</v>
      </c>
      <c r="CG213" s="123">
        <f t="shared" ref="CG213" si="2799">Y213/Y219</f>
        <v>4.5142785883526625E-2</v>
      </c>
      <c r="CH213" s="124">
        <f t="shared" ref="CH213" si="2800">Z213/Z219</f>
        <v>2.9767685067602898E-2</v>
      </c>
      <c r="CI213" s="122">
        <f t="shared" ref="CI213" si="2801">AA213/AA219</f>
        <v>2.6603688396485258E-2</v>
      </c>
      <c r="CJ213" s="128">
        <f t="shared" ref="CJ213" si="2802">AB213/AB219</f>
        <v>2.8506713964948829E-2</v>
      </c>
      <c r="CK213" s="129">
        <f t="shared" ref="CK213" si="2803">AC213/AC219</f>
        <v>3.5391347578473793E-2</v>
      </c>
    </row>
    <row r="214" spans="1:89" x14ac:dyDescent="0.2">
      <c r="A214" s="130" t="s">
        <v>40</v>
      </c>
      <c r="B214" s="196">
        <v>0</v>
      </c>
      <c r="C214" s="180">
        <v>191</v>
      </c>
      <c r="D214" s="181">
        <v>1</v>
      </c>
      <c r="E214" s="182">
        <v>97</v>
      </c>
      <c r="F214" s="179">
        <v>9</v>
      </c>
      <c r="G214" s="183">
        <v>302</v>
      </c>
      <c r="H214" s="181">
        <v>48</v>
      </c>
      <c r="I214" s="182">
        <v>300</v>
      </c>
      <c r="J214" s="179">
        <v>12</v>
      </c>
      <c r="K214" s="180">
        <v>11</v>
      </c>
      <c r="L214" s="181">
        <v>102</v>
      </c>
      <c r="M214" s="179">
        <v>62</v>
      </c>
      <c r="N214" s="184">
        <v>135</v>
      </c>
      <c r="O214" s="197">
        <v>123</v>
      </c>
      <c r="P214" s="179">
        <v>51</v>
      </c>
      <c r="Q214" s="180">
        <v>62</v>
      </c>
      <c r="R214" s="181">
        <v>112</v>
      </c>
      <c r="S214" s="182">
        <v>62</v>
      </c>
      <c r="T214" s="179">
        <v>16</v>
      </c>
      <c r="U214" s="183">
        <v>3</v>
      </c>
      <c r="V214" s="181">
        <v>86</v>
      </c>
      <c r="W214" s="198">
        <v>12</v>
      </c>
      <c r="X214" s="179">
        <v>30</v>
      </c>
      <c r="Y214" s="183">
        <v>33</v>
      </c>
      <c r="Z214" s="181">
        <v>35</v>
      </c>
      <c r="AA214" s="179">
        <v>53</v>
      </c>
      <c r="AB214" s="161">
        <v>637</v>
      </c>
      <c r="AC214" s="162">
        <f t="shared" si="2313"/>
        <v>1311</v>
      </c>
      <c r="BI214" s="130" t="s">
        <v>40</v>
      </c>
      <c r="BJ214" s="122">
        <f>B214/B219</f>
        <v>0</v>
      </c>
      <c r="BK214" s="123">
        <f t="shared" ref="BK214" si="2804">C214/C219</f>
        <v>1.1570848730841462E-2</v>
      </c>
      <c r="BL214" s="124">
        <f t="shared" ref="BL214" si="2805">D214/D219</f>
        <v>1.2100677637947725E-4</v>
      </c>
      <c r="BM214" s="125">
        <f t="shared" ref="BM214" si="2806">E214/E219</f>
        <v>1.2404092071611254E-2</v>
      </c>
      <c r="BN214" s="122">
        <f t="shared" ref="BN214" si="2807">F214/F219</f>
        <v>4.1633899245963827E-4</v>
      </c>
      <c r="BO214" s="123">
        <f t="shared" ref="BO214" si="2808">G214/G219</f>
        <v>1.710079275198188E-2</v>
      </c>
      <c r="BP214" s="124">
        <f t="shared" ref="BP214" si="2809">H214/H219</f>
        <v>1.8482153170844404E-3</v>
      </c>
      <c r="BQ214" s="125">
        <f t="shared" ref="BQ214" si="2810">I214/I219</f>
        <v>1.1824058016711336E-2</v>
      </c>
      <c r="BR214" s="122">
        <f t="shared" ref="BR214" si="2811">J214/J219</f>
        <v>2.5929127052722557E-3</v>
      </c>
      <c r="BS214" s="123">
        <f t="shared" ref="BS214" si="2812">K214/K219</f>
        <v>2.2783761391880694E-3</v>
      </c>
      <c r="BT214" s="124">
        <f t="shared" ref="BT214" si="2813">L214/L219</f>
        <v>7.6467501311942429E-3</v>
      </c>
      <c r="BU214" s="122">
        <f t="shared" ref="BU214" si="2814">M214/M219</f>
        <v>4.4181572008836316E-3</v>
      </c>
      <c r="BV214" s="126">
        <f t="shared" ref="BV214" si="2815">N214/N219</f>
        <v>5.2345870492438926E-3</v>
      </c>
      <c r="BW214" s="127">
        <f t="shared" ref="BW214" si="2816">O214/O219</f>
        <v>4.4857768052516409E-3</v>
      </c>
      <c r="BX214" s="122">
        <f t="shared" ref="BX214" si="2817">P214/P219</f>
        <v>4.0553435114503815E-3</v>
      </c>
      <c r="BY214" s="123">
        <f t="shared" ref="BY214" si="2818">Q214/Q219</f>
        <v>4.5179625446330977E-3</v>
      </c>
      <c r="BZ214" s="124">
        <f t="shared" ref="BZ214" si="2819">R214/R219</f>
        <v>6.5859108549923559E-3</v>
      </c>
      <c r="CA214" s="125">
        <f t="shared" ref="CA214" si="2820">S214/S219</f>
        <v>3.4176726751557248E-3</v>
      </c>
      <c r="CB214" s="122">
        <f t="shared" ref="CB214" si="2821">T214/T219</f>
        <v>4.0160642570281121E-3</v>
      </c>
      <c r="CC214" s="123">
        <f t="shared" ref="CC214" si="2822">U214/U219</f>
        <v>6.1753808151502677E-4</v>
      </c>
      <c r="CD214" s="124">
        <f t="shared" ref="CD214" si="2823">V214/V219</f>
        <v>6.5018522718681485E-3</v>
      </c>
      <c r="CE214" s="125">
        <f t="shared" ref="CE214" si="2824">W214/W219</f>
        <v>7.5079772258024151E-4</v>
      </c>
      <c r="CF214" s="122">
        <f t="shared" ref="CF214" si="2825">X214/X219</f>
        <v>2.5722369887678986E-3</v>
      </c>
      <c r="CG214" s="123">
        <f t="shared" ref="CG214" si="2826">Y214/Y219</f>
        <v>4.11522633744856E-3</v>
      </c>
      <c r="CH214" s="124">
        <f t="shared" ref="CH214" si="2827">Z214/Z219</f>
        <v>1.3072383655785464E-3</v>
      </c>
      <c r="CI214" s="122">
        <f t="shared" ref="CI214" si="2828">AA214/AA219</f>
        <v>1.8407251762581182E-3</v>
      </c>
      <c r="CJ214" s="128">
        <f t="shared" ref="CJ214" si="2829">AB214/AB219</f>
        <v>3.1297443632665295E-3</v>
      </c>
      <c r="CK214" s="129">
        <f t="shared" ref="CK214" si="2830">AC214/AC219</f>
        <v>6.4531372288427176E-3</v>
      </c>
    </row>
    <row r="215" spans="1:89" x14ac:dyDescent="0.2">
      <c r="A215" s="138" t="s">
        <v>41</v>
      </c>
      <c r="B215" s="193">
        <v>0</v>
      </c>
      <c r="C215" s="187">
        <v>0</v>
      </c>
      <c r="D215" s="188">
        <v>0</v>
      </c>
      <c r="E215" s="189">
        <v>0</v>
      </c>
      <c r="F215" s="186">
        <v>0</v>
      </c>
      <c r="G215" s="190">
        <v>0</v>
      </c>
      <c r="H215" s="188">
        <v>0</v>
      </c>
      <c r="I215" s="189">
        <v>0</v>
      </c>
      <c r="J215" s="186">
        <v>0</v>
      </c>
      <c r="K215" s="190">
        <v>0</v>
      </c>
      <c r="L215" s="188">
        <v>0</v>
      </c>
      <c r="M215" s="186">
        <v>0</v>
      </c>
      <c r="N215" s="191">
        <v>0</v>
      </c>
      <c r="O215" s="194">
        <v>0</v>
      </c>
      <c r="P215" s="186">
        <v>0</v>
      </c>
      <c r="Q215" s="190">
        <v>0</v>
      </c>
      <c r="R215" s="188">
        <v>0</v>
      </c>
      <c r="S215" s="189">
        <v>0</v>
      </c>
      <c r="T215" s="186">
        <v>0</v>
      </c>
      <c r="U215" s="190">
        <v>0</v>
      </c>
      <c r="V215" s="188">
        <v>0</v>
      </c>
      <c r="W215" s="189">
        <v>0</v>
      </c>
      <c r="X215" s="186">
        <v>0</v>
      </c>
      <c r="Y215" s="190">
        <v>0</v>
      </c>
      <c r="Z215" s="188">
        <v>0</v>
      </c>
      <c r="AA215" s="186">
        <v>0</v>
      </c>
      <c r="AB215" s="161">
        <v>0</v>
      </c>
      <c r="AC215" s="162">
        <f t="shared" si="2313"/>
        <v>0</v>
      </c>
      <c r="BI215" s="138" t="s">
        <v>41</v>
      </c>
      <c r="BJ215" s="122">
        <f>B215/B219</f>
        <v>0</v>
      </c>
      <c r="BK215" s="123">
        <f t="shared" ref="BK215" si="2831">C215/C219</f>
        <v>0</v>
      </c>
      <c r="BL215" s="124">
        <f t="shared" ref="BL215" si="2832">D215/D219</f>
        <v>0</v>
      </c>
      <c r="BM215" s="125">
        <f t="shared" ref="BM215" si="2833">E215/E219</f>
        <v>0</v>
      </c>
      <c r="BN215" s="122">
        <f t="shared" ref="BN215" si="2834">F215/F219</f>
        <v>0</v>
      </c>
      <c r="BO215" s="123">
        <f t="shared" ref="BO215" si="2835">G215/G219</f>
        <v>0</v>
      </c>
      <c r="BP215" s="124">
        <f t="shared" ref="BP215" si="2836">H215/H219</f>
        <v>0</v>
      </c>
      <c r="BQ215" s="125">
        <f t="shared" ref="BQ215" si="2837">I215/I219</f>
        <v>0</v>
      </c>
      <c r="BR215" s="122">
        <f t="shared" ref="BR215" si="2838">J215/J219</f>
        <v>0</v>
      </c>
      <c r="BS215" s="123">
        <f t="shared" ref="BS215" si="2839">K215/K219</f>
        <v>0</v>
      </c>
      <c r="BT215" s="124">
        <f t="shared" ref="BT215" si="2840">L215/L219</f>
        <v>0</v>
      </c>
      <c r="BU215" s="122">
        <f t="shared" ref="BU215" si="2841">M215/M219</f>
        <v>0</v>
      </c>
      <c r="BV215" s="126">
        <f t="shared" ref="BV215" si="2842">N215/N219</f>
        <v>0</v>
      </c>
      <c r="BW215" s="127">
        <f t="shared" ref="BW215" si="2843">O215/O219</f>
        <v>0</v>
      </c>
      <c r="BX215" s="122">
        <f t="shared" ref="BX215" si="2844">P215/P219</f>
        <v>0</v>
      </c>
      <c r="BY215" s="123">
        <f t="shared" ref="BY215" si="2845">Q215/Q219</f>
        <v>0</v>
      </c>
      <c r="BZ215" s="124">
        <f t="shared" ref="BZ215" si="2846">R215/R219</f>
        <v>0</v>
      </c>
      <c r="CA215" s="125">
        <f t="shared" ref="CA215" si="2847">S215/S219</f>
        <v>0</v>
      </c>
      <c r="CB215" s="122">
        <f t="shared" ref="CB215" si="2848">T215/T219</f>
        <v>0</v>
      </c>
      <c r="CC215" s="123">
        <f t="shared" ref="CC215" si="2849">U215/U219</f>
        <v>0</v>
      </c>
      <c r="CD215" s="124">
        <f t="shared" ref="CD215" si="2850">V215/V219</f>
        <v>0</v>
      </c>
      <c r="CE215" s="125">
        <f t="shared" ref="CE215" si="2851">W215/W219</f>
        <v>0</v>
      </c>
      <c r="CF215" s="122">
        <f t="shared" ref="CF215" si="2852">X215/X219</f>
        <v>0</v>
      </c>
      <c r="CG215" s="123">
        <f t="shared" ref="CG215" si="2853">Y215/Y219</f>
        <v>0</v>
      </c>
      <c r="CH215" s="124">
        <f t="shared" ref="CH215" si="2854">Z215/Z219</f>
        <v>0</v>
      </c>
      <c r="CI215" s="122">
        <f t="shared" ref="CI215" si="2855">AA215/AA219</f>
        <v>0</v>
      </c>
      <c r="CJ215" s="128">
        <f t="shared" ref="CJ215" si="2856">AB215/AB219</f>
        <v>0</v>
      </c>
      <c r="CK215" s="129">
        <f t="shared" ref="CK215" si="2857">AC215/AC219</f>
        <v>0</v>
      </c>
    </row>
    <row r="216" spans="1:89" x14ac:dyDescent="0.2">
      <c r="A216" s="130" t="s">
        <v>42</v>
      </c>
      <c r="B216" s="55"/>
      <c r="C216" s="56"/>
      <c r="D216" s="132"/>
      <c r="E216" s="133"/>
      <c r="F216" s="131"/>
      <c r="G216" s="134"/>
      <c r="H216" s="132"/>
      <c r="I216" s="133"/>
      <c r="J216" s="131"/>
      <c r="K216" s="134"/>
      <c r="L216" s="132"/>
      <c r="M216" s="131"/>
      <c r="N216" s="135"/>
      <c r="O216" s="136"/>
      <c r="P216" s="131"/>
      <c r="Q216" s="134"/>
      <c r="R216" s="132"/>
      <c r="S216" s="133"/>
      <c r="T216" s="131"/>
      <c r="U216" s="134"/>
      <c r="V216" s="132"/>
      <c r="W216" s="133"/>
      <c r="X216" s="131"/>
      <c r="Y216" s="134"/>
      <c r="Z216" s="137"/>
      <c r="AA216" s="2"/>
      <c r="AB216" s="163">
        <f t="shared" ref="AB216:AB218" si="2858">SUM(B216,D216,F216,H216,J216,L216,N216,P216,R216,T216,V216,X216,Z216)</f>
        <v>0</v>
      </c>
      <c r="AC216" s="164">
        <f t="shared" ref="AC216:AC218" si="2859">SUM(C216,E216,G216,I216,K216,M216,O216,Q216,S216,U216,W216,Y216,AA216)</f>
        <v>0</v>
      </c>
      <c r="BI216" s="130" t="s">
        <v>42</v>
      </c>
      <c r="BJ216" s="122">
        <f>B216/B219</f>
        <v>0</v>
      </c>
      <c r="BK216" s="123">
        <f t="shared" ref="BK216" si="2860">C216/C219</f>
        <v>0</v>
      </c>
      <c r="BL216" s="124">
        <f t="shared" ref="BL216" si="2861">D216/D219</f>
        <v>0</v>
      </c>
      <c r="BM216" s="125">
        <f t="shared" ref="BM216" si="2862">E216/E219</f>
        <v>0</v>
      </c>
      <c r="BN216" s="122">
        <f t="shared" ref="BN216" si="2863">F216/F219</f>
        <v>0</v>
      </c>
      <c r="BO216" s="123">
        <f t="shared" ref="BO216" si="2864">G216/G219</f>
        <v>0</v>
      </c>
      <c r="BP216" s="124">
        <f t="shared" ref="BP216" si="2865">H216/H219</f>
        <v>0</v>
      </c>
      <c r="BQ216" s="125">
        <f t="shared" ref="BQ216" si="2866">I216/I219</f>
        <v>0</v>
      </c>
      <c r="BR216" s="122">
        <f t="shared" ref="BR216" si="2867">J216/J219</f>
        <v>0</v>
      </c>
      <c r="BS216" s="123">
        <f t="shared" ref="BS216" si="2868">K216/K219</f>
        <v>0</v>
      </c>
      <c r="BT216" s="124">
        <f t="shared" ref="BT216" si="2869">L216/L219</f>
        <v>0</v>
      </c>
      <c r="BU216" s="122">
        <f t="shared" ref="BU216" si="2870">M216/M219</f>
        <v>0</v>
      </c>
      <c r="BV216" s="126">
        <f t="shared" ref="BV216" si="2871">N216/N219</f>
        <v>0</v>
      </c>
      <c r="BW216" s="127">
        <f t="shared" ref="BW216" si="2872">O216/O219</f>
        <v>0</v>
      </c>
      <c r="BX216" s="122">
        <f t="shared" ref="BX216" si="2873">P216/P219</f>
        <v>0</v>
      </c>
      <c r="BY216" s="123">
        <f t="shared" ref="BY216" si="2874">Q216/Q219</f>
        <v>0</v>
      </c>
      <c r="BZ216" s="124">
        <f t="shared" ref="BZ216" si="2875">R216/R219</f>
        <v>0</v>
      </c>
      <c r="CA216" s="125">
        <f t="shared" ref="CA216" si="2876">S216/S219</f>
        <v>0</v>
      </c>
      <c r="CB216" s="122">
        <f t="shared" ref="CB216" si="2877">T216/T219</f>
        <v>0</v>
      </c>
      <c r="CC216" s="123">
        <f t="shared" ref="CC216" si="2878">U216/U219</f>
        <v>0</v>
      </c>
      <c r="CD216" s="124">
        <f t="shared" ref="CD216" si="2879">V216/V219</f>
        <v>0</v>
      </c>
      <c r="CE216" s="125">
        <f t="shared" ref="CE216" si="2880">W216/W219</f>
        <v>0</v>
      </c>
      <c r="CF216" s="122">
        <f t="shared" ref="CF216" si="2881">X216/X219</f>
        <v>0</v>
      </c>
      <c r="CG216" s="123">
        <f t="shared" ref="CG216" si="2882">Y216/Y219</f>
        <v>0</v>
      </c>
      <c r="CH216" s="124">
        <f t="shared" ref="CH216" si="2883">Z216/Z219</f>
        <v>0</v>
      </c>
      <c r="CI216" s="122">
        <f t="shared" ref="CI216" si="2884">AA216/AA219</f>
        <v>0</v>
      </c>
      <c r="CJ216" s="128">
        <f t="shared" ref="CJ216" si="2885">AB216/AB219</f>
        <v>0</v>
      </c>
      <c r="CK216" s="129">
        <f t="shared" ref="CK216" si="2886">AC216/AC219</f>
        <v>0</v>
      </c>
    </row>
    <row r="217" spans="1:89" x14ac:dyDescent="0.2">
      <c r="A217" s="138" t="s">
        <v>43</v>
      </c>
      <c r="B217" s="53"/>
      <c r="C217" s="54"/>
      <c r="D217" s="143"/>
      <c r="E217" s="140"/>
      <c r="F217" s="141"/>
      <c r="G217" s="142"/>
      <c r="H217" s="143"/>
      <c r="I217" s="140"/>
      <c r="J217" s="141"/>
      <c r="K217" s="142"/>
      <c r="L217" s="143"/>
      <c r="M217" s="141"/>
      <c r="N217" s="145"/>
      <c r="O217" s="144"/>
      <c r="P217" s="141"/>
      <c r="Q217" s="142"/>
      <c r="R217" s="143"/>
      <c r="S217" s="140"/>
      <c r="T217" s="141"/>
      <c r="U217" s="142"/>
      <c r="V217" s="143"/>
      <c r="W217" s="140"/>
      <c r="X217" s="141"/>
      <c r="Y217" s="142"/>
      <c r="Z217" s="3"/>
      <c r="AA217" s="139"/>
      <c r="AB217" s="163">
        <f t="shared" si="2858"/>
        <v>0</v>
      </c>
      <c r="AC217" s="164">
        <f t="shared" si="2859"/>
        <v>0</v>
      </c>
      <c r="BI217" s="138" t="s">
        <v>43</v>
      </c>
      <c r="BJ217" s="122">
        <f>B217/B219</f>
        <v>0</v>
      </c>
      <c r="BK217" s="123">
        <f t="shared" ref="BK217" si="2887">C217/C219</f>
        <v>0</v>
      </c>
      <c r="BL217" s="124">
        <f t="shared" ref="BL217" si="2888">D217/D219</f>
        <v>0</v>
      </c>
      <c r="BM217" s="125">
        <f t="shared" ref="BM217" si="2889">E217/E219</f>
        <v>0</v>
      </c>
      <c r="BN217" s="122">
        <f t="shared" ref="BN217" si="2890">F217/F219</f>
        <v>0</v>
      </c>
      <c r="BO217" s="123">
        <f t="shared" ref="BO217" si="2891">G217/G219</f>
        <v>0</v>
      </c>
      <c r="BP217" s="124">
        <f t="shared" ref="BP217" si="2892">H217/H219</f>
        <v>0</v>
      </c>
      <c r="BQ217" s="125">
        <f t="shared" ref="BQ217" si="2893">I217/I219</f>
        <v>0</v>
      </c>
      <c r="BR217" s="122">
        <f t="shared" ref="BR217" si="2894">J217/J219</f>
        <v>0</v>
      </c>
      <c r="BS217" s="123">
        <f t="shared" ref="BS217" si="2895">K217/K219</f>
        <v>0</v>
      </c>
      <c r="BT217" s="124">
        <f t="shared" ref="BT217" si="2896">L217/L219</f>
        <v>0</v>
      </c>
      <c r="BU217" s="122">
        <f t="shared" ref="BU217" si="2897">M217/M219</f>
        <v>0</v>
      </c>
      <c r="BV217" s="126">
        <f t="shared" ref="BV217" si="2898">N217/N219</f>
        <v>0</v>
      </c>
      <c r="BW217" s="127">
        <f t="shared" ref="BW217" si="2899">O217/O219</f>
        <v>0</v>
      </c>
      <c r="BX217" s="122">
        <f t="shared" ref="BX217" si="2900">P217/P219</f>
        <v>0</v>
      </c>
      <c r="BY217" s="123">
        <f t="shared" ref="BY217" si="2901">Q217/Q219</f>
        <v>0</v>
      </c>
      <c r="BZ217" s="124">
        <f t="shared" ref="BZ217" si="2902">R217/R219</f>
        <v>0</v>
      </c>
      <c r="CA217" s="125">
        <f t="shared" ref="CA217" si="2903">S217/S219</f>
        <v>0</v>
      </c>
      <c r="CB217" s="122">
        <f t="shared" ref="CB217" si="2904">T217/T219</f>
        <v>0</v>
      </c>
      <c r="CC217" s="123">
        <f t="shared" ref="CC217" si="2905">U217/U219</f>
        <v>0</v>
      </c>
      <c r="CD217" s="124">
        <f t="shared" ref="CD217" si="2906">V217/V219</f>
        <v>0</v>
      </c>
      <c r="CE217" s="125">
        <f t="shared" ref="CE217" si="2907">W217/W219</f>
        <v>0</v>
      </c>
      <c r="CF217" s="122">
        <f t="shared" ref="CF217" si="2908">X217/X219</f>
        <v>0</v>
      </c>
      <c r="CG217" s="123">
        <f t="shared" ref="CG217" si="2909">Y217/Y219</f>
        <v>0</v>
      </c>
      <c r="CH217" s="124">
        <f t="shared" ref="CH217" si="2910">Z217/Z219</f>
        <v>0</v>
      </c>
      <c r="CI217" s="122">
        <f t="shared" ref="CI217" si="2911">AA217/AA219</f>
        <v>0</v>
      </c>
      <c r="CJ217" s="128">
        <f t="shared" ref="CJ217" si="2912">AB217/AB219</f>
        <v>0</v>
      </c>
      <c r="CK217" s="129">
        <f t="shared" ref="CK217" si="2913">AC217/AC219</f>
        <v>0</v>
      </c>
    </row>
    <row r="218" spans="1:89" ht="13.5" thickBot="1" x14ac:dyDescent="0.25">
      <c r="A218" s="130" t="s">
        <v>44</v>
      </c>
      <c r="B218" s="55"/>
      <c r="C218" s="56"/>
      <c r="D218" s="132"/>
      <c r="E218" s="133"/>
      <c r="F218" s="131"/>
      <c r="G218" s="134"/>
      <c r="H218" s="132"/>
      <c r="I218" s="133"/>
      <c r="J218" s="131"/>
      <c r="K218" s="134"/>
      <c r="L218" s="132"/>
      <c r="M218" s="131"/>
      <c r="N218" s="135"/>
      <c r="O218" s="136"/>
      <c r="P218" s="131"/>
      <c r="Q218" s="134"/>
      <c r="R218" s="132"/>
      <c r="S218" s="133"/>
      <c r="T218" s="131"/>
      <c r="U218" s="134"/>
      <c r="V218" s="132"/>
      <c r="W218" s="133"/>
      <c r="X218" s="131"/>
      <c r="Y218" s="134"/>
      <c r="Z218" s="137"/>
      <c r="AA218" s="2"/>
      <c r="AB218" s="163">
        <f t="shared" si="2858"/>
        <v>0</v>
      </c>
      <c r="AC218" s="164">
        <f t="shared" si="2859"/>
        <v>0</v>
      </c>
      <c r="BI218" s="130" t="s">
        <v>44</v>
      </c>
      <c r="BJ218" s="122">
        <f>B218/B219</f>
        <v>0</v>
      </c>
      <c r="BK218" s="123">
        <f t="shared" ref="BK218" si="2914">C218/C219</f>
        <v>0</v>
      </c>
      <c r="BL218" s="124">
        <f t="shared" ref="BL218" si="2915">D218/D219</f>
        <v>0</v>
      </c>
      <c r="BM218" s="125">
        <f t="shared" ref="BM218" si="2916">E218/E219</f>
        <v>0</v>
      </c>
      <c r="BN218" s="122">
        <f t="shared" ref="BN218" si="2917">F218/F219</f>
        <v>0</v>
      </c>
      <c r="BO218" s="123">
        <f t="shared" ref="BO218" si="2918">G218/G219</f>
        <v>0</v>
      </c>
      <c r="BP218" s="124">
        <f t="shared" ref="BP218" si="2919">H218/H219</f>
        <v>0</v>
      </c>
      <c r="BQ218" s="125">
        <f t="shared" ref="BQ218" si="2920">I218/I219</f>
        <v>0</v>
      </c>
      <c r="BR218" s="122">
        <f t="shared" ref="BR218" si="2921">J218/J219</f>
        <v>0</v>
      </c>
      <c r="BS218" s="123">
        <f t="shared" ref="BS218" si="2922">K218/K219</f>
        <v>0</v>
      </c>
      <c r="BT218" s="124">
        <f t="shared" ref="BT218" si="2923">L218/L219</f>
        <v>0</v>
      </c>
      <c r="BU218" s="122">
        <f t="shared" ref="BU218" si="2924">M218/M219</f>
        <v>0</v>
      </c>
      <c r="BV218" s="126">
        <f t="shared" ref="BV218" si="2925">N218/N219</f>
        <v>0</v>
      </c>
      <c r="BW218" s="127">
        <f t="shared" ref="BW218" si="2926">O218/O219</f>
        <v>0</v>
      </c>
      <c r="BX218" s="122">
        <f t="shared" ref="BX218" si="2927">P218/P219</f>
        <v>0</v>
      </c>
      <c r="BY218" s="123">
        <f t="shared" ref="BY218" si="2928">Q218/Q219</f>
        <v>0</v>
      </c>
      <c r="BZ218" s="124">
        <f t="shared" ref="BZ218" si="2929">R218/R219</f>
        <v>0</v>
      </c>
      <c r="CA218" s="125">
        <f t="shared" ref="CA218" si="2930">S218/S219</f>
        <v>0</v>
      </c>
      <c r="CB218" s="122">
        <f t="shared" ref="CB218" si="2931">T218/T219</f>
        <v>0</v>
      </c>
      <c r="CC218" s="123">
        <f t="shared" ref="CC218" si="2932">U218/U219</f>
        <v>0</v>
      </c>
      <c r="CD218" s="124">
        <f t="shared" ref="CD218" si="2933">V218/V219</f>
        <v>0</v>
      </c>
      <c r="CE218" s="125">
        <f t="shared" ref="CE218" si="2934">W218/W219</f>
        <v>0</v>
      </c>
      <c r="CF218" s="122">
        <f t="shared" ref="CF218" si="2935">X218/X219</f>
        <v>0</v>
      </c>
      <c r="CG218" s="123">
        <f t="shared" ref="CG218" si="2936">Y218/Y219</f>
        <v>0</v>
      </c>
      <c r="CH218" s="124">
        <f t="shared" ref="CH218" si="2937">Z218/Z219</f>
        <v>0</v>
      </c>
      <c r="CI218" s="122">
        <f t="shared" ref="CI218" si="2938">AA218/AA219</f>
        <v>0</v>
      </c>
      <c r="CJ218" s="128">
        <f t="shared" ref="CJ218" si="2939">AB218/AB219</f>
        <v>0</v>
      </c>
      <c r="CK218" s="129">
        <f t="shared" ref="CK218" si="2940">AC218/AC219</f>
        <v>0</v>
      </c>
    </row>
    <row r="219" spans="1:89" ht="14.25" customHeight="1" thickTop="1" thickBot="1" x14ac:dyDescent="0.25">
      <c r="A219" s="250" t="s">
        <v>25</v>
      </c>
      <c r="B219" s="14">
        <f t="shared" ref="B219" si="2941">SUM(B196:B218)</f>
        <v>18692</v>
      </c>
      <c r="C219" s="1">
        <f t="shared" ref="C219" si="2942">SUM(C196:C218)</f>
        <v>16507</v>
      </c>
      <c r="D219" s="14">
        <f t="shared" ref="D219" si="2943">SUM(D196:D218)</f>
        <v>8264</v>
      </c>
      <c r="E219" s="1">
        <f t="shared" ref="E219" si="2944">SUM(E196:E218)</f>
        <v>7820</v>
      </c>
      <c r="F219" s="14">
        <f t="shared" ref="F219" si="2945">SUM(F196:F218)</f>
        <v>21617</v>
      </c>
      <c r="G219" s="1">
        <f t="shared" ref="G219" si="2946">SUM(G196:G218)</f>
        <v>17660</v>
      </c>
      <c r="H219" s="14">
        <f t="shared" ref="H219" si="2947">SUM(H196:H218)</f>
        <v>25971</v>
      </c>
      <c r="I219" s="1">
        <f t="shared" ref="I219" si="2948">SUM(I196:I218)</f>
        <v>25372</v>
      </c>
      <c r="J219" s="14">
        <f t="shared" ref="J219" si="2949">SUM(J196:J218)</f>
        <v>4628</v>
      </c>
      <c r="K219" s="1">
        <f t="shared" ref="K219" si="2950">SUM(K196:K218)</f>
        <v>4828</v>
      </c>
      <c r="L219" s="14">
        <f t="shared" ref="L219" si="2951">SUM(L196:L218)</f>
        <v>13339</v>
      </c>
      <c r="M219" s="1">
        <f t="shared" ref="M219" si="2952">SUM(M196:M218)</f>
        <v>14033</v>
      </c>
      <c r="N219" s="14">
        <f t="shared" ref="N219" si="2953">SUM(N196:N218)</f>
        <v>25790</v>
      </c>
      <c r="O219" s="1">
        <f t="shared" ref="O219" si="2954">SUM(O196:O218)</f>
        <v>27420</v>
      </c>
      <c r="P219" s="14">
        <f t="shared" ref="P219" si="2955">SUM(P196:P218)</f>
        <v>12576</v>
      </c>
      <c r="Q219" s="1">
        <f t="shared" ref="Q219" si="2956">SUM(Q196:Q218)</f>
        <v>13723</v>
      </c>
      <c r="R219" s="14">
        <f t="shared" ref="R219" si="2957">SUM(R196:R218)</f>
        <v>17006</v>
      </c>
      <c r="S219" s="1">
        <f t="shared" ref="S219" si="2958">SUM(S196:S218)</f>
        <v>18141</v>
      </c>
      <c r="T219" s="14">
        <f t="shared" ref="T219" si="2959">SUM(T196:T218)</f>
        <v>3984</v>
      </c>
      <c r="U219" s="1">
        <f t="shared" ref="U219" si="2960">SUM(U196:U218)</f>
        <v>4858</v>
      </c>
      <c r="V219" s="14">
        <f t="shared" ref="V219" si="2961">SUM(V196:V218)</f>
        <v>13227</v>
      </c>
      <c r="W219" s="1">
        <f t="shared" ref="W219" si="2962">SUM(W196:W218)</f>
        <v>15983</v>
      </c>
      <c r="X219" s="14">
        <f t="shared" ref="X219" si="2963">SUM(X196:X218)</f>
        <v>11663</v>
      </c>
      <c r="Y219" s="1">
        <f t="shared" ref="Y219" si="2964">SUM(Y196:Y218)</f>
        <v>8019</v>
      </c>
      <c r="Z219" s="14">
        <f t="shared" ref="Z219" si="2965">SUM(Z196:Z218)</f>
        <v>26774</v>
      </c>
      <c r="AA219" s="1">
        <f t="shared" ref="AA219" si="2966">SUM(AA196:AA218)</f>
        <v>28793</v>
      </c>
      <c r="AB219" s="165">
        <f t="shared" ref="AB219:AC219" si="2967">SUM(AB195:AB218)</f>
        <v>203531</v>
      </c>
      <c r="AC219" s="166">
        <f t="shared" si="2967"/>
        <v>203157</v>
      </c>
      <c r="BI219" s="250" t="s">
        <v>25</v>
      </c>
      <c r="BJ219" s="146">
        <f>SUM(BJ195:BJ218)</f>
        <v>1</v>
      </c>
      <c r="BK219" s="147">
        <f t="shared" ref="BK219:CK219" si="2968">SUM(BK195:BK218)</f>
        <v>1</v>
      </c>
      <c r="BL219" s="146">
        <f t="shared" si="2968"/>
        <v>1</v>
      </c>
      <c r="BM219" s="147">
        <f t="shared" si="2968"/>
        <v>1</v>
      </c>
      <c r="BN219" s="146">
        <f t="shared" si="2968"/>
        <v>1</v>
      </c>
      <c r="BO219" s="147">
        <f t="shared" si="2968"/>
        <v>1</v>
      </c>
      <c r="BP219" s="146">
        <f t="shared" si="2968"/>
        <v>1</v>
      </c>
      <c r="BQ219" s="147">
        <f t="shared" si="2968"/>
        <v>1</v>
      </c>
      <c r="BR219" s="146">
        <f t="shared" si="2968"/>
        <v>1</v>
      </c>
      <c r="BS219" s="147">
        <f t="shared" si="2968"/>
        <v>1</v>
      </c>
      <c r="BT219" s="146">
        <f t="shared" si="2968"/>
        <v>1</v>
      </c>
      <c r="BU219" s="147">
        <f t="shared" si="2968"/>
        <v>1</v>
      </c>
      <c r="BV219" s="146">
        <f t="shared" si="2968"/>
        <v>1</v>
      </c>
      <c r="BW219" s="147">
        <f t="shared" si="2968"/>
        <v>0.99999999999999989</v>
      </c>
      <c r="BX219" s="146">
        <f t="shared" si="2968"/>
        <v>1</v>
      </c>
      <c r="BY219" s="147">
        <f t="shared" si="2968"/>
        <v>1</v>
      </c>
      <c r="BZ219" s="146">
        <f t="shared" si="2968"/>
        <v>1</v>
      </c>
      <c r="CA219" s="147">
        <f t="shared" si="2968"/>
        <v>0.99999999999999989</v>
      </c>
      <c r="CB219" s="146">
        <f t="shared" si="2968"/>
        <v>0.99999999999999989</v>
      </c>
      <c r="CC219" s="147">
        <f t="shared" si="2968"/>
        <v>0.99999999999999989</v>
      </c>
      <c r="CD219" s="146">
        <f t="shared" si="2968"/>
        <v>0.99999999999999989</v>
      </c>
      <c r="CE219" s="147">
        <f t="shared" si="2968"/>
        <v>1</v>
      </c>
      <c r="CF219" s="146">
        <f t="shared" si="2968"/>
        <v>0.99999999999999978</v>
      </c>
      <c r="CG219" s="147">
        <f t="shared" si="2968"/>
        <v>1</v>
      </c>
      <c r="CH219" s="146">
        <f t="shared" si="2968"/>
        <v>1</v>
      </c>
      <c r="CI219" s="147">
        <f t="shared" si="2968"/>
        <v>0.99999999999999989</v>
      </c>
      <c r="CJ219" s="146">
        <f t="shared" si="2968"/>
        <v>1.0000000000000002</v>
      </c>
      <c r="CK219" s="147">
        <f t="shared" si="2968"/>
        <v>1</v>
      </c>
    </row>
    <row r="220" spans="1:89" ht="13.5" thickTop="1" x14ac:dyDescent="0.2">
      <c r="A220" s="177"/>
    </row>
    <row r="222" spans="1:89" x14ac:dyDescent="0.2">
      <c r="A222" s="269">
        <f>+A191+1</f>
        <v>44600</v>
      </c>
      <c r="B222" s="269"/>
      <c r="C222" s="269"/>
      <c r="D222" s="269"/>
      <c r="BI222" s="274">
        <f>+BI191+1</f>
        <v>44600</v>
      </c>
      <c r="BJ222" s="274"/>
      <c r="BK222" s="274"/>
      <c r="BL222" s="274"/>
    </row>
    <row r="223" spans="1:89" ht="13.5" thickBot="1" x14ac:dyDescent="0.25">
      <c r="AE223" t="s">
        <v>1</v>
      </c>
    </row>
    <row r="224" spans="1:89" ht="14.25" thickTop="1" thickBot="1" x14ac:dyDescent="0.25">
      <c r="A224" s="265" t="s">
        <v>2</v>
      </c>
      <c r="B224" s="267" t="s">
        <v>3</v>
      </c>
      <c r="C224" s="268"/>
      <c r="D224" s="267" t="s">
        <v>4</v>
      </c>
      <c r="E224" s="268"/>
      <c r="F224" s="267" t="s">
        <v>5</v>
      </c>
      <c r="G224" s="268"/>
      <c r="H224" s="267" t="s">
        <v>6</v>
      </c>
      <c r="I224" s="268"/>
      <c r="J224" s="267" t="s">
        <v>7</v>
      </c>
      <c r="K224" s="268"/>
      <c r="L224" s="267" t="s">
        <v>8</v>
      </c>
      <c r="M224" s="268"/>
      <c r="N224" s="267" t="s">
        <v>9</v>
      </c>
      <c r="O224" s="268"/>
      <c r="P224" s="267" t="s">
        <v>10</v>
      </c>
      <c r="Q224" s="268"/>
      <c r="R224" s="267" t="s">
        <v>11</v>
      </c>
      <c r="S224" s="268"/>
      <c r="T224" s="267" t="s">
        <v>12</v>
      </c>
      <c r="U224" s="268"/>
      <c r="V224" s="267" t="s">
        <v>13</v>
      </c>
      <c r="W224" s="268"/>
      <c r="X224" s="267" t="s">
        <v>14</v>
      </c>
      <c r="Y224" s="268"/>
      <c r="Z224" s="270" t="s">
        <v>15</v>
      </c>
      <c r="AA224" s="271"/>
      <c r="AB224" s="272" t="s">
        <v>16</v>
      </c>
      <c r="AC224" s="273"/>
      <c r="AE224" s="265" t="s">
        <v>2</v>
      </c>
      <c r="AF224" s="267" t="s">
        <v>3</v>
      </c>
      <c r="AG224" s="268"/>
      <c r="AH224" s="267" t="s">
        <v>4</v>
      </c>
      <c r="AI224" s="268"/>
      <c r="AJ224" s="267" t="s">
        <v>5</v>
      </c>
      <c r="AK224" s="268"/>
      <c r="AL224" s="267" t="s">
        <v>6</v>
      </c>
      <c r="AM224" s="268"/>
      <c r="AN224" s="267" t="s">
        <v>7</v>
      </c>
      <c r="AO224" s="268"/>
      <c r="AP224" s="267" t="s">
        <v>8</v>
      </c>
      <c r="AQ224" s="268"/>
      <c r="AR224" s="267" t="s">
        <v>9</v>
      </c>
      <c r="AS224" s="268"/>
      <c r="AT224" s="267" t="s">
        <v>10</v>
      </c>
      <c r="AU224" s="268"/>
      <c r="AV224" s="267" t="s">
        <v>11</v>
      </c>
      <c r="AW224" s="268"/>
      <c r="AX224" s="267" t="s">
        <v>12</v>
      </c>
      <c r="AY224" s="268"/>
      <c r="AZ224" s="267" t="s">
        <v>13</v>
      </c>
      <c r="BA224" s="268"/>
      <c r="BB224" s="267" t="s">
        <v>14</v>
      </c>
      <c r="BC224" s="268"/>
      <c r="BD224" s="270" t="s">
        <v>15</v>
      </c>
      <c r="BE224" s="271"/>
      <c r="BF224" s="272" t="s">
        <v>16</v>
      </c>
      <c r="BG224" s="273"/>
      <c r="BI224" s="265" t="s">
        <v>2</v>
      </c>
      <c r="BJ224" s="267" t="s">
        <v>3</v>
      </c>
      <c r="BK224" s="268"/>
      <c r="BL224" s="267" t="s">
        <v>4</v>
      </c>
      <c r="BM224" s="268"/>
      <c r="BN224" s="267" t="s">
        <v>5</v>
      </c>
      <c r="BO224" s="268"/>
      <c r="BP224" s="267" t="s">
        <v>6</v>
      </c>
      <c r="BQ224" s="268"/>
      <c r="BR224" s="267" t="s">
        <v>7</v>
      </c>
      <c r="BS224" s="268"/>
      <c r="BT224" s="267" t="s">
        <v>8</v>
      </c>
      <c r="BU224" s="268"/>
      <c r="BV224" s="267" t="s">
        <v>9</v>
      </c>
      <c r="BW224" s="268"/>
      <c r="BX224" s="267" t="s">
        <v>10</v>
      </c>
      <c r="BY224" s="268"/>
      <c r="BZ224" s="267" t="s">
        <v>11</v>
      </c>
      <c r="CA224" s="268"/>
      <c r="CB224" s="267" t="s">
        <v>12</v>
      </c>
      <c r="CC224" s="268"/>
      <c r="CD224" s="267" t="s">
        <v>13</v>
      </c>
      <c r="CE224" s="268"/>
      <c r="CF224" s="267" t="s">
        <v>14</v>
      </c>
      <c r="CG224" s="268"/>
      <c r="CH224" s="270" t="s">
        <v>15</v>
      </c>
      <c r="CI224" s="271"/>
      <c r="CJ224" s="267" t="s">
        <v>16</v>
      </c>
      <c r="CK224" s="268"/>
    </row>
    <row r="225" spans="1:89" ht="15" thickTop="1" thickBot="1" x14ac:dyDescent="0.3">
      <c r="A225" s="266"/>
      <c r="B225" s="110" t="s">
        <v>17</v>
      </c>
      <c r="C225" s="111" t="s">
        <v>18</v>
      </c>
      <c r="D225" s="112" t="s">
        <v>17</v>
      </c>
      <c r="E225" s="113" t="s">
        <v>18</v>
      </c>
      <c r="F225" s="110" t="s">
        <v>17</v>
      </c>
      <c r="G225" s="111" t="s">
        <v>18</v>
      </c>
      <c r="H225" s="112" t="s">
        <v>17</v>
      </c>
      <c r="I225" s="113" t="s">
        <v>18</v>
      </c>
      <c r="J225" s="110" t="s">
        <v>17</v>
      </c>
      <c r="K225" s="111" t="s">
        <v>18</v>
      </c>
      <c r="L225" s="112" t="s">
        <v>17</v>
      </c>
      <c r="M225" s="110" t="s">
        <v>18</v>
      </c>
      <c r="N225" s="114" t="s">
        <v>17</v>
      </c>
      <c r="O225" s="115" t="s">
        <v>18</v>
      </c>
      <c r="P225" s="110" t="s">
        <v>17</v>
      </c>
      <c r="Q225" s="111" t="s">
        <v>18</v>
      </c>
      <c r="R225" s="112" t="s">
        <v>17</v>
      </c>
      <c r="S225" s="113" t="s">
        <v>18</v>
      </c>
      <c r="T225" s="110" t="s">
        <v>17</v>
      </c>
      <c r="U225" s="111" t="s">
        <v>18</v>
      </c>
      <c r="V225" s="112" t="s">
        <v>17</v>
      </c>
      <c r="W225" s="113" t="s">
        <v>18</v>
      </c>
      <c r="X225" s="110" t="s">
        <v>17</v>
      </c>
      <c r="Y225" s="111" t="s">
        <v>18</v>
      </c>
      <c r="Z225" s="25" t="s">
        <v>17</v>
      </c>
      <c r="AA225" s="116" t="s">
        <v>18</v>
      </c>
      <c r="AB225" s="167" t="s">
        <v>17</v>
      </c>
      <c r="AC225" s="168" t="s">
        <v>18</v>
      </c>
      <c r="AE225" s="266"/>
      <c r="AF225" s="110" t="s">
        <v>17</v>
      </c>
      <c r="AG225" s="111" t="s">
        <v>18</v>
      </c>
      <c r="AH225" s="112" t="s">
        <v>17</v>
      </c>
      <c r="AI225" s="113" t="s">
        <v>18</v>
      </c>
      <c r="AJ225" s="110" t="s">
        <v>17</v>
      </c>
      <c r="AK225" s="111" t="s">
        <v>18</v>
      </c>
      <c r="AL225" s="112" t="s">
        <v>17</v>
      </c>
      <c r="AM225" s="113" t="s">
        <v>18</v>
      </c>
      <c r="AN225" s="110" t="s">
        <v>17</v>
      </c>
      <c r="AO225" s="111" t="s">
        <v>18</v>
      </c>
      <c r="AP225" s="112" t="s">
        <v>17</v>
      </c>
      <c r="AQ225" s="110" t="s">
        <v>18</v>
      </c>
      <c r="AR225" s="114" t="s">
        <v>17</v>
      </c>
      <c r="AS225" s="115" t="s">
        <v>18</v>
      </c>
      <c r="AT225" s="110" t="s">
        <v>17</v>
      </c>
      <c r="AU225" s="111" t="s">
        <v>18</v>
      </c>
      <c r="AV225" s="112" t="s">
        <v>17</v>
      </c>
      <c r="AW225" s="113" t="s">
        <v>18</v>
      </c>
      <c r="AX225" s="110" t="s">
        <v>17</v>
      </c>
      <c r="AY225" s="111" t="s">
        <v>18</v>
      </c>
      <c r="AZ225" s="112" t="s">
        <v>17</v>
      </c>
      <c r="BA225" s="113" t="s">
        <v>18</v>
      </c>
      <c r="BB225" s="110" t="s">
        <v>17</v>
      </c>
      <c r="BC225" s="111" t="s">
        <v>18</v>
      </c>
      <c r="BD225" s="25" t="s">
        <v>17</v>
      </c>
      <c r="BE225" s="116" t="s">
        <v>18</v>
      </c>
      <c r="BF225" s="167" t="s">
        <v>17</v>
      </c>
      <c r="BG225" s="168" t="s">
        <v>18</v>
      </c>
      <c r="BI225" s="266"/>
      <c r="BJ225" s="110" t="s">
        <v>17</v>
      </c>
      <c r="BK225" s="111" t="s">
        <v>18</v>
      </c>
      <c r="BL225" s="112" t="s">
        <v>17</v>
      </c>
      <c r="BM225" s="113" t="s">
        <v>18</v>
      </c>
      <c r="BN225" s="110" t="s">
        <v>17</v>
      </c>
      <c r="BO225" s="111" t="s">
        <v>18</v>
      </c>
      <c r="BP225" s="112" t="s">
        <v>17</v>
      </c>
      <c r="BQ225" s="113" t="s">
        <v>18</v>
      </c>
      <c r="BR225" s="110" t="s">
        <v>17</v>
      </c>
      <c r="BS225" s="111" t="s">
        <v>18</v>
      </c>
      <c r="BT225" s="112" t="s">
        <v>17</v>
      </c>
      <c r="BU225" s="110" t="s">
        <v>18</v>
      </c>
      <c r="BV225" s="114" t="s">
        <v>17</v>
      </c>
      <c r="BW225" s="115" t="s">
        <v>18</v>
      </c>
      <c r="BX225" s="110" t="s">
        <v>17</v>
      </c>
      <c r="BY225" s="111" t="s">
        <v>18</v>
      </c>
      <c r="BZ225" s="112" t="s">
        <v>17</v>
      </c>
      <c r="CA225" s="113" t="s">
        <v>18</v>
      </c>
      <c r="CB225" s="110" t="s">
        <v>17</v>
      </c>
      <c r="CC225" s="111" t="s">
        <v>18</v>
      </c>
      <c r="CD225" s="112" t="s">
        <v>17</v>
      </c>
      <c r="CE225" s="113" t="s">
        <v>18</v>
      </c>
      <c r="CF225" s="110" t="s">
        <v>17</v>
      </c>
      <c r="CG225" s="111" t="s">
        <v>18</v>
      </c>
      <c r="CH225" s="25" t="s">
        <v>17</v>
      </c>
      <c r="CI225" s="116" t="s">
        <v>18</v>
      </c>
      <c r="CJ225" s="114" t="s">
        <v>17</v>
      </c>
      <c r="CK225" s="115" t="s">
        <v>18</v>
      </c>
    </row>
    <row r="226" spans="1:89" ht="13.5" thickTop="1" x14ac:dyDescent="0.2">
      <c r="A226" s="118" t="s">
        <v>19</v>
      </c>
      <c r="B226" s="119"/>
      <c r="C226" s="176"/>
      <c r="D226" s="120"/>
      <c r="E226" s="171"/>
      <c r="F226" s="119"/>
      <c r="G226" s="121"/>
      <c r="H226" s="120"/>
      <c r="I226" s="171"/>
      <c r="J226" s="119"/>
      <c r="K226" s="121"/>
      <c r="L226" s="120"/>
      <c r="M226" s="119"/>
      <c r="N226" s="170"/>
      <c r="O226" s="172"/>
      <c r="P226" s="119"/>
      <c r="Q226" s="121"/>
      <c r="R226" s="120"/>
      <c r="S226" s="171"/>
      <c r="T226" s="119"/>
      <c r="U226" s="121"/>
      <c r="V226" s="120"/>
      <c r="W226" s="171"/>
      <c r="X226" s="119"/>
      <c r="Y226" s="121"/>
      <c r="Z226" s="20"/>
      <c r="AA226" s="175"/>
      <c r="AB226" s="161">
        <f>B226+D226+F226+H226+J226+L226+N226+P226+R226+T226+V226+X226+Z226</f>
        <v>0</v>
      </c>
      <c r="AC226" s="162">
        <f>C226+E226+G226+I226+K226+M226+O226+Q226+S226+U226+W226+Y226+AA226</f>
        <v>0</v>
      </c>
      <c r="AE226" s="253" t="str">
        <f>$AE$9</f>
        <v>07:00 - 07:59</v>
      </c>
      <c r="AF226" s="119">
        <f>SUMIF($A$9:$A$32,$AE226,B$226:B$249)</f>
        <v>1729</v>
      </c>
      <c r="AG226" s="176">
        <f t="shared" ref="AG226:AV227" si="2969">SUMIF($A$9:$A$32,$AE226,C$226:C$249)</f>
        <v>707</v>
      </c>
      <c r="AH226" s="120">
        <f t="shared" si="2969"/>
        <v>660</v>
      </c>
      <c r="AI226" s="171">
        <f t="shared" si="2969"/>
        <v>545</v>
      </c>
      <c r="AJ226" s="119">
        <f t="shared" si="2969"/>
        <v>1988</v>
      </c>
      <c r="AK226" s="121">
        <f t="shared" si="2969"/>
        <v>1052</v>
      </c>
      <c r="AL226" s="120">
        <f t="shared" si="2969"/>
        <v>2299</v>
      </c>
      <c r="AM226" s="171">
        <f t="shared" si="2969"/>
        <v>1305</v>
      </c>
      <c r="AN226" s="119">
        <f t="shared" si="2969"/>
        <v>189</v>
      </c>
      <c r="AO226" s="121">
        <f t="shared" si="2969"/>
        <v>614</v>
      </c>
      <c r="AP226" s="120">
        <f t="shared" si="2969"/>
        <v>652</v>
      </c>
      <c r="AQ226" s="119">
        <f t="shared" si="2969"/>
        <v>1728</v>
      </c>
      <c r="AR226" s="170">
        <f t="shared" si="2969"/>
        <v>1936</v>
      </c>
      <c r="AS226" s="172">
        <f t="shared" si="2969"/>
        <v>2530</v>
      </c>
      <c r="AT226" s="119">
        <f t="shared" si="2969"/>
        <v>1387</v>
      </c>
      <c r="AU226" s="121">
        <f t="shared" si="2969"/>
        <v>1242</v>
      </c>
      <c r="AV226" s="120">
        <f t="shared" si="2969"/>
        <v>1630</v>
      </c>
      <c r="AW226" s="171">
        <f t="shared" ref="AW226:BE227" si="2970">SUMIF($A$9:$A$32,$AE226,S$226:S$249)</f>
        <v>1312</v>
      </c>
      <c r="AX226" s="119">
        <f t="shared" si="2970"/>
        <v>224</v>
      </c>
      <c r="AY226" s="121">
        <f t="shared" si="2970"/>
        <v>890</v>
      </c>
      <c r="AZ226" s="120">
        <f t="shared" si="2970"/>
        <v>647</v>
      </c>
      <c r="BA226" s="171">
        <f t="shared" si="2970"/>
        <v>1626</v>
      </c>
      <c r="BB226" s="119">
        <f t="shared" si="2970"/>
        <v>1172</v>
      </c>
      <c r="BC226" s="121">
        <f t="shared" si="2970"/>
        <v>1006</v>
      </c>
      <c r="BD226" s="20">
        <f t="shared" si="2970"/>
        <v>2020</v>
      </c>
      <c r="BE226" s="175">
        <f t="shared" si="2970"/>
        <v>1881</v>
      </c>
      <c r="BF226" s="161">
        <f>AF226+AH226+AJ226+AL226+AN226+AP226+AR226+AT226+AV226+AX226+AZ226+BB226+BD226</f>
        <v>16533</v>
      </c>
      <c r="BG226" s="162">
        <f>AG226+AI226+AK226+AM226+AO226+AQ226+AS226+AU226+AW226+AY226+BA226+BC226+BE226</f>
        <v>16438</v>
      </c>
      <c r="BI226" s="118" t="s">
        <v>19</v>
      </c>
      <c r="BJ226" s="122">
        <f>B226/B250</f>
        <v>0</v>
      </c>
      <c r="BK226" s="123">
        <f t="shared" ref="BK226" si="2971">C226/C250</f>
        <v>0</v>
      </c>
      <c r="BL226" s="124">
        <f t="shared" ref="BL226" si="2972">D226/D250</f>
        <v>0</v>
      </c>
      <c r="BM226" s="125">
        <f t="shared" ref="BM226" si="2973">E226/E250</f>
        <v>0</v>
      </c>
      <c r="BN226" s="122">
        <f t="shared" ref="BN226" si="2974">F226/F250</f>
        <v>0</v>
      </c>
      <c r="BO226" s="123">
        <f t="shared" ref="BO226" si="2975">G226/G250</f>
        <v>0</v>
      </c>
      <c r="BP226" s="124">
        <f t="shared" ref="BP226" si="2976">H226/H250</f>
        <v>0</v>
      </c>
      <c r="BQ226" s="125">
        <f t="shared" ref="BQ226" si="2977">I226/I250</f>
        <v>0</v>
      </c>
      <c r="BR226" s="122">
        <f t="shared" ref="BR226" si="2978">J226/J250</f>
        <v>0</v>
      </c>
      <c r="BS226" s="123">
        <f t="shared" ref="BS226" si="2979">K226/K250</f>
        <v>0</v>
      </c>
      <c r="BT226" s="124">
        <f t="shared" ref="BT226" si="2980">L226/L250</f>
        <v>0</v>
      </c>
      <c r="BU226" s="122">
        <f t="shared" ref="BU226" si="2981">M226/M250</f>
        <v>0</v>
      </c>
      <c r="BV226" s="126">
        <f t="shared" ref="BV226" si="2982">N226/N250</f>
        <v>0</v>
      </c>
      <c r="BW226" s="127">
        <f t="shared" ref="BW226" si="2983">O226/O250</f>
        <v>0</v>
      </c>
      <c r="BX226" s="122">
        <f t="shared" ref="BX226" si="2984">P226/P250</f>
        <v>0</v>
      </c>
      <c r="BY226" s="123">
        <f t="shared" ref="BY226" si="2985">Q226/Q250</f>
        <v>0</v>
      </c>
      <c r="BZ226" s="124">
        <f t="shared" ref="BZ226" si="2986">R226/R250</f>
        <v>0</v>
      </c>
      <c r="CA226" s="125">
        <f t="shared" ref="CA226" si="2987">S226/S250</f>
        <v>0</v>
      </c>
      <c r="CB226" s="122">
        <f t="shared" ref="CB226" si="2988">T226/T250</f>
        <v>0</v>
      </c>
      <c r="CC226" s="123">
        <f t="shared" ref="CC226" si="2989">U226/U250</f>
        <v>0</v>
      </c>
      <c r="CD226" s="124">
        <f t="shared" ref="CD226" si="2990">V226/V250</f>
        <v>0</v>
      </c>
      <c r="CE226" s="125">
        <f t="shared" ref="CE226" si="2991">W226/W250</f>
        <v>0</v>
      </c>
      <c r="CF226" s="122">
        <f t="shared" ref="CF226" si="2992">X226/X250</f>
        <v>0</v>
      </c>
      <c r="CG226" s="123">
        <f t="shared" ref="CG226" si="2993">Y226/Y250</f>
        <v>0</v>
      </c>
      <c r="CH226" s="124">
        <f t="shared" ref="CH226" si="2994">Z226/Z250</f>
        <v>0</v>
      </c>
      <c r="CI226" s="122">
        <f t="shared" ref="CI226" si="2995">AA226/AA250</f>
        <v>0</v>
      </c>
      <c r="CJ226" s="128">
        <f t="shared" ref="CJ226" si="2996">AB226/AB250</f>
        <v>0</v>
      </c>
      <c r="CK226" s="129">
        <f t="shared" ref="CK226" si="2997">AC226/AC250</f>
        <v>0</v>
      </c>
    </row>
    <row r="227" spans="1:89" x14ac:dyDescent="0.2">
      <c r="A227" s="130" t="s">
        <v>21</v>
      </c>
      <c r="B227" s="179">
        <v>224</v>
      </c>
      <c r="C227" s="180">
        <v>0</v>
      </c>
      <c r="D227" s="181">
        <v>108</v>
      </c>
      <c r="E227" s="182">
        <v>0</v>
      </c>
      <c r="F227" s="179">
        <v>525</v>
      </c>
      <c r="G227" s="183">
        <v>3</v>
      </c>
      <c r="H227" s="181">
        <v>300</v>
      </c>
      <c r="I227" s="182">
        <v>32</v>
      </c>
      <c r="J227" s="179">
        <v>6</v>
      </c>
      <c r="K227" s="183">
        <v>13</v>
      </c>
      <c r="L227" s="181">
        <v>16</v>
      </c>
      <c r="M227" s="179">
        <v>56</v>
      </c>
      <c r="N227" s="184">
        <v>129</v>
      </c>
      <c r="O227" s="185">
        <v>80</v>
      </c>
      <c r="P227" s="179">
        <v>37</v>
      </c>
      <c r="Q227" s="183">
        <v>56</v>
      </c>
      <c r="R227" s="181">
        <v>14</v>
      </c>
      <c r="S227" s="182">
        <v>56</v>
      </c>
      <c r="T227" s="179">
        <v>0</v>
      </c>
      <c r="U227" s="183">
        <v>0</v>
      </c>
      <c r="V227" s="181">
        <v>12</v>
      </c>
      <c r="W227" s="182">
        <v>0</v>
      </c>
      <c r="X227" s="179">
        <v>2</v>
      </c>
      <c r="Y227" s="183">
        <v>0</v>
      </c>
      <c r="Z227" s="181">
        <v>0</v>
      </c>
      <c r="AA227" s="179">
        <v>0</v>
      </c>
      <c r="AB227" s="161">
        <f t="shared" ref="AB227:AB246" si="2998">B227+D227+F227+H227+J227+L227+N227+P227+R227+T227+V227+X227+Z227</f>
        <v>1373</v>
      </c>
      <c r="AC227" s="162">
        <f t="shared" ref="AC227:AC246" si="2999">C227+E227+G227+I227+K227+M227+O227+Q227+S227+U227+W227+Y227+AA227</f>
        <v>296</v>
      </c>
      <c r="AE227" s="255" t="str">
        <f>$AE$10</f>
        <v>08:00 - 08:59</v>
      </c>
      <c r="AF227" s="119">
        <f>SUMIF($A$9:$A$32,$AE227,B$226:B$249)</f>
        <v>1695</v>
      </c>
      <c r="AG227" s="180">
        <f t="shared" si="2969"/>
        <v>801</v>
      </c>
      <c r="AH227" s="181">
        <f t="shared" si="2969"/>
        <v>507</v>
      </c>
      <c r="AI227" s="182">
        <f t="shared" si="2969"/>
        <v>613</v>
      </c>
      <c r="AJ227" s="179">
        <f t="shared" si="2969"/>
        <v>1775</v>
      </c>
      <c r="AK227" s="183">
        <f t="shared" si="2969"/>
        <v>906</v>
      </c>
      <c r="AL227" s="181">
        <f t="shared" si="2969"/>
        <v>2003</v>
      </c>
      <c r="AM227" s="182">
        <f t="shared" si="2969"/>
        <v>1404</v>
      </c>
      <c r="AN227" s="179">
        <f t="shared" si="2969"/>
        <v>160</v>
      </c>
      <c r="AO227" s="183">
        <f t="shared" si="2969"/>
        <v>631</v>
      </c>
      <c r="AP227" s="181">
        <f t="shared" si="2969"/>
        <v>547</v>
      </c>
      <c r="AQ227" s="179">
        <f t="shared" si="2969"/>
        <v>1793</v>
      </c>
      <c r="AR227" s="184">
        <f t="shared" si="2969"/>
        <v>1448</v>
      </c>
      <c r="AS227" s="185">
        <f t="shared" si="2969"/>
        <v>2543</v>
      </c>
      <c r="AT227" s="179">
        <f t="shared" si="2969"/>
        <v>1001</v>
      </c>
      <c r="AU227" s="183">
        <f t="shared" si="2969"/>
        <v>1025</v>
      </c>
      <c r="AV227" s="181">
        <f t="shared" si="2969"/>
        <v>1482</v>
      </c>
      <c r="AW227" s="182">
        <f t="shared" si="2970"/>
        <v>999</v>
      </c>
      <c r="AX227" s="179">
        <f t="shared" si="2970"/>
        <v>182</v>
      </c>
      <c r="AY227" s="183">
        <f t="shared" si="2970"/>
        <v>630</v>
      </c>
      <c r="AZ227" s="181">
        <f t="shared" si="2970"/>
        <v>524</v>
      </c>
      <c r="BA227" s="182">
        <f t="shared" si="2970"/>
        <v>1434</v>
      </c>
      <c r="BB227" s="179">
        <f t="shared" si="2970"/>
        <v>831</v>
      </c>
      <c r="BC227" s="183">
        <f t="shared" si="2970"/>
        <v>959</v>
      </c>
      <c r="BD227" s="181">
        <f t="shared" si="2970"/>
        <v>1828</v>
      </c>
      <c r="BE227" s="179">
        <f t="shared" si="2970"/>
        <v>1695</v>
      </c>
      <c r="BF227" s="163">
        <f>SUM(AF227,AH227,AJ227,AL227,AN227,AP227,AR227,AT227,AV227,AX227,AZ227,BB227,BD227)</f>
        <v>13983</v>
      </c>
      <c r="BG227" s="164">
        <f>SUM(AG227,AI227,AK227,AM227,AO227,AQ227,AS227,AU227,AW227,AY227,BA227,BC227,BE227)</f>
        <v>15433</v>
      </c>
      <c r="BI227" s="130" t="s">
        <v>21</v>
      </c>
      <c r="BJ227" s="122">
        <f>B227/B250</f>
        <v>1.3570000605803599E-2</v>
      </c>
      <c r="BK227" s="123">
        <f t="shared" ref="BK227" si="3000">C227/C250</f>
        <v>0</v>
      </c>
      <c r="BL227" s="124">
        <f t="shared" ref="BL227" si="3001">D227/D250</f>
        <v>1.4189988175009854E-2</v>
      </c>
      <c r="BM227" s="125">
        <f t="shared" ref="BM227" si="3002">E227/E250</f>
        <v>0</v>
      </c>
      <c r="BN227" s="122">
        <f t="shared" ref="BN227" si="3003">F227/F250</f>
        <v>2.6602482898403852E-2</v>
      </c>
      <c r="BO227" s="123">
        <f t="shared" ref="BO227" si="3004">G227/G250</f>
        <v>1.6405096516651174E-4</v>
      </c>
      <c r="BP227" s="124">
        <f t="shared" ref="BP227" si="3005">H227/H250</f>
        <v>1.2443485835165292E-2</v>
      </c>
      <c r="BQ227" s="125">
        <f t="shared" ref="BQ227" si="3006">I227/I250</f>
        <v>1.2661733866181301E-3</v>
      </c>
      <c r="BR227" s="122">
        <f t="shared" ref="BR227" si="3007">J227/J250</f>
        <v>1.3419816595839856E-3</v>
      </c>
      <c r="BS227" s="123">
        <f t="shared" ref="BS227" si="3008">K227/K250</f>
        <v>2.9017857142857144E-3</v>
      </c>
      <c r="BT227" s="124">
        <f t="shared" ref="BT227" si="3009">L227/L250</f>
        <v>1.1596723925491048E-3</v>
      </c>
      <c r="BU227" s="122">
        <f t="shared" ref="BU227" si="3010">M227/M250</f>
        <v>4.0959625511995321E-3</v>
      </c>
      <c r="BV227" s="126">
        <f t="shared" ref="BV227" si="3011">N227/N250</f>
        <v>5.0112656359257244E-3</v>
      </c>
      <c r="BW227" s="127">
        <f t="shared" ref="BW227" si="3012">O227/O250</f>
        <v>3.1501023783272958E-3</v>
      </c>
      <c r="BX227" s="122">
        <f t="shared" ref="BX227" si="3013">P227/P250</f>
        <v>2.8604561267877851E-3</v>
      </c>
      <c r="BY227" s="123">
        <f t="shared" ref="BY227" si="3014">Q227/Q250</f>
        <v>4.371925989538606E-3</v>
      </c>
      <c r="BZ227" s="124">
        <f t="shared" ref="BZ227" si="3015">R227/R250</f>
        <v>8.4941147918941873E-4</v>
      </c>
      <c r="CA227" s="125">
        <f t="shared" ref="CA227" si="3016">S227/S250</f>
        <v>3.2852282060307405E-3</v>
      </c>
      <c r="CB227" s="122">
        <f t="shared" ref="CB227" si="3017">T227/T250</f>
        <v>0</v>
      </c>
      <c r="CC227" s="123">
        <f t="shared" ref="CC227" si="3018">U227/U250</f>
        <v>0</v>
      </c>
      <c r="CD227" s="124">
        <f t="shared" ref="CD227" si="3019">V227/V250</f>
        <v>9.090220437845618E-4</v>
      </c>
      <c r="CE227" s="125">
        <f t="shared" ref="CE227" si="3020">W227/W250</f>
        <v>0</v>
      </c>
      <c r="CF227" s="122">
        <f t="shared" ref="CF227" si="3021">X227/X250</f>
        <v>1.7533093714385903E-4</v>
      </c>
      <c r="CG227" s="123">
        <f t="shared" ref="CG227" si="3022">Y227/Y250</f>
        <v>0</v>
      </c>
      <c r="CH227" s="124">
        <f t="shared" ref="CH227" si="3023">Z227/Z250</f>
        <v>0</v>
      </c>
      <c r="CI227" s="122">
        <f t="shared" ref="CI227" si="3024">AA227/AA250</f>
        <v>0</v>
      </c>
      <c r="CJ227" s="128">
        <f t="shared" ref="CJ227" si="3025">AB227/AB250</f>
        <v>7.0396177174821446E-3</v>
      </c>
      <c r="CK227" s="129">
        <f t="shared" ref="CK227" si="3026">AC227/AC250</f>
        <v>1.5182757311831266E-3</v>
      </c>
    </row>
    <row r="228" spans="1:89" ht="13.5" thickBot="1" x14ac:dyDescent="0.25">
      <c r="A228" s="138" t="s">
        <v>23</v>
      </c>
      <c r="B228" s="186">
        <v>1146</v>
      </c>
      <c r="C228" s="187">
        <v>115</v>
      </c>
      <c r="D228" s="188">
        <v>476</v>
      </c>
      <c r="E228" s="189">
        <v>101</v>
      </c>
      <c r="F228" s="186">
        <v>1841</v>
      </c>
      <c r="G228" s="190">
        <v>272</v>
      </c>
      <c r="H228" s="188">
        <v>1324</v>
      </c>
      <c r="I228" s="189">
        <v>363</v>
      </c>
      <c r="J228" s="186">
        <v>57</v>
      </c>
      <c r="K228" s="190">
        <v>155</v>
      </c>
      <c r="L228" s="188">
        <v>222</v>
      </c>
      <c r="M228" s="186">
        <v>531</v>
      </c>
      <c r="N228" s="191">
        <v>901</v>
      </c>
      <c r="O228" s="192">
        <v>1098</v>
      </c>
      <c r="P228" s="186">
        <v>428</v>
      </c>
      <c r="Q228" s="190">
        <v>547</v>
      </c>
      <c r="R228" s="188">
        <v>526</v>
      </c>
      <c r="S228" s="189">
        <v>697</v>
      </c>
      <c r="T228" s="186">
        <v>36</v>
      </c>
      <c r="U228" s="190">
        <v>341</v>
      </c>
      <c r="V228" s="188">
        <v>240</v>
      </c>
      <c r="W228" s="189">
        <v>757</v>
      </c>
      <c r="X228" s="186">
        <v>454</v>
      </c>
      <c r="Y228" s="190">
        <v>395</v>
      </c>
      <c r="Z228" s="188">
        <v>1113</v>
      </c>
      <c r="AA228" s="186">
        <v>633</v>
      </c>
      <c r="AB228" s="161">
        <f t="shared" si="2998"/>
        <v>8764</v>
      </c>
      <c r="AC228" s="162">
        <f t="shared" si="2999"/>
        <v>6005</v>
      </c>
      <c r="AE228" s="253"/>
      <c r="AF228" s="119"/>
      <c r="AG228" s="187"/>
      <c r="AH228" s="188"/>
      <c r="AI228" s="189"/>
      <c r="AJ228" s="186"/>
      <c r="AK228" s="190"/>
      <c r="AL228" s="188"/>
      <c r="AM228" s="189"/>
      <c r="AN228" s="186"/>
      <c r="AO228" s="190"/>
      <c r="AP228" s="188"/>
      <c r="AQ228" s="186"/>
      <c r="AR228" s="191"/>
      <c r="AS228" s="192"/>
      <c r="AT228" s="186"/>
      <c r="AU228" s="190"/>
      <c r="AV228" s="188"/>
      <c r="AW228" s="189"/>
      <c r="AX228" s="186"/>
      <c r="AY228" s="190"/>
      <c r="AZ228" s="188"/>
      <c r="BA228" s="189"/>
      <c r="BB228" s="186"/>
      <c r="BC228" s="190"/>
      <c r="BD228" s="188"/>
      <c r="BE228" s="186"/>
      <c r="BF228" s="163"/>
      <c r="BG228" s="164"/>
      <c r="BI228" s="138" t="s">
        <v>23</v>
      </c>
      <c r="BJ228" s="122">
        <f>B228/B250</f>
        <v>6.9425092385048764E-2</v>
      </c>
      <c r="BK228" s="123">
        <f t="shared" ref="BK228" si="3027">C228/C250</f>
        <v>6.9343945972021228E-3</v>
      </c>
      <c r="BL228" s="124">
        <f t="shared" ref="BL228" si="3028">D228/D250</f>
        <v>6.2541058993561952E-2</v>
      </c>
      <c r="BM228" s="125">
        <f t="shared" ref="BM228" si="3029">E228/E250</f>
        <v>1.3555227486243457E-2</v>
      </c>
      <c r="BN228" s="122">
        <f t="shared" ref="BN228" si="3030">F228/F250</f>
        <v>9.3286040030402834E-2</v>
      </c>
      <c r="BO228" s="123">
        <f t="shared" ref="BO228" si="3031">G228/G250</f>
        <v>1.4873954175097064E-2</v>
      </c>
      <c r="BP228" s="124">
        <f t="shared" ref="BP228" si="3032">H228/H250</f>
        <v>5.4917250819196149E-2</v>
      </c>
      <c r="BQ228" s="125">
        <f t="shared" ref="BQ228" si="3033">I228/I250</f>
        <v>1.4363154354449412E-2</v>
      </c>
      <c r="BR228" s="122">
        <f t="shared" ref="BR228" si="3034">J228/J250</f>
        <v>1.2748825766047864E-2</v>
      </c>
      <c r="BS228" s="123">
        <f t="shared" ref="BS228" si="3035">K228/K250</f>
        <v>3.4598214285714288E-2</v>
      </c>
      <c r="BT228" s="124">
        <f t="shared" ref="BT228" si="3036">L228/L250</f>
        <v>1.6090454446618829E-2</v>
      </c>
      <c r="BU228" s="122">
        <f t="shared" ref="BU228" si="3037">M228/M250</f>
        <v>3.8838502047981276E-2</v>
      </c>
      <c r="BV228" s="126">
        <f t="shared" ref="BV228" si="3038">N228/N250</f>
        <v>3.5001165410613003E-2</v>
      </c>
      <c r="BW228" s="127">
        <f t="shared" ref="BW228" si="3039">O228/O250</f>
        <v>4.3235155142542135E-2</v>
      </c>
      <c r="BX228" s="122">
        <f t="shared" ref="BX228" si="3040">P228/P250</f>
        <v>3.3088519520680322E-2</v>
      </c>
      <c r="BY228" s="123">
        <f t="shared" ref="BY228" si="3041">Q228/Q250</f>
        <v>4.2704348504957454E-2</v>
      </c>
      <c r="BZ228" s="124">
        <f t="shared" ref="BZ228" si="3042">R228/R250</f>
        <v>3.1913602718116732E-2</v>
      </c>
      <c r="CA228" s="125">
        <f t="shared" ref="CA228" si="3043">S228/S250</f>
        <v>4.0889358207204039E-2</v>
      </c>
      <c r="CB228" s="122">
        <f t="shared" ref="CB228" si="3044">T228/T250</f>
        <v>8.1319177772758069E-3</v>
      </c>
      <c r="CC228" s="123">
        <f t="shared" ref="CC228" si="3045">U228/U250</f>
        <v>7.2972394607318636E-2</v>
      </c>
      <c r="CD228" s="124">
        <f t="shared" ref="CD228" si="3046">V228/V250</f>
        <v>1.8180440875691234E-2</v>
      </c>
      <c r="CE228" s="125">
        <f t="shared" ref="CE228" si="3047">W228/W250</f>
        <v>5.0611753693922581E-2</v>
      </c>
      <c r="CF228" s="122">
        <f t="shared" ref="CF228" si="3048">X228/X250</f>
        <v>3.9800122731656E-2</v>
      </c>
      <c r="CG228" s="123">
        <f t="shared" ref="CG228" si="3049">Y228/Y250</f>
        <v>5.3880780248260811E-2</v>
      </c>
      <c r="CH228" s="124">
        <f t="shared" ref="CH228" si="3050">Z228/Z250</f>
        <v>4.5216331505179772E-2</v>
      </c>
      <c r="CI228" s="122">
        <f t="shared" ref="CI228" si="3051">AA228/AA250</f>
        <v>2.3445312789362568E-2</v>
      </c>
      <c r="CJ228" s="128">
        <f t="shared" ref="CJ228" si="3052">AB228/AB250</f>
        <v>4.4934602823025138E-2</v>
      </c>
      <c r="CK228" s="129">
        <f t="shared" ref="CK228" si="3053">AC228/AC250</f>
        <v>3.0801505965387416E-2</v>
      </c>
    </row>
    <row r="229" spans="1:89" ht="14.25" thickTop="1" thickBot="1" x14ac:dyDescent="0.25">
      <c r="A229" s="130" t="s">
        <v>24</v>
      </c>
      <c r="B229" s="179">
        <v>1850</v>
      </c>
      <c r="C229" s="180">
        <v>477</v>
      </c>
      <c r="D229" s="181">
        <v>765</v>
      </c>
      <c r="E229" s="182">
        <v>474</v>
      </c>
      <c r="F229" s="179">
        <v>2278</v>
      </c>
      <c r="G229" s="183">
        <v>839</v>
      </c>
      <c r="H229" s="181">
        <v>2082</v>
      </c>
      <c r="I229" s="182">
        <v>1051</v>
      </c>
      <c r="J229" s="179">
        <v>133</v>
      </c>
      <c r="K229" s="183">
        <v>365</v>
      </c>
      <c r="L229" s="181">
        <v>511</v>
      </c>
      <c r="M229" s="179">
        <v>1244</v>
      </c>
      <c r="N229" s="184">
        <v>1585</v>
      </c>
      <c r="O229" s="185">
        <v>2129</v>
      </c>
      <c r="P229" s="179">
        <v>969</v>
      </c>
      <c r="Q229" s="183">
        <v>1014</v>
      </c>
      <c r="R229" s="181">
        <v>1258</v>
      </c>
      <c r="S229" s="182">
        <v>1131</v>
      </c>
      <c r="T229" s="179">
        <v>156</v>
      </c>
      <c r="U229" s="183">
        <v>593</v>
      </c>
      <c r="V229" s="181">
        <v>559</v>
      </c>
      <c r="W229" s="182">
        <v>1449</v>
      </c>
      <c r="X229" s="179">
        <v>825</v>
      </c>
      <c r="Y229" s="183">
        <v>659</v>
      </c>
      <c r="Z229" s="181">
        <v>1768</v>
      </c>
      <c r="AA229" s="179">
        <v>1358</v>
      </c>
      <c r="AB229" s="161">
        <f t="shared" si="2998"/>
        <v>14739</v>
      </c>
      <c r="AC229" s="162">
        <f t="shared" si="2999"/>
        <v>12783</v>
      </c>
      <c r="AE229" s="250" t="s">
        <v>25</v>
      </c>
      <c r="AF229" s="14">
        <f t="shared" ref="AF229:BG229" si="3054">SUM(AF226:AF228)</f>
        <v>3424</v>
      </c>
      <c r="AG229" s="1">
        <f t="shared" si="3054"/>
        <v>1508</v>
      </c>
      <c r="AH229" s="14">
        <f t="shared" si="3054"/>
        <v>1167</v>
      </c>
      <c r="AI229" s="1">
        <f t="shared" si="3054"/>
        <v>1158</v>
      </c>
      <c r="AJ229" s="14">
        <f t="shared" si="3054"/>
        <v>3763</v>
      </c>
      <c r="AK229" s="1">
        <f t="shared" si="3054"/>
        <v>1958</v>
      </c>
      <c r="AL229" s="14">
        <f t="shared" si="3054"/>
        <v>4302</v>
      </c>
      <c r="AM229" s="1">
        <f t="shared" si="3054"/>
        <v>2709</v>
      </c>
      <c r="AN229" s="14">
        <f t="shared" si="3054"/>
        <v>349</v>
      </c>
      <c r="AO229" s="1">
        <f t="shared" si="3054"/>
        <v>1245</v>
      </c>
      <c r="AP229" s="14">
        <f t="shared" si="3054"/>
        <v>1199</v>
      </c>
      <c r="AQ229" s="1">
        <f t="shared" si="3054"/>
        <v>3521</v>
      </c>
      <c r="AR229" s="14">
        <f t="shared" si="3054"/>
        <v>3384</v>
      </c>
      <c r="AS229" s="1">
        <f t="shared" si="3054"/>
        <v>5073</v>
      </c>
      <c r="AT229" s="14">
        <f t="shared" si="3054"/>
        <v>2388</v>
      </c>
      <c r="AU229" s="1">
        <f t="shared" si="3054"/>
        <v>2267</v>
      </c>
      <c r="AV229" s="14">
        <f t="shared" si="3054"/>
        <v>3112</v>
      </c>
      <c r="AW229" s="1">
        <f t="shared" si="3054"/>
        <v>2311</v>
      </c>
      <c r="AX229" s="14">
        <f t="shared" si="3054"/>
        <v>406</v>
      </c>
      <c r="AY229" s="1">
        <f t="shared" si="3054"/>
        <v>1520</v>
      </c>
      <c r="AZ229" s="14">
        <f t="shared" si="3054"/>
        <v>1171</v>
      </c>
      <c r="BA229" s="1">
        <f t="shared" si="3054"/>
        <v>3060</v>
      </c>
      <c r="BB229" s="14">
        <f t="shared" si="3054"/>
        <v>2003</v>
      </c>
      <c r="BC229" s="1">
        <f t="shared" si="3054"/>
        <v>1965</v>
      </c>
      <c r="BD229" s="14">
        <f t="shared" si="3054"/>
        <v>3848</v>
      </c>
      <c r="BE229" s="1">
        <f t="shared" si="3054"/>
        <v>3576</v>
      </c>
      <c r="BF229" s="165">
        <f t="shared" si="3054"/>
        <v>30516</v>
      </c>
      <c r="BG229" s="166">
        <f t="shared" si="3054"/>
        <v>31871</v>
      </c>
      <c r="BI229" s="130" t="s">
        <v>24</v>
      </c>
      <c r="BJ229" s="122">
        <f>B229/B250</f>
        <v>0.11207366571757436</v>
      </c>
      <c r="BK229" s="123">
        <f t="shared" ref="BK229" si="3055">C229/C250</f>
        <v>2.8762662807525326E-2</v>
      </c>
      <c r="BL229" s="124">
        <f t="shared" ref="BL229" si="3056">D229/D250</f>
        <v>0.10051241623965314</v>
      </c>
      <c r="BM229" s="125">
        <f t="shared" ref="BM229" si="3057">E229/E250</f>
        <v>6.3615622064152458E-2</v>
      </c>
      <c r="BN229" s="122">
        <f t="shared" ref="BN229" si="3058">F229/F250</f>
        <v>0.11542944008107424</v>
      </c>
      <c r="BO229" s="123">
        <f t="shared" ref="BO229" si="3059">G229/G250</f>
        <v>4.5879586591567781E-2</v>
      </c>
      <c r="BP229" s="124">
        <f t="shared" ref="BP229" si="3060">H229/H250</f>
        <v>8.6357791696047126E-2</v>
      </c>
      <c r="BQ229" s="125">
        <f t="shared" ref="BQ229" si="3061">I229/I250</f>
        <v>4.158588216673921E-2</v>
      </c>
      <c r="BR229" s="122">
        <f t="shared" ref="BR229" si="3062">J229/J250</f>
        <v>2.974726012077835E-2</v>
      </c>
      <c r="BS229" s="123">
        <f t="shared" ref="BS229" si="3063">K229/K250</f>
        <v>8.1473214285714288E-2</v>
      </c>
      <c r="BT229" s="124">
        <f t="shared" ref="BT229" si="3064">L229/L250</f>
        <v>3.7037037037037035E-2</v>
      </c>
      <c r="BU229" s="122">
        <f t="shared" ref="BU229" si="3065">M229/M250</f>
        <v>9.0988882387361025E-2</v>
      </c>
      <c r="BV229" s="126">
        <f t="shared" ref="BV229" si="3066">N229/N250</f>
        <v>6.1572527387149405E-2</v>
      </c>
      <c r="BW229" s="127">
        <f t="shared" ref="BW229" si="3067">O229/O250</f>
        <v>8.3832099543235158E-2</v>
      </c>
      <c r="BX229" s="122">
        <f t="shared" ref="BX229" si="3068">P229/P250</f>
        <v>7.4913026671820648E-2</v>
      </c>
      <c r="BY229" s="123">
        <f t="shared" ref="BY229" si="3069">Q229/Q250</f>
        <v>7.9163088453431188E-2</v>
      </c>
      <c r="BZ229" s="124">
        <f t="shared" ref="BZ229" si="3070">R229/R250</f>
        <v>7.6325688630020622E-2</v>
      </c>
      <c r="CA229" s="125">
        <f t="shared" ref="CA229" si="3071">S229/S250</f>
        <v>6.6349876803942276E-2</v>
      </c>
      <c r="CB229" s="122">
        <f t="shared" ref="CB229" si="3072">T229/T250</f>
        <v>3.5238310368195164E-2</v>
      </c>
      <c r="CC229" s="123">
        <f t="shared" ref="CC229" si="3073">U229/U250</f>
        <v>0.12689920821741921</v>
      </c>
      <c r="CD229" s="124">
        <f t="shared" ref="CD229" si="3074">V229/V250</f>
        <v>4.2345276872964167E-2</v>
      </c>
      <c r="CE229" s="125">
        <f t="shared" ref="CE229" si="3075">W229/W250</f>
        <v>9.6877716119542684E-2</v>
      </c>
      <c r="CF229" s="122">
        <f t="shared" ref="CF229" si="3076">X229/X250</f>
        <v>7.2324011571841845E-2</v>
      </c>
      <c r="CG229" s="123">
        <f t="shared" ref="CG229" si="3077">Y229/Y250</f>
        <v>8.9892238439503475E-2</v>
      </c>
      <c r="CH229" s="124">
        <f t="shared" ref="CH229" si="3078">Z229/Z250</f>
        <v>7.1826122283160668E-2</v>
      </c>
      <c r="CI229" s="122">
        <f t="shared" ref="CI229" si="3079">AA229/AA250</f>
        <v>5.0298159191081153E-2</v>
      </c>
      <c r="CJ229" s="128">
        <f t="shared" ref="CJ229" si="3080">AB229/AB250</f>
        <v>7.5569501484318527E-2</v>
      </c>
      <c r="CK229" s="129">
        <f t="shared" ref="CK229" si="3081">AC229/AC250</f>
        <v>6.5567968485519962E-2</v>
      </c>
    </row>
    <row r="230" spans="1:89" ht="13.5" thickTop="1" x14ac:dyDescent="0.2">
      <c r="A230" s="138" t="s">
        <v>20</v>
      </c>
      <c r="B230" s="186">
        <v>1729</v>
      </c>
      <c r="C230" s="187">
        <v>707</v>
      </c>
      <c r="D230" s="188">
        <v>660</v>
      </c>
      <c r="E230" s="189">
        <v>545</v>
      </c>
      <c r="F230" s="186">
        <v>1988</v>
      </c>
      <c r="G230" s="190">
        <v>1052</v>
      </c>
      <c r="H230" s="188">
        <v>2299</v>
      </c>
      <c r="I230" s="189">
        <v>1305</v>
      </c>
      <c r="J230" s="186">
        <v>189</v>
      </c>
      <c r="K230" s="190">
        <v>614</v>
      </c>
      <c r="L230" s="188">
        <v>652</v>
      </c>
      <c r="M230" s="186">
        <v>1728</v>
      </c>
      <c r="N230" s="191">
        <v>1936</v>
      </c>
      <c r="O230" s="192">
        <v>2530</v>
      </c>
      <c r="P230" s="186">
        <v>1387</v>
      </c>
      <c r="Q230" s="190">
        <v>1242</v>
      </c>
      <c r="R230" s="188">
        <v>1630</v>
      </c>
      <c r="S230" s="189">
        <v>1312</v>
      </c>
      <c r="T230" s="186">
        <v>224</v>
      </c>
      <c r="U230" s="190">
        <v>890</v>
      </c>
      <c r="V230" s="188">
        <v>647</v>
      </c>
      <c r="W230" s="189">
        <v>1626</v>
      </c>
      <c r="X230" s="186">
        <v>1172</v>
      </c>
      <c r="Y230" s="190">
        <v>1006</v>
      </c>
      <c r="Z230" s="188">
        <v>2020</v>
      </c>
      <c r="AA230" s="186">
        <v>1881</v>
      </c>
      <c r="AB230" s="161">
        <f t="shared" si="2998"/>
        <v>16533</v>
      </c>
      <c r="AC230" s="162">
        <f t="shared" si="2999"/>
        <v>16438</v>
      </c>
      <c r="BI230" s="138" t="s">
        <v>20</v>
      </c>
      <c r="BJ230" s="122">
        <f>B230/B250</f>
        <v>0.10474344217604653</v>
      </c>
      <c r="BK230" s="123">
        <f t="shared" ref="BK230" si="3082">C230/C250</f>
        <v>4.2631452001929568E-2</v>
      </c>
      <c r="BL230" s="124">
        <f t="shared" ref="BL230" si="3083">D230/D250</f>
        <v>8.6716594402837993E-2</v>
      </c>
      <c r="BM230" s="125">
        <f t="shared" ref="BM230" si="3084">E230/E250</f>
        <v>7.3144544356462227E-2</v>
      </c>
      <c r="BN230" s="122">
        <f t="shared" ref="BN230" si="3085">F230/F250</f>
        <v>0.10073473524195592</v>
      </c>
      <c r="BO230" s="123">
        <f t="shared" ref="BO230" si="3086">G230/G250</f>
        <v>5.7527205118390115E-2</v>
      </c>
      <c r="BP230" s="124">
        <f t="shared" ref="BP230" si="3087">H230/H250</f>
        <v>9.5358579783483347E-2</v>
      </c>
      <c r="BQ230" s="125">
        <f t="shared" ref="BQ230" si="3088">I230/I250</f>
        <v>5.1636133423020612E-2</v>
      </c>
      <c r="BR230" s="122">
        <f t="shared" ref="BR230" si="3089">J230/J250</f>
        <v>4.2272422276895552E-2</v>
      </c>
      <c r="BS230" s="123">
        <f t="shared" ref="BS230" si="3090">K230/K250</f>
        <v>0.13705357142857144</v>
      </c>
      <c r="BT230" s="124">
        <f t="shared" ref="BT230" si="3091">L230/L250</f>
        <v>4.7256649996376021E-2</v>
      </c>
      <c r="BU230" s="122">
        <f t="shared" ref="BU230" si="3092">M230/M250</f>
        <v>0.12638970157987128</v>
      </c>
      <c r="BV230" s="126">
        <f t="shared" ref="BV230" si="3093">N230/N250</f>
        <v>7.5207831559319399E-2</v>
      </c>
      <c r="BW230" s="127">
        <f t="shared" ref="BW230" si="3094">O230/O250</f>
        <v>9.9621987714600721E-2</v>
      </c>
      <c r="BX230" s="122">
        <f t="shared" ref="BX230" si="3095">P230/P250</f>
        <v>0.10722844994201779</v>
      </c>
      <c r="BY230" s="123">
        <f t="shared" ref="BY230" si="3096">Q230/Q250</f>
        <v>9.6963072839409789E-2</v>
      </c>
      <c r="BZ230" s="124">
        <f t="shared" ref="BZ230" si="3097">R230/R250</f>
        <v>9.8895765077053749E-2</v>
      </c>
      <c r="CA230" s="125">
        <f t="shared" ref="CA230" si="3098">S230/S250</f>
        <v>7.6968203684148778E-2</v>
      </c>
      <c r="CB230" s="122">
        <f t="shared" ref="CB230" si="3099">T230/T250</f>
        <v>5.0598599503049471E-2</v>
      </c>
      <c r="CC230" s="123">
        <f t="shared" ref="CC230" si="3100">U230/U250</f>
        <v>0.19045580997218062</v>
      </c>
      <c r="CD230" s="124">
        <f t="shared" ref="CD230" si="3101">V230/V250</f>
        <v>4.9011438527384286E-2</v>
      </c>
      <c r="CE230" s="125">
        <f t="shared" ref="CE230" si="3102">W230/W250</f>
        <v>0.10871164003476633</v>
      </c>
      <c r="CF230" s="122">
        <f t="shared" ref="CF230" si="3103">X230/X250</f>
        <v>0.10274392916630139</v>
      </c>
      <c r="CG230" s="123">
        <f t="shared" ref="CG230" si="3104">Y230/Y250</f>
        <v>0.13722548083481106</v>
      </c>
      <c r="CH230" s="124">
        <f t="shared" ref="CH230" si="3105">Z230/Z250</f>
        <v>8.2063782246597605E-2</v>
      </c>
      <c r="CI230" s="122">
        <f t="shared" ref="CI230" si="3106">AA230/AA250</f>
        <v>6.9669247009148491E-2</v>
      </c>
      <c r="CJ230" s="128">
        <f t="shared" ref="CJ230" si="3107">AB230/AB250</f>
        <v>8.4767661852244935E-2</v>
      </c>
      <c r="CK230" s="129">
        <f t="shared" ref="CK230" si="3108">AC230/AC250</f>
        <v>8.4315596179689978E-2</v>
      </c>
    </row>
    <row r="231" spans="1:89" ht="13.5" thickBot="1" x14ac:dyDescent="0.25">
      <c r="A231" s="130" t="s">
        <v>22</v>
      </c>
      <c r="B231" s="179">
        <v>1695</v>
      </c>
      <c r="C231" s="180">
        <v>801</v>
      </c>
      <c r="D231" s="181">
        <v>507</v>
      </c>
      <c r="E231" s="182">
        <v>613</v>
      </c>
      <c r="F231" s="179">
        <v>1775</v>
      </c>
      <c r="G231" s="183">
        <v>906</v>
      </c>
      <c r="H231" s="181">
        <v>2003</v>
      </c>
      <c r="I231" s="182">
        <v>1404</v>
      </c>
      <c r="J231" s="179">
        <v>160</v>
      </c>
      <c r="K231" s="183">
        <v>631</v>
      </c>
      <c r="L231" s="181">
        <v>547</v>
      </c>
      <c r="M231" s="179">
        <v>1793</v>
      </c>
      <c r="N231" s="184">
        <v>1448</v>
      </c>
      <c r="O231" s="185">
        <v>2543</v>
      </c>
      <c r="P231" s="179">
        <v>1001</v>
      </c>
      <c r="Q231" s="183">
        <v>1025</v>
      </c>
      <c r="R231" s="181">
        <v>1482</v>
      </c>
      <c r="S231" s="182">
        <v>999</v>
      </c>
      <c r="T231" s="179">
        <v>182</v>
      </c>
      <c r="U231" s="183">
        <v>630</v>
      </c>
      <c r="V231" s="181">
        <v>524</v>
      </c>
      <c r="W231" s="182">
        <v>1434</v>
      </c>
      <c r="X231" s="179">
        <v>831</v>
      </c>
      <c r="Y231" s="183">
        <v>959</v>
      </c>
      <c r="Z231" s="181">
        <v>1828</v>
      </c>
      <c r="AA231" s="179">
        <v>1695</v>
      </c>
      <c r="AB231" s="161">
        <f t="shared" si="2998"/>
        <v>13983</v>
      </c>
      <c r="AC231" s="162">
        <f t="shared" si="2999"/>
        <v>15433</v>
      </c>
      <c r="AE231" t="s">
        <v>26</v>
      </c>
      <c r="BI231" s="130" t="s">
        <v>22</v>
      </c>
      <c r="BJ231" s="122">
        <f>B231/B250</f>
        <v>0.10268370994123704</v>
      </c>
      <c r="BK231" s="123">
        <f t="shared" ref="BK231" si="3109">C231/C250</f>
        <v>4.8299565846599134E-2</v>
      </c>
      <c r="BL231" s="124">
        <f t="shared" ref="BL231" si="3110">D231/D250</f>
        <v>6.6614111154907368E-2</v>
      </c>
      <c r="BM231" s="125">
        <f t="shared" ref="BM231" si="3111">E231/E250</f>
        <v>8.2270836129378605E-2</v>
      </c>
      <c r="BN231" s="122">
        <f t="shared" ref="BN231" si="3112">F231/F250</f>
        <v>8.9941727894603501E-2</v>
      </c>
      <c r="BO231" s="123">
        <f t="shared" ref="BO231" si="3113">G231/G250</f>
        <v>4.9543391480286546E-2</v>
      </c>
      <c r="BP231" s="124">
        <f t="shared" ref="BP231" si="3114">H231/H250</f>
        <v>8.3081007092786929E-2</v>
      </c>
      <c r="BQ231" s="125">
        <f t="shared" ref="BQ231" si="3115">I231/I250</f>
        <v>5.5553357337870451E-2</v>
      </c>
      <c r="BR231" s="122">
        <f t="shared" ref="BR231" si="3116">J231/J250</f>
        <v>3.5786177588906287E-2</v>
      </c>
      <c r="BS231" s="123">
        <f t="shared" ref="BS231" si="3117">K231/K250</f>
        <v>0.14084821428571428</v>
      </c>
      <c r="BT231" s="124">
        <f t="shared" ref="BT231" si="3118">L231/L250</f>
        <v>3.9646299920272521E-2</v>
      </c>
      <c r="BU231" s="122">
        <f t="shared" ref="BU231" si="3119">M231/M250</f>
        <v>0.13114394382679931</v>
      </c>
      <c r="BV231" s="126">
        <f t="shared" ref="BV231" si="3120">N231/N250</f>
        <v>5.6250485587755417E-2</v>
      </c>
      <c r="BW231" s="127">
        <f t="shared" ref="BW231" si="3121">O231/O250</f>
        <v>0.10013387935107891</v>
      </c>
      <c r="BX231" s="122">
        <f t="shared" ref="BX231" si="3122">P231/P250</f>
        <v>7.7386934673366839E-2</v>
      </c>
      <c r="BY231" s="123">
        <f t="shared" ref="BY231" si="3123">Q231/Q250</f>
        <v>8.0021859629947692E-2</v>
      </c>
      <c r="BZ231" s="124">
        <f t="shared" ref="BZ231" si="3124">R231/R250</f>
        <v>8.9916272297051333E-2</v>
      </c>
      <c r="CA231" s="125">
        <f t="shared" ref="CA231" si="3125">S231/S250</f>
        <v>5.8606124604012669E-2</v>
      </c>
      <c r="CB231" s="122">
        <f t="shared" ref="CB231" si="3126">T231/T250</f>
        <v>4.1111362096227691E-2</v>
      </c>
      <c r="CC231" s="123">
        <f t="shared" ref="CC231" si="3127">U231/U250</f>
        <v>0.13481703402525144</v>
      </c>
      <c r="CD231" s="124">
        <f t="shared" ref="CD231" si="3128">V231/V250</f>
        <v>3.9693962578592534E-2</v>
      </c>
      <c r="CE231" s="125">
        <f t="shared" ref="CE231" si="3129">W231/W250</f>
        <v>9.5874841211472883E-2</v>
      </c>
      <c r="CF231" s="122">
        <f t="shared" ref="CF231" si="3130">X231/X250</f>
        <v>7.2850004383273423E-2</v>
      </c>
      <c r="CG231" s="123">
        <f t="shared" ref="CG231" si="3131">Y231/Y250</f>
        <v>0.13081435002046105</v>
      </c>
      <c r="CH231" s="124">
        <f t="shared" ref="CH231" si="3132">Z231/Z250</f>
        <v>7.4263660369693271E-2</v>
      </c>
      <c r="CI231" s="122">
        <f t="shared" ref="CI231" si="3133">AA231/AA250</f>
        <v>6.2780102966776552E-2</v>
      </c>
      <c r="CJ231" s="128">
        <f t="shared" ref="CJ231" si="3134">AB231/AB250</f>
        <v>7.1693353636964913E-2</v>
      </c>
      <c r="CK231" s="129">
        <f t="shared" ref="CK231" si="3135">AC231/AC250</f>
        <v>7.9160639727531054E-2</v>
      </c>
    </row>
    <row r="232" spans="1:89" ht="14.25" thickTop="1" thickBot="1" x14ac:dyDescent="0.25">
      <c r="A232" s="138" t="s">
        <v>27</v>
      </c>
      <c r="B232" s="186">
        <v>1313</v>
      </c>
      <c r="C232" s="187">
        <v>886</v>
      </c>
      <c r="D232" s="188">
        <v>488</v>
      </c>
      <c r="E232" s="189">
        <v>446</v>
      </c>
      <c r="F232" s="186">
        <v>1590</v>
      </c>
      <c r="G232" s="190">
        <v>695</v>
      </c>
      <c r="H232" s="188">
        <v>1827</v>
      </c>
      <c r="I232" s="189">
        <v>1398</v>
      </c>
      <c r="J232" s="186">
        <v>189</v>
      </c>
      <c r="K232" s="190">
        <v>585</v>
      </c>
      <c r="L232" s="188">
        <v>533</v>
      </c>
      <c r="M232" s="186">
        <v>1438</v>
      </c>
      <c r="N232" s="191">
        <v>1464</v>
      </c>
      <c r="O232" s="192">
        <v>2251</v>
      </c>
      <c r="P232" s="186">
        <v>797</v>
      </c>
      <c r="Q232" s="190">
        <v>856</v>
      </c>
      <c r="R232" s="188">
        <v>1194</v>
      </c>
      <c r="S232" s="189">
        <v>889</v>
      </c>
      <c r="T232" s="186">
        <v>183</v>
      </c>
      <c r="U232" s="190">
        <v>400</v>
      </c>
      <c r="V232" s="188">
        <v>467</v>
      </c>
      <c r="W232" s="189">
        <v>1260</v>
      </c>
      <c r="X232" s="186">
        <v>658</v>
      </c>
      <c r="Y232" s="190">
        <v>465</v>
      </c>
      <c r="Z232" s="188">
        <v>1742</v>
      </c>
      <c r="AA232" s="186">
        <v>1278</v>
      </c>
      <c r="AB232" s="161">
        <f t="shared" si="2998"/>
        <v>12445</v>
      </c>
      <c r="AC232" s="162">
        <f t="shared" si="2999"/>
        <v>12847</v>
      </c>
      <c r="AE232" s="265" t="s">
        <v>2</v>
      </c>
      <c r="AF232" s="267" t="s">
        <v>3</v>
      </c>
      <c r="AG232" s="268"/>
      <c r="AH232" s="267" t="s">
        <v>4</v>
      </c>
      <c r="AI232" s="268"/>
      <c r="AJ232" s="267" t="s">
        <v>5</v>
      </c>
      <c r="AK232" s="268"/>
      <c r="AL232" s="267" t="s">
        <v>6</v>
      </c>
      <c r="AM232" s="268"/>
      <c r="AN232" s="267" t="s">
        <v>7</v>
      </c>
      <c r="AO232" s="268"/>
      <c r="AP232" s="267" t="s">
        <v>8</v>
      </c>
      <c r="AQ232" s="268"/>
      <c r="AR232" s="267" t="s">
        <v>9</v>
      </c>
      <c r="AS232" s="268"/>
      <c r="AT232" s="267" t="s">
        <v>10</v>
      </c>
      <c r="AU232" s="268"/>
      <c r="AV232" s="267" t="s">
        <v>11</v>
      </c>
      <c r="AW232" s="268"/>
      <c r="AX232" s="267" t="s">
        <v>12</v>
      </c>
      <c r="AY232" s="268"/>
      <c r="AZ232" s="267" t="s">
        <v>13</v>
      </c>
      <c r="BA232" s="268"/>
      <c r="BB232" s="267" t="s">
        <v>14</v>
      </c>
      <c r="BC232" s="268"/>
      <c r="BD232" s="270" t="s">
        <v>15</v>
      </c>
      <c r="BE232" s="271"/>
      <c r="BF232" s="272" t="s">
        <v>16</v>
      </c>
      <c r="BG232" s="273"/>
      <c r="BI232" s="138" t="s">
        <v>27</v>
      </c>
      <c r="BJ232" s="122">
        <f>B232/B250</f>
        <v>7.9542012479554128E-2</v>
      </c>
      <c r="BK232" s="123">
        <f t="shared" ref="BK232" si="3136">C232/C250</f>
        <v>5.3424987940183306E-2</v>
      </c>
      <c r="BL232" s="124">
        <f t="shared" ref="BL232" si="3137">D232/D250</f>
        <v>6.4117724346340818E-2</v>
      </c>
      <c r="BM232" s="125">
        <f t="shared" ref="BM232" si="3138">E232/E250</f>
        <v>5.9857737216481008E-2</v>
      </c>
      <c r="BN232" s="122">
        <f t="shared" ref="BN232" si="3139">F232/F250</f>
        <v>8.0567519635165952E-2</v>
      </c>
      <c r="BO232" s="123">
        <f t="shared" ref="BO232" si="3140">G232/G250</f>
        <v>3.8005140263575217E-2</v>
      </c>
      <c r="BP232" s="124">
        <f t="shared" ref="BP232" si="3141">H232/H250</f>
        <v>7.5780828736156616E-2</v>
      </c>
      <c r="BQ232" s="125">
        <f t="shared" ref="BQ232" si="3142">I232/I250</f>
        <v>5.5315949827879553E-2</v>
      </c>
      <c r="BR232" s="122">
        <f t="shared" ref="BR232" si="3143">J232/J250</f>
        <v>4.2272422276895552E-2</v>
      </c>
      <c r="BS232" s="123">
        <f t="shared" ref="BS232" si="3144">K232/K250</f>
        <v>0.13058035714285715</v>
      </c>
      <c r="BT232" s="124">
        <f t="shared" ref="BT232" si="3145">L232/L250</f>
        <v>3.8631586576792054E-2</v>
      </c>
      <c r="BU232" s="122">
        <f t="shared" ref="BU232" si="3146">M232/M250</f>
        <v>0.10517846693973083</v>
      </c>
      <c r="BV232" s="126">
        <f t="shared" ref="BV232" si="3147">N232/N250</f>
        <v>5.6872037914691941E-2</v>
      </c>
      <c r="BW232" s="127">
        <f t="shared" ref="BW232" si="3148">O232/O250</f>
        <v>8.8636005670184287E-2</v>
      </c>
      <c r="BX232" s="122">
        <f t="shared" ref="BX232" si="3149">P232/P250</f>
        <v>6.1615771163509858E-2</v>
      </c>
      <c r="BY232" s="123">
        <f t="shared" ref="BY232" si="3150">Q232/Q250</f>
        <v>6.682801155437583E-2</v>
      </c>
      <c r="BZ232" s="124">
        <f t="shared" ref="BZ232" si="3151">R232/R250</f>
        <v>7.2442664725154718E-2</v>
      </c>
      <c r="CA232" s="125">
        <f t="shared" ref="CA232" si="3152">S232/S250</f>
        <v>5.2152997770738001E-2</v>
      </c>
      <c r="CB232" s="122">
        <f t="shared" ref="CB232" si="3153">T232/T250</f>
        <v>4.1337248701152018E-2</v>
      </c>
      <c r="CC232" s="123">
        <f t="shared" ref="CC232" si="3154">U232/U250</f>
        <v>8.5598116841429484E-2</v>
      </c>
      <c r="CD232" s="124">
        <f t="shared" ref="CD232" si="3155">V232/V250</f>
        <v>3.5376107870615861E-2</v>
      </c>
      <c r="CE232" s="125">
        <f t="shared" ref="CE232" si="3156">W232/W250</f>
        <v>8.4241492277863206E-2</v>
      </c>
      <c r="CF232" s="122">
        <f t="shared" ref="CF232" si="3157">X232/X250</f>
        <v>5.7683878320329625E-2</v>
      </c>
      <c r="CG232" s="123">
        <f t="shared" ref="CG232" si="3158">Y232/Y250</f>
        <v>6.3429272950484242E-2</v>
      </c>
      <c r="CH232" s="124">
        <f t="shared" ref="CH232" si="3159">Z232/Z250</f>
        <v>7.076985577899654E-2</v>
      </c>
      <c r="CI232" s="122">
        <f t="shared" ref="CI232" si="3160">AA232/AA250</f>
        <v>4.7335086484684617E-2</v>
      </c>
      <c r="CJ232" s="128">
        <f t="shared" ref="CJ232" si="3161">AB232/AB250</f>
        <v>6.380775127025877E-2</v>
      </c>
      <c r="CK232" s="129">
        <f t="shared" ref="CK232" si="3162">AC232/AC250</f>
        <v>6.5896244319289282E-2</v>
      </c>
    </row>
    <row r="233" spans="1:89" ht="15" thickTop="1" thickBot="1" x14ac:dyDescent="0.3">
      <c r="A233" s="130" t="s">
        <v>28</v>
      </c>
      <c r="B233" s="179">
        <v>912</v>
      </c>
      <c r="C233" s="180">
        <v>816</v>
      </c>
      <c r="D233" s="181">
        <v>372</v>
      </c>
      <c r="E233" s="182">
        <v>410</v>
      </c>
      <c r="F233" s="179">
        <v>1271</v>
      </c>
      <c r="G233" s="183">
        <v>616</v>
      </c>
      <c r="H233" s="181">
        <v>1449</v>
      </c>
      <c r="I233" s="182">
        <v>1099</v>
      </c>
      <c r="J233" s="179">
        <v>187</v>
      </c>
      <c r="K233" s="183">
        <v>433</v>
      </c>
      <c r="L233" s="181">
        <v>474</v>
      </c>
      <c r="M233" s="179">
        <v>1113</v>
      </c>
      <c r="N233" s="184">
        <v>1175</v>
      </c>
      <c r="O233" s="185">
        <v>1561</v>
      </c>
      <c r="P233" s="179">
        <v>577</v>
      </c>
      <c r="Q233" s="183">
        <v>582</v>
      </c>
      <c r="R233" s="181">
        <v>932</v>
      </c>
      <c r="S233" s="182">
        <v>904</v>
      </c>
      <c r="T233" s="179">
        <v>154</v>
      </c>
      <c r="U233" s="183">
        <v>263</v>
      </c>
      <c r="V233" s="181">
        <v>421</v>
      </c>
      <c r="W233" s="182">
        <v>938</v>
      </c>
      <c r="X233" s="179">
        <v>584</v>
      </c>
      <c r="Y233" s="183">
        <v>432</v>
      </c>
      <c r="Z233" s="181">
        <v>1472</v>
      </c>
      <c r="AA233" s="179">
        <v>1585</v>
      </c>
      <c r="AB233" s="161">
        <f t="shared" si="2998"/>
        <v>9980</v>
      </c>
      <c r="AC233" s="162">
        <f t="shared" si="2999"/>
        <v>10752</v>
      </c>
      <c r="AE233" s="266"/>
      <c r="AF233" s="110" t="s">
        <v>17</v>
      </c>
      <c r="AG233" s="111" t="s">
        <v>18</v>
      </c>
      <c r="AH233" s="112" t="s">
        <v>17</v>
      </c>
      <c r="AI233" s="113" t="s">
        <v>18</v>
      </c>
      <c r="AJ233" s="110" t="s">
        <v>17</v>
      </c>
      <c r="AK233" s="111" t="s">
        <v>18</v>
      </c>
      <c r="AL233" s="112" t="s">
        <v>17</v>
      </c>
      <c r="AM233" s="113" t="s">
        <v>18</v>
      </c>
      <c r="AN233" s="110" t="s">
        <v>17</v>
      </c>
      <c r="AO233" s="111" t="s">
        <v>18</v>
      </c>
      <c r="AP233" s="112" t="s">
        <v>17</v>
      </c>
      <c r="AQ233" s="110" t="s">
        <v>18</v>
      </c>
      <c r="AR233" s="114" t="s">
        <v>17</v>
      </c>
      <c r="AS233" s="115" t="s">
        <v>18</v>
      </c>
      <c r="AT233" s="110" t="s">
        <v>17</v>
      </c>
      <c r="AU233" s="111" t="s">
        <v>18</v>
      </c>
      <c r="AV233" s="112" t="s">
        <v>17</v>
      </c>
      <c r="AW233" s="113" t="s">
        <v>18</v>
      </c>
      <c r="AX233" s="110" t="s">
        <v>17</v>
      </c>
      <c r="AY233" s="111" t="s">
        <v>18</v>
      </c>
      <c r="AZ233" s="112" t="s">
        <v>17</v>
      </c>
      <c r="BA233" s="113" t="s">
        <v>18</v>
      </c>
      <c r="BB233" s="110" t="s">
        <v>17</v>
      </c>
      <c r="BC233" s="111" t="s">
        <v>18</v>
      </c>
      <c r="BD233" s="25" t="s">
        <v>17</v>
      </c>
      <c r="BE233" s="116" t="s">
        <v>18</v>
      </c>
      <c r="BF233" s="167" t="s">
        <v>17</v>
      </c>
      <c r="BG233" s="168" t="s">
        <v>18</v>
      </c>
      <c r="BI233" s="130" t="s">
        <v>28</v>
      </c>
      <c r="BJ233" s="122">
        <f>B233/B250</f>
        <v>5.5249288180771794E-2</v>
      </c>
      <c r="BK233" s="123">
        <f t="shared" ref="BK233" si="3163">C233/C250</f>
        <v>4.9204052098408106E-2</v>
      </c>
      <c r="BL233" s="124">
        <f t="shared" ref="BL233" si="3164">D233/D250</f>
        <v>4.887662593614505E-2</v>
      </c>
      <c r="BM233" s="125">
        <f t="shared" ref="BM233" si="3165">E233/E250</f>
        <v>5.5026170983760572E-2</v>
      </c>
      <c r="BN233" s="122">
        <f t="shared" ref="BN233" si="3166">F233/F250</f>
        <v>6.4403344312135805E-2</v>
      </c>
      <c r="BO233" s="123">
        <f t="shared" ref="BO233" si="3167">G233/G250</f>
        <v>3.3685131514190406E-2</v>
      </c>
      <c r="BP233" s="124">
        <f t="shared" ref="BP233" si="3168">H233/H250</f>
        <v>6.0102036583848356E-2</v>
      </c>
      <c r="BQ233" s="125">
        <f t="shared" ref="BQ233" si="3169">I233/I250</f>
        <v>4.34851422466664E-2</v>
      </c>
      <c r="BR233" s="122">
        <f t="shared" ref="BR233" si="3170">J233/J250</f>
        <v>4.1825095057034217E-2</v>
      </c>
      <c r="BS233" s="123">
        <f t="shared" ref="BS233" si="3171">K233/K250</f>
        <v>9.6651785714285718E-2</v>
      </c>
      <c r="BT233" s="124">
        <f t="shared" ref="BT233" si="3172">L233/L250</f>
        <v>3.435529462926723E-2</v>
      </c>
      <c r="BU233" s="122">
        <f t="shared" ref="BU233" si="3173">M233/M250</f>
        <v>8.1407255705090692E-2</v>
      </c>
      <c r="BV233" s="126">
        <f t="shared" ref="BV233" si="3174">N233/N250</f>
        <v>4.5645249009400979E-2</v>
      </c>
      <c r="BW233" s="127">
        <f t="shared" ref="BW233" si="3175">O233/O250</f>
        <v>6.1466372657111357E-2</v>
      </c>
      <c r="BX233" s="122">
        <f t="shared" ref="BX233" si="3176">P233/P250</f>
        <v>4.4607653652879782E-2</v>
      </c>
      <c r="BY233" s="123">
        <f t="shared" ref="BY233" si="3177">Q233/Q250</f>
        <v>4.5436802248419082E-2</v>
      </c>
      <c r="BZ233" s="124">
        <f t="shared" ref="BZ233" si="3178">R233/R250</f>
        <v>5.6546535614609879E-2</v>
      </c>
      <c r="CA233" s="125">
        <f t="shared" ref="CA233" si="3179">S233/S250</f>
        <v>5.3032969611639093E-2</v>
      </c>
      <c r="CB233" s="122">
        <f t="shared" ref="CB233" si="3180">T233/T250</f>
        <v>3.4786537158346509E-2</v>
      </c>
      <c r="CC233" s="123">
        <f t="shared" ref="CC233" si="3181">U233/U250</f>
        <v>5.6280761823239892E-2</v>
      </c>
      <c r="CD233" s="124">
        <f t="shared" ref="CD233" si="3182">V233/V250</f>
        <v>3.1891523369441711E-2</v>
      </c>
      <c r="CE233" s="125">
        <f t="shared" ref="CE233" si="3183">W233/W250</f>
        <v>6.2713110917964832E-2</v>
      </c>
      <c r="CF233" s="122">
        <f t="shared" ref="CF233" si="3184">X233/X250</f>
        <v>5.1196633646006837E-2</v>
      </c>
      <c r="CG233" s="123">
        <f t="shared" ref="CG233" si="3185">Y233/Y250</f>
        <v>5.8927840676578913E-2</v>
      </c>
      <c r="CH233" s="124">
        <f t="shared" ref="CH233" si="3186">Z233/Z250</f>
        <v>5.9800934389599839E-2</v>
      </c>
      <c r="CI233" s="122">
        <f t="shared" ref="CI233" si="3187">AA233/AA250</f>
        <v>5.8705877995481312E-2</v>
      </c>
      <c r="CJ233" s="128">
        <f t="shared" ref="CJ233" si="3188">AB233/AB250</f>
        <v>5.1169253328821412E-2</v>
      </c>
      <c r="CK233" s="129">
        <f t="shared" ref="CK233" si="3189">AC233/AC250</f>
        <v>5.5150340073246547E-2</v>
      </c>
    </row>
    <row r="234" spans="1:89" ht="13.5" thickTop="1" x14ac:dyDescent="0.2">
      <c r="A234" s="138" t="s">
        <v>29</v>
      </c>
      <c r="B234" s="193">
        <v>835</v>
      </c>
      <c r="C234" s="187">
        <v>742</v>
      </c>
      <c r="D234" s="188">
        <v>363</v>
      </c>
      <c r="E234" s="189">
        <v>345</v>
      </c>
      <c r="F234" s="186">
        <v>1132</v>
      </c>
      <c r="G234" s="190">
        <v>640</v>
      </c>
      <c r="H234" s="188">
        <v>1355</v>
      </c>
      <c r="I234" s="189">
        <v>1113</v>
      </c>
      <c r="J234" s="186">
        <v>223</v>
      </c>
      <c r="K234" s="190">
        <v>267</v>
      </c>
      <c r="L234" s="188">
        <v>546</v>
      </c>
      <c r="M234" s="186">
        <v>928</v>
      </c>
      <c r="N234" s="191">
        <v>1116</v>
      </c>
      <c r="O234" s="194">
        <v>1340</v>
      </c>
      <c r="P234" s="186">
        <v>629</v>
      </c>
      <c r="Q234" s="190">
        <v>554</v>
      </c>
      <c r="R234" s="188">
        <v>868</v>
      </c>
      <c r="S234" s="189">
        <v>889</v>
      </c>
      <c r="T234" s="186">
        <v>184</v>
      </c>
      <c r="U234" s="190">
        <v>232</v>
      </c>
      <c r="V234" s="188">
        <v>508</v>
      </c>
      <c r="W234" s="195">
        <v>889</v>
      </c>
      <c r="X234" s="186">
        <v>546</v>
      </c>
      <c r="Y234" s="190">
        <v>288</v>
      </c>
      <c r="Z234" s="188">
        <v>1387</v>
      </c>
      <c r="AA234" s="186">
        <v>1537</v>
      </c>
      <c r="AB234" s="161">
        <f t="shared" si="2998"/>
        <v>9692</v>
      </c>
      <c r="AC234" s="162">
        <f t="shared" si="2999"/>
        <v>9764</v>
      </c>
      <c r="AE234" s="253" t="str">
        <f>$AE$17</f>
        <v>17:00 - 17:59</v>
      </c>
      <c r="AF234" s="119">
        <f t="shared" ref="AF234:AU235" si="3190">SUMIF($A$9:$A$32,$AE234,B$226:B$249)</f>
        <v>868</v>
      </c>
      <c r="AG234" s="176">
        <f t="shared" si="3190"/>
        <v>2140</v>
      </c>
      <c r="AH234" s="120">
        <f t="shared" si="3190"/>
        <v>726</v>
      </c>
      <c r="AI234" s="171">
        <f t="shared" si="3190"/>
        <v>601</v>
      </c>
      <c r="AJ234" s="119">
        <f t="shared" si="3190"/>
        <v>974</v>
      </c>
      <c r="AK234" s="121">
        <f t="shared" si="3190"/>
        <v>2353</v>
      </c>
      <c r="AL234" s="120">
        <f t="shared" si="3190"/>
        <v>1536</v>
      </c>
      <c r="AM234" s="171">
        <f t="shared" si="3190"/>
        <v>2931</v>
      </c>
      <c r="AN234" s="119">
        <f t="shared" si="3190"/>
        <v>653</v>
      </c>
      <c r="AO234" s="121">
        <f t="shared" si="3190"/>
        <v>181</v>
      </c>
      <c r="AP234" s="120">
        <f t="shared" si="3190"/>
        <v>1732</v>
      </c>
      <c r="AQ234" s="119">
        <f t="shared" si="3190"/>
        <v>498</v>
      </c>
      <c r="AR234" s="170">
        <f t="shared" si="3190"/>
        <v>2703</v>
      </c>
      <c r="AS234" s="172">
        <f t="shared" si="3190"/>
        <v>1515</v>
      </c>
      <c r="AT234" s="119">
        <f t="shared" si="3190"/>
        <v>1277</v>
      </c>
      <c r="AU234" s="121">
        <f t="shared" si="3190"/>
        <v>980</v>
      </c>
      <c r="AV234" s="120">
        <f t="shared" ref="AP234:BE235" si="3191">SUMIF($A$9:$A$32,$AE234,R$226:R$249)</f>
        <v>1185</v>
      </c>
      <c r="AW234" s="171">
        <f t="shared" si="3191"/>
        <v>1543</v>
      </c>
      <c r="AX234" s="119">
        <f t="shared" si="3191"/>
        <v>652</v>
      </c>
      <c r="AY234" s="121">
        <f t="shared" si="3191"/>
        <v>141</v>
      </c>
      <c r="AZ234" s="120">
        <f t="shared" si="3191"/>
        <v>1631</v>
      </c>
      <c r="BA234" s="171">
        <f t="shared" si="3191"/>
        <v>985</v>
      </c>
      <c r="BB234" s="119">
        <f t="shared" si="3191"/>
        <v>1278</v>
      </c>
      <c r="BC234" s="121">
        <f t="shared" si="3191"/>
        <v>383</v>
      </c>
      <c r="BD234" s="20">
        <f t="shared" si="3191"/>
        <v>1755</v>
      </c>
      <c r="BE234" s="175">
        <f t="shared" si="3191"/>
        <v>2345</v>
      </c>
      <c r="BF234" s="161">
        <f>AF234+AH234+AJ234+AL234+AN234+AP234+AR234+AT234+AV234+AX234+AZ234+BB234+BD234</f>
        <v>16970</v>
      </c>
      <c r="BG234" s="162">
        <f>AG234+AI234+AK234+AM234+AO234+AQ234+AS234+AU234+AW234+AY234+BA234+BC234+BE234</f>
        <v>16596</v>
      </c>
      <c r="BI234" s="138" t="s">
        <v>29</v>
      </c>
      <c r="BJ234" s="122">
        <f>B234/B250</f>
        <v>5.058460047252681E-2</v>
      </c>
      <c r="BK234" s="123">
        <f t="shared" ref="BK234" si="3192">C234/C250</f>
        <v>4.4741919922817175E-2</v>
      </c>
      <c r="BL234" s="124">
        <f t="shared" ref="BL234" si="3193">D234/D250</f>
        <v>4.76941269215609E-2</v>
      </c>
      <c r="BM234" s="125">
        <f t="shared" ref="BM234" si="3194">E234/E250</f>
        <v>4.630250973023755E-2</v>
      </c>
      <c r="BN234" s="122">
        <f t="shared" ref="BN234" si="3195">F234/F250</f>
        <v>5.7360020268558395E-2</v>
      </c>
      <c r="BO234" s="123">
        <f t="shared" ref="BO234" si="3196">G234/G250</f>
        <v>3.4997539235522505E-2</v>
      </c>
      <c r="BP234" s="124">
        <f t="shared" ref="BP234" si="3197">H234/H250</f>
        <v>5.62030776888299E-2</v>
      </c>
      <c r="BQ234" s="125">
        <f t="shared" ref="BQ234" si="3198">I234/I250</f>
        <v>4.4039093103311833E-2</v>
      </c>
      <c r="BR234" s="122">
        <f t="shared" ref="BR234" si="3199">J234/J250</f>
        <v>4.9876985014538133E-2</v>
      </c>
      <c r="BS234" s="123">
        <f t="shared" ref="BS234" si="3200">K234/K250</f>
        <v>5.9598214285714289E-2</v>
      </c>
      <c r="BT234" s="124">
        <f t="shared" ref="BT234" si="3201">L234/L250</f>
        <v>3.9573820395738202E-2</v>
      </c>
      <c r="BU234" s="122">
        <f t="shared" ref="BU234" si="3202">M234/M250</f>
        <v>6.7875950848449385E-2</v>
      </c>
      <c r="BV234" s="126">
        <f t="shared" ref="BV234" si="3203">N234/N250</f>
        <v>4.3353274803822547E-2</v>
      </c>
      <c r="BW234" s="127">
        <f t="shared" ref="BW234" si="3204">O234/O250</f>
        <v>5.2764214836982203E-2</v>
      </c>
      <c r="BX234" s="122">
        <f t="shared" ref="BX234" si="3205">P234/P250</f>
        <v>4.8627754155392347E-2</v>
      </c>
      <c r="BY234" s="123">
        <f t="shared" ref="BY234" si="3206">Q234/Q250</f>
        <v>4.3250839253649774E-2</v>
      </c>
      <c r="BZ234" s="124">
        <f t="shared" ref="BZ234" si="3207">R234/R250</f>
        <v>5.2663511709743961E-2</v>
      </c>
      <c r="CA234" s="125">
        <f t="shared" ref="CA234" si="3208">S234/S250</f>
        <v>5.2152997770738001E-2</v>
      </c>
      <c r="CB234" s="122">
        <f t="shared" ref="CB234" si="3209">T234/T250</f>
        <v>4.1563135306076353E-2</v>
      </c>
      <c r="CC234" s="123">
        <f t="shared" ref="CC234" si="3210">U234/U250</f>
        <v>4.9646907768029103E-2</v>
      </c>
      <c r="CD234" s="124">
        <f t="shared" ref="CD234" si="3211">V234/V250</f>
        <v>3.8481933186879778E-2</v>
      </c>
      <c r="CE234" s="125">
        <f t="shared" ref="CE234" si="3212">W234/W250</f>
        <v>5.9437052884936815E-2</v>
      </c>
      <c r="CF234" s="122">
        <f t="shared" ref="CF234" si="3213">X234/X250</f>
        <v>4.7865345840273514E-2</v>
      </c>
      <c r="CG234" s="123">
        <f t="shared" ref="CG234" si="3214">Y234/Y250</f>
        <v>3.9285227117719278E-2</v>
      </c>
      <c r="CH234" s="124">
        <f t="shared" ref="CH234" si="3215">Z234/Z250</f>
        <v>5.6347755433678648E-2</v>
      </c>
      <c r="CI234" s="122">
        <f t="shared" ref="CI234" si="3216">AA234/AA250</f>
        <v>5.6928034371643392E-2</v>
      </c>
      <c r="CJ234" s="128">
        <f t="shared" ref="CJ234" si="3217">AB234/AB250</f>
        <v>4.9692625577448614E-2</v>
      </c>
      <c r="CK234" s="129">
        <f t="shared" ref="CK234" si="3218">AC234/AC250</f>
        <v>5.0082581889432598E-2</v>
      </c>
    </row>
    <row r="235" spans="1:89" x14ac:dyDescent="0.2">
      <c r="A235" s="130" t="s">
        <v>31</v>
      </c>
      <c r="B235" s="196">
        <v>652</v>
      </c>
      <c r="C235" s="180">
        <v>717</v>
      </c>
      <c r="D235" s="181">
        <v>366</v>
      </c>
      <c r="E235" s="182">
        <v>289</v>
      </c>
      <c r="F235" s="179">
        <v>940</v>
      </c>
      <c r="G235" s="183">
        <v>540</v>
      </c>
      <c r="H235" s="181">
        <v>1142</v>
      </c>
      <c r="I235" s="182">
        <v>1163</v>
      </c>
      <c r="J235" s="179">
        <v>230</v>
      </c>
      <c r="K235" s="180">
        <v>201</v>
      </c>
      <c r="L235" s="181">
        <v>551</v>
      </c>
      <c r="M235" s="179">
        <v>675</v>
      </c>
      <c r="N235" s="184">
        <v>995</v>
      </c>
      <c r="O235" s="197">
        <v>1075</v>
      </c>
      <c r="P235" s="179">
        <v>497</v>
      </c>
      <c r="Q235" s="180">
        <v>471</v>
      </c>
      <c r="R235" s="181">
        <v>723</v>
      </c>
      <c r="S235" s="182">
        <v>732</v>
      </c>
      <c r="T235" s="188">
        <v>152</v>
      </c>
      <c r="U235" s="179">
        <v>181</v>
      </c>
      <c r="V235" s="181">
        <v>465</v>
      </c>
      <c r="W235" s="198">
        <v>751</v>
      </c>
      <c r="X235" s="179">
        <v>424</v>
      </c>
      <c r="Y235" s="183">
        <v>256</v>
      </c>
      <c r="Z235" s="181">
        <v>1289</v>
      </c>
      <c r="AA235" s="179">
        <v>1492</v>
      </c>
      <c r="AB235" s="161">
        <f t="shared" si="2998"/>
        <v>8426</v>
      </c>
      <c r="AC235" s="162">
        <f t="shared" si="2999"/>
        <v>8543</v>
      </c>
      <c r="AE235" s="255" t="str">
        <f>$AE$18</f>
        <v>18:00 - 18:59</v>
      </c>
      <c r="AF235" s="119">
        <f t="shared" si="3190"/>
        <v>923</v>
      </c>
      <c r="AG235" s="180">
        <f t="shared" si="3190"/>
        <v>1985</v>
      </c>
      <c r="AH235" s="181">
        <f t="shared" si="3190"/>
        <v>473</v>
      </c>
      <c r="AI235" s="182">
        <f t="shared" si="3190"/>
        <v>574</v>
      </c>
      <c r="AJ235" s="179">
        <f t="shared" si="3190"/>
        <v>715</v>
      </c>
      <c r="AK235" s="183">
        <f t="shared" si="3190"/>
        <v>1796</v>
      </c>
      <c r="AL235" s="181">
        <f t="shared" si="3190"/>
        <v>1417</v>
      </c>
      <c r="AM235" s="182">
        <f t="shared" si="3190"/>
        <v>2438</v>
      </c>
      <c r="AN235" s="179">
        <f t="shared" si="3190"/>
        <v>450</v>
      </c>
      <c r="AO235" s="183">
        <f t="shared" si="3190"/>
        <v>151</v>
      </c>
      <c r="AP235" s="181">
        <f t="shared" si="3191"/>
        <v>1577</v>
      </c>
      <c r="AQ235" s="179">
        <f t="shared" si="3191"/>
        <v>396</v>
      </c>
      <c r="AR235" s="184">
        <f t="shared" si="3191"/>
        <v>2366</v>
      </c>
      <c r="AS235" s="185">
        <f t="shared" si="3191"/>
        <v>1417</v>
      </c>
      <c r="AT235" s="179">
        <f t="shared" si="3191"/>
        <v>1062</v>
      </c>
      <c r="AU235" s="183">
        <f t="shared" si="3191"/>
        <v>1048</v>
      </c>
      <c r="AV235" s="181">
        <f t="shared" si="3191"/>
        <v>1059</v>
      </c>
      <c r="AW235" s="182">
        <f t="shared" si="3191"/>
        <v>1432</v>
      </c>
      <c r="AX235" s="179">
        <f t="shared" si="3191"/>
        <v>576</v>
      </c>
      <c r="AY235" s="183">
        <f t="shared" si="3191"/>
        <v>103</v>
      </c>
      <c r="AZ235" s="181">
        <f t="shared" si="3191"/>
        <v>1683</v>
      </c>
      <c r="BA235" s="182">
        <f t="shared" si="3191"/>
        <v>661</v>
      </c>
      <c r="BB235" s="179">
        <f t="shared" si="3191"/>
        <v>1111</v>
      </c>
      <c r="BC235" s="183">
        <f t="shared" si="3191"/>
        <v>329</v>
      </c>
      <c r="BD235" s="181">
        <f t="shared" si="3191"/>
        <v>1532</v>
      </c>
      <c r="BE235" s="179">
        <f t="shared" si="3191"/>
        <v>2175</v>
      </c>
      <c r="BF235" s="163">
        <f>SUM(AF235,AH235,AJ235,AL235,AN235,AP235,AR235,AT235,AV235,AX235,AZ235,BB235,BD235)</f>
        <v>14944</v>
      </c>
      <c r="BG235" s="164">
        <f>SUM(AG235,AI235,AK235,AM235,AO235,AQ235,AS235,AU235,AW235,AY235,BA235,BC235,BE235)</f>
        <v>14505</v>
      </c>
      <c r="BI235" s="130" t="s">
        <v>31</v>
      </c>
      <c r="BJ235" s="122">
        <f>B235/B250</f>
        <v>3.9498394620464047E-2</v>
      </c>
      <c r="BK235" s="123">
        <f t="shared" ref="BK235" si="3219">C235/C250</f>
        <v>4.3234442836468885E-2</v>
      </c>
      <c r="BL235" s="124">
        <f t="shared" ref="BL235" si="3220">D235/D250</f>
        <v>4.8088293259755617E-2</v>
      </c>
      <c r="BM235" s="125">
        <f t="shared" ref="BM235" si="3221">E235/E250</f>
        <v>3.8786740034894643E-2</v>
      </c>
      <c r="BN235" s="122">
        <f t="shared" ref="BN235" si="3222">F235/F250</f>
        <v>4.7631112237142136E-2</v>
      </c>
      <c r="BO235" s="123">
        <f t="shared" ref="BO235" si="3223">G235/G250</f>
        <v>2.9529173729972113E-2</v>
      </c>
      <c r="BP235" s="124">
        <f t="shared" ref="BP235" si="3224">H235/H250</f>
        <v>4.7368202745862543E-2</v>
      </c>
      <c r="BQ235" s="125">
        <f t="shared" ref="BQ235" si="3225">I235/I250</f>
        <v>4.6017489019902665E-2</v>
      </c>
      <c r="BR235" s="122">
        <f t="shared" ref="BR235" si="3226">J235/J250</f>
        <v>5.1442630284052784E-2</v>
      </c>
      <c r="BS235" s="123">
        <f t="shared" ref="BS235" si="3227">K235/K250</f>
        <v>4.4866071428571429E-2</v>
      </c>
      <c r="BT235" s="124">
        <f t="shared" ref="BT235" si="3228">L235/L250</f>
        <v>3.9936218018409797E-2</v>
      </c>
      <c r="BU235" s="122">
        <f t="shared" ref="BU235" si="3229">M235/M250</f>
        <v>4.9370977179637218E-2</v>
      </c>
      <c r="BV235" s="126">
        <f t="shared" ref="BV235" si="3230">N235/N250</f>
        <v>3.8652785331365083E-2</v>
      </c>
      <c r="BW235" s="127">
        <f t="shared" ref="BW235" si="3231">O235/O250</f>
        <v>4.2329500708773032E-2</v>
      </c>
      <c r="BX235" s="122">
        <f t="shared" ref="BX235" si="3232">P235/P250</f>
        <v>3.8422883649014306E-2</v>
      </c>
      <c r="BY235" s="123">
        <f t="shared" ref="BY235" si="3233">Q235/Q250</f>
        <v>3.6771020376297918E-2</v>
      </c>
      <c r="BZ235" s="124">
        <f t="shared" ref="BZ235" si="3234">R235/R250</f>
        <v>4.3866035675282126E-2</v>
      </c>
      <c r="CA235" s="125">
        <f t="shared" ref="CA235" si="3235">S235/S250</f>
        <v>4.2942625835973247E-2</v>
      </c>
      <c r="CB235" s="122">
        <f t="shared" ref="CB235" si="3236">T235/T250</f>
        <v>3.4334763948497854E-2</v>
      </c>
      <c r="CC235" s="123">
        <f t="shared" ref="CC235" si="3237">U235/U250</f>
        <v>3.8733147870746845E-2</v>
      </c>
      <c r="CD235" s="124">
        <f t="shared" ref="CD235" si="3238">V235/V250</f>
        <v>3.5224604196651771E-2</v>
      </c>
      <c r="CE235" s="125">
        <f t="shared" ref="CE235" si="3239">W235/W250</f>
        <v>5.0210603730694657E-2</v>
      </c>
      <c r="CF235" s="122">
        <f t="shared" ref="CF235" si="3240">X235/X250</f>
        <v>3.7170158674498112E-2</v>
      </c>
      <c r="CG235" s="123">
        <f t="shared" ref="CG235" si="3241">Y235/Y250</f>
        <v>3.492020188241713E-2</v>
      </c>
      <c r="CH235" s="124">
        <f t="shared" ref="CH235" si="3242">Z235/Z250</f>
        <v>5.2366443225675401E-2</v>
      </c>
      <c r="CI235" s="122">
        <f t="shared" ref="CI235" si="3243">AA235/AA250</f>
        <v>5.5261305974295342E-2</v>
      </c>
      <c r="CJ235" s="128">
        <f t="shared" ref="CJ235" si="3244">AB235/AB250</f>
        <v>4.3201616087038999E-2</v>
      </c>
      <c r="CK235" s="129">
        <f t="shared" ref="CK235" si="3245">AC235/AC250</f>
        <v>4.3819694498302197E-2</v>
      </c>
    </row>
    <row r="236" spans="1:89" ht="13.5" thickBot="1" x14ac:dyDescent="0.25">
      <c r="A236" s="138" t="s">
        <v>33</v>
      </c>
      <c r="B236" s="193">
        <v>638</v>
      </c>
      <c r="C236" s="187">
        <v>771</v>
      </c>
      <c r="D236" s="188">
        <v>290</v>
      </c>
      <c r="E236" s="189">
        <v>386</v>
      </c>
      <c r="F236" s="186">
        <v>690</v>
      </c>
      <c r="G236" s="190">
        <v>646</v>
      </c>
      <c r="H236" s="188">
        <v>1141</v>
      </c>
      <c r="I236" s="189">
        <v>1114</v>
      </c>
      <c r="J236" s="186">
        <v>227</v>
      </c>
      <c r="K236" s="187">
        <v>203</v>
      </c>
      <c r="L236" s="188">
        <v>575</v>
      </c>
      <c r="M236" s="186">
        <v>614</v>
      </c>
      <c r="N236" s="191">
        <v>967</v>
      </c>
      <c r="O236" s="194">
        <v>1048</v>
      </c>
      <c r="P236" s="186">
        <v>526</v>
      </c>
      <c r="Q236" s="187">
        <v>463</v>
      </c>
      <c r="R236" s="188">
        <v>733</v>
      </c>
      <c r="S236" s="189">
        <v>630</v>
      </c>
      <c r="T236" s="186">
        <v>120</v>
      </c>
      <c r="U236" s="190">
        <v>189</v>
      </c>
      <c r="V236" s="188">
        <v>507</v>
      </c>
      <c r="W236" s="195">
        <v>607</v>
      </c>
      <c r="X236" s="186">
        <v>373</v>
      </c>
      <c r="Y236" s="190">
        <v>238</v>
      </c>
      <c r="Z236" s="188">
        <v>1358</v>
      </c>
      <c r="AA236" s="186">
        <v>1367</v>
      </c>
      <c r="AB236" s="161">
        <f t="shared" si="2998"/>
        <v>8145</v>
      </c>
      <c r="AC236" s="162">
        <f t="shared" si="2999"/>
        <v>8276</v>
      </c>
      <c r="AE236" s="253"/>
      <c r="AF236" s="119"/>
      <c r="AG236" s="187"/>
      <c r="AH236" s="188"/>
      <c r="AI236" s="189"/>
      <c r="AJ236" s="186"/>
      <c r="AK236" s="190"/>
      <c r="AL236" s="188"/>
      <c r="AM236" s="189"/>
      <c r="AN236" s="186"/>
      <c r="AO236" s="190"/>
      <c r="AP236" s="188"/>
      <c r="AQ236" s="186"/>
      <c r="AR236" s="191"/>
      <c r="AS236" s="192"/>
      <c r="AT236" s="186"/>
      <c r="AU236" s="190"/>
      <c r="AV236" s="188"/>
      <c r="AW236" s="189"/>
      <c r="AX236" s="186"/>
      <c r="AY236" s="190"/>
      <c r="AZ236" s="188"/>
      <c r="BA236" s="189"/>
      <c r="BB236" s="186"/>
      <c r="BC236" s="190"/>
      <c r="BD236" s="188"/>
      <c r="BE236" s="186"/>
      <c r="BF236" s="163"/>
      <c r="BG236" s="164"/>
      <c r="BI236" s="138" t="s">
        <v>33</v>
      </c>
      <c r="BJ236" s="122">
        <f>B236/B250</f>
        <v>3.8650269582601322E-2</v>
      </c>
      <c r="BK236" s="123">
        <f t="shared" ref="BK236" si="3246">C236/C250</f>
        <v>4.6490593342981189E-2</v>
      </c>
      <c r="BL236" s="124">
        <f t="shared" ref="BL236" si="3247">D236/D250</f>
        <v>3.8102746025489423E-2</v>
      </c>
      <c r="BM236" s="125">
        <f t="shared" ref="BM236" si="3248">E236/E250</f>
        <v>5.1805126828613608E-2</v>
      </c>
      <c r="BN236" s="122">
        <f t="shared" ref="BN236" si="3249">F236/F250</f>
        <v>3.4963263237902206E-2</v>
      </c>
      <c r="BO236" s="123">
        <f t="shared" ref="BO236" si="3250">G236/G250</f>
        <v>3.5325641165855529E-2</v>
      </c>
      <c r="BP236" s="124">
        <f t="shared" ref="BP236" si="3251">H236/H250</f>
        <v>4.7326724459745326E-2</v>
      </c>
      <c r="BQ236" s="125">
        <f t="shared" ref="BQ236" si="3252">I236/I250</f>
        <v>4.407866102164365E-2</v>
      </c>
      <c r="BR236" s="122">
        <f t="shared" ref="BR236" si="3253">J236/J250</f>
        <v>5.0771639454260789E-2</v>
      </c>
      <c r="BS236" s="123">
        <f t="shared" ref="BS236" si="3254">K236/K250</f>
        <v>4.5312499999999999E-2</v>
      </c>
      <c r="BT236" s="124">
        <f t="shared" ref="BT236" si="3255">L236/L250</f>
        <v>4.1675726607233454E-2</v>
      </c>
      <c r="BU236" s="122">
        <f t="shared" ref="BU236" si="3256">M236/M250</f>
        <v>4.4909303686366295E-2</v>
      </c>
      <c r="BV236" s="126">
        <f t="shared" ref="BV236" si="3257">N236/N250</f>
        <v>3.7565068759226168E-2</v>
      </c>
      <c r="BW236" s="127">
        <f t="shared" ref="BW236" si="3258">O236/O250</f>
        <v>4.1266341156087571E-2</v>
      </c>
      <c r="BX236" s="122">
        <f t="shared" ref="BX236" si="3259">P236/P250</f>
        <v>4.066486277541554E-2</v>
      </c>
      <c r="BY236" s="123">
        <f t="shared" ref="BY236" si="3260">Q236/Q250</f>
        <v>3.6146459520649543E-2</v>
      </c>
      <c r="BZ236" s="124">
        <f t="shared" ref="BZ236" si="3261">R236/R250</f>
        <v>4.4472758160417424E-2</v>
      </c>
      <c r="CA236" s="125">
        <f t="shared" ref="CA236" si="3262">S236/S250</f>
        <v>3.6958817317845831E-2</v>
      </c>
      <c r="CB236" s="122">
        <f t="shared" ref="CB236" si="3263">T236/T250</f>
        <v>2.7106392590919359E-2</v>
      </c>
      <c r="CC236" s="123">
        <f t="shared" ref="CC236" si="3264">U236/U250</f>
        <v>4.0445110207575435E-2</v>
      </c>
      <c r="CD236" s="124">
        <f t="shared" ref="CD236" si="3265">V236/V250</f>
        <v>3.8406181349897733E-2</v>
      </c>
      <c r="CE236" s="125">
        <f t="shared" ref="CE236" si="3266">W236/W250</f>
        <v>4.0583004613224574E-2</v>
      </c>
      <c r="CF236" s="122">
        <f t="shared" ref="CF236" si="3267">X236/X250</f>
        <v>3.2699219777329709E-2</v>
      </c>
      <c r="CG236" s="123">
        <f t="shared" ref="CG236" si="3268">Y236/Y250</f>
        <v>3.246487518755968E-2</v>
      </c>
      <c r="CH236" s="124">
        <f t="shared" ref="CH236" si="3269">Z236/Z250</f>
        <v>5.5169612025187893E-2</v>
      </c>
      <c r="CI236" s="122">
        <f t="shared" ref="CI236" si="3270">AA236/AA250</f>
        <v>5.0631504870550764E-2</v>
      </c>
      <c r="CJ236" s="128">
        <f t="shared" ref="CJ236" si="3271">AB236/AB250</f>
        <v>4.1760878593512067E-2</v>
      </c>
      <c r="CK236" s="129">
        <f t="shared" ref="CK236" si="3272">AC236/AC250</f>
        <v>4.2450168754295796E-2</v>
      </c>
    </row>
    <row r="237" spans="1:89" ht="14.25" thickTop="1" thickBot="1" x14ac:dyDescent="0.25">
      <c r="A237" s="130" t="s">
        <v>34</v>
      </c>
      <c r="B237" s="196">
        <v>557</v>
      </c>
      <c r="C237" s="180">
        <v>809</v>
      </c>
      <c r="D237" s="181">
        <v>313</v>
      </c>
      <c r="E237" s="182">
        <v>319</v>
      </c>
      <c r="F237" s="179">
        <v>704</v>
      </c>
      <c r="G237" s="183">
        <v>707</v>
      </c>
      <c r="H237" s="181">
        <v>1092</v>
      </c>
      <c r="I237" s="182">
        <v>1266</v>
      </c>
      <c r="J237" s="179">
        <v>295</v>
      </c>
      <c r="K237" s="180">
        <v>156</v>
      </c>
      <c r="L237" s="181">
        <v>642</v>
      </c>
      <c r="M237" s="179">
        <v>486</v>
      </c>
      <c r="N237" s="184">
        <v>1156</v>
      </c>
      <c r="O237" s="197">
        <v>902</v>
      </c>
      <c r="P237" s="179">
        <v>591</v>
      </c>
      <c r="Q237" s="180">
        <v>458</v>
      </c>
      <c r="R237" s="181">
        <v>782</v>
      </c>
      <c r="S237" s="182">
        <v>735</v>
      </c>
      <c r="T237" s="179">
        <v>195</v>
      </c>
      <c r="U237" s="183">
        <v>147</v>
      </c>
      <c r="V237" s="181">
        <v>565</v>
      </c>
      <c r="W237" s="198">
        <v>574</v>
      </c>
      <c r="X237" s="179">
        <v>386</v>
      </c>
      <c r="Y237" s="183">
        <v>237</v>
      </c>
      <c r="Z237" s="181">
        <v>1344</v>
      </c>
      <c r="AA237" s="179">
        <v>1434</v>
      </c>
      <c r="AB237" s="161">
        <f t="shared" si="2998"/>
        <v>8622</v>
      </c>
      <c r="AC237" s="162">
        <f t="shared" si="2999"/>
        <v>8230</v>
      </c>
      <c r="AE237" s="250" t="s">
        <v>25</v>
      </c>
      <c r="AF237" s="14">
        <f t="shared" ref="AF237:BG237" si="3273">SUM(AF234:AF236)</f>
        <v>1791</v>
      </c>
      <c r="AG237" s="1">
        <f t="shared" si="3273"/>
        <v>4125</v>
      </c>
      <c r="AH237" s="14">
        <f t="shared" si="3273"/>
        <v>1199</v>
      </c>
      <c r="AI237" s="1">
        <f t="shared" si="3273"/>
        <v>1175</v>
      </c>
      <c r="AJ237" s="14">
        <f t="shared" si="3273"/>
        <v>1689</v>
      </c>
      <c r="AK237" s="1">
        <f t="shared" si="3273"/>
        <v>4149</v>
      </c>
      <c r="AL237" s="14">
        <f t="shared" si="3273"/>
        <v>2953</v>
      </c>
      <c r="AM237" s="1">
        <f t="shared" si="3273"/>
        <v>5369</v>
      </c>
      <c r="AN237" s="14">
        <f t="shared" si="3273"/>
        <v>1103</v>
      </c>
      <c r="AO237" s="1">
        <f t="shared" si="3273"/>
        <v>332</v>
      </c>
      <c r="AP237" s="14">
        <f t="shared" si="3273"/>
        <v>3309</v>
      </c>
      <c r="AQ237" s="1">
        <f t="shared" si="3273"/>
        <v>894</v>
      </c>
      <c r="AR237" s="14">
        <f t="shared" si="3273"/>
        <v>5069</v>
      </c>
      <c r="AS237" s="1">
        <f t="shared" si="3273"/>
        <v>2932</v>
      </c>
      <c r="AT237" s="14">
        <f t="shared" si="3273"/>
        <v>2339</v>
      </c>
      <c r="AU237" s="1">
        <f t="shared" si="3273"/>
        <v>2028</v>
      </c>
      <c r="AV237" s="14">
        <f t="shared" si="3273"/>
        <v>2244</v>
      </c>
      <c r="AW237" s="1">
        <f t="shared" si="3273"/>
        <v>2975</v>
      </c>
      <c r="AX237" s="14">
        <f t="shared" si="3273"/>
        <v>1228</v>
      </c>
      <c r="AY237" s="1">
        <f t="shared" si="3273"/>
        <v>244</v>
      </c>
      <c r="AZ237" s="14">
        <f t="shared" si="3273"/>
        <v>3314</v>
      </c>
      <c r="BA237" s="1">
        <f t="shared" si="3273"/>
        <v>1646</v>
      </c>
      <c r="BB237" s="14">
        <f t="shared" si="3273"/>
        <v>2389</v>
      </c>
      <c r="BC237" s="1">
        <f t="shared" si="3273"/>
        <v>712</v>
      </c>
      <c r="BD237" s="14">
        <f t="shared" si="3273"/>
        <v>3287</v>
      </c>
      <c r="BE237" s="1">
        <f t="shared" si="3273"/>
        <v>4520</v>
      </c>
      <c r="BF237" s="165">
        <f t="shared" si="3273"/>
        <v>31914</v>
      </c>
      <c r="BG237" s="166">
        <f t="shared" si="3273"/>
        <v>31101</v>
      </c>
      <c r="BI237" s="130" t="s">
        <v>34</v>
      </c>
      <c r="BJ237" s="122">
        <f>B237/B250</f>
        <v>3.3743260434966983E-2</v>
      </c>
      <c r="BK237" s="123">
        <f t="shared" ref="BK237" si="3274">C237/C250</f>
        <v>4.8781958514230582E-2</v>
      </c>
      <c r="BL237" s="124">
        <f t="shared" ref="BL237" si="3275">D237/D250</f>
        <v>4.1124687951648926E-2</v>
      </c>
      <c r="BM237" s="125">
        <f t="shared" ref="BM237" si="3276">E237/E250</f>
        <v>4.2813045228828346E-2</v>
      </c>
      <c r="BN237" s="122">
        <f t="shared" ref="BN237" si="3277">F237/F250</f>
        <v>3.567266278185964E-2</v>
      </c>
      <c r="BO237" s="123">
        <f t="shared" ref="BO237" si="3278">G237/G250</f>
        <v>3.8661344124241263E-2</v>
      </c>
      <c r="BP237" s="124">
        <f t="shared" ref="BP237" si="3279">H237/H250</f>
        <v>4.5294288440001662E-2</v>
      </c>
      <c r="BQ237" s="125">
        <f t="shared" ref="BQ237" si="3280">I237/I250</f>
        <v>5.0092984608079767E-2</v>
      </c>
      <c r="BR237" s="122">
        <f t="shared" ref="BR237" si="3281">J237/J250</f>
        <v>6.5980764929545965E-2</v>
      </c>
      <c r="BS237" s="123">
        <f t="shared" ref="BS237" si="3282">K237/K250</f>
        <v>3.4821428571428573E-2</v>
      </c>
      <c r="BT237" s="124">
        <f t="shared" ref="BT237" si="3283">L237/L250</f>
        <v>4.6531854751032831E-2</v>
      </c>
      <c r="BU237" s="122">
        <f t="shared" ref="BU237" si="3284">M237/M250</f>
        <v>3.5547103569338795E-2</v>
      </c>
      <c r="BV237" s="126">
        <f t="shared" ref="BV237" si="3285">N237/N250</f>
        <v>4.4907155621163854E-2</v>
      </c>
      <c r="BW237" s="127">
        <f t="shared" ref="BW237" si="3286">O237/O250</f>
        <v>3.5517404315640259E-2</v>
      </c>
      <c r="BX237" s="122">
        <f t="shared" ref="BX237" si="3287">P237/P250</f>
        <v>4.5689988403556245E-2</v>
      </c>
      <c r="BY237" s="123">
        <f t="shared" ref="BY237" si="3288">Q237/Q250</f>
        <v>3.5756108985869312E-2</v>
      </c>
      <c r="BZ237" s="124">
        <f t="shared" ref="BZ237" si="3289">R237/R250</f>
        <v>4.7445698337580389E-2</v>
      </c>
      <c r="CA237" s="125">
        <f t="shared" ref="CA237" si="3290">S237/S250</f>
        <v>4.3118620204153468E-2</v>
      </c>
      <c r="CB237" s="122">
        <f t="shared" ref="CB237" si="3291">T237/T250</f>
        <v>4.4047887960243955E-2</v>
      </c>
      <c r="CC237" s="123">
        <f t="shared" ref="CC237" si="3292">U237/U250</f>
        <v>3.145730793922534E-2</v>
      </c>
      <c r="CD237" s="124">
        <f t="shared" ref="CD237" si="3293">V237/V250</f>
        <v>4.2799787894856452E-2</v>
      </c>
      <c r="CE237" s="125">
        <f t="shared" ref="CE237" si="3294">W237/W250</f>
        <v>3.8376679815471014E-2</v>
      </c>
      <c r="CF237" s="122">
        <f t="shared" ref="CF237" si="3295">X237/X250</f>
        <v>3.3838870868764796E-2</v>
      </c>
      <c r="CG237" s="123">
        <f t="shared" ref="CG237" si="3296">Y237/Y250</f>
        <v>3.2328468148956485E-2</v>
      </c>
      <c r="CH237" s="124">
        <f t="shared" ref="CH237" si="3297">Z237/Z250</f>
        <v>5.4600853138330289E-2</v>
      </c>
      <c r="CI237" s="122">
        <f t="shared" ref="CI237" si="3298">AA237/AA250</f>
        <v>5.3113078262157859E-2</v>
      </c>
      <c r="CJ237" s="128">
        <f t="shared" ref="CJ237" si="3299">AB237/AB250</f>
        <v>4.4206543306723273E-2</v>
      </c>
      <c r="CK237" s="129">
        <f t="shared" ref="CK237" si="3300">AC237/AC250</f>
        <v>4.2214220498774095E-2</v>
      </c>
    </row>
    <row r="238" spans="1:89" ht="13.5" thickTop="1" x14ac:dyDescent="0.2">
      <c r="A238" s="138" t="s">
        <v>35</v>
      </c>
      <c r="B238" s="193">
        <v>524</v>
      </c>
      <c r="C238" s="187">
        <v>937</v>
      </c>
      <c r="D238" s="188">
        <v>345</v>
      </c>
      <c r="E238" s="189">
        <v>407</v>
      </c>
      <c r="F238" s="186">
        <v>726</v>
      </c>
      <c r="G238" s="190">
        <v>990</v>
      </c>
      <c r="H238" s="188">
        <v>1096</v>
      </c>
      <c r="I238" s="189">
        <v>1487</v>
      </c>
      <c r="J238" s="186">
        <v>270</v>
      </c>
      <c r="K238" s="187">
        <v>116</v>
      </c>
      <c r="L238" s="188">
        <v>1051</v>
      </c>
      <c r="M238" s="186">
        <v>486</v>
      </c>
      <c r="N238" s="191">
        <v>1475</v>
      </c>
      <c r="O238" s="194">
        <v>1026</v>
      </c>
      <c r="P238" s="186">
        <v>612</v>
      </c>
      <c r="Q238" s="187">
        <v>479</v>
      </c>
      <c r="R238" s="188">
        <v>830</v>
      </c>
      <c r="S238" s="189">
        <v>885</v>
      </c>
      <c r="T238" s="186">
        <v>263</v>
      </c>
      <c r="U238" s="190">
        <v>105</v>
      </c>
      <c r="V238" s="188">
        <v>792</v>
      </c>
      <c r="W238" s="195">
        <v>706</v>
      </c>
      <c r="X238" s="186">
        <v>510</v>
      </c>
      <c r="Y238" s="190">
        <v>254</v>
      </c>
      <c r="Z238" s="188">
        <v>1389</v>
      </c>
      <c r="AA238" s="186">
        <v>1838</v>
      </c>
      <c r="AB238" s="161">
        <f t="shared" si="2998"/>
        <v>9883</v>
      </c>
      <c r="AC238" s="162">
        <f t="shared" si="2999"/>
        <v>9716</v>
      </c>
      <c r="BI238" s="138" t="s">
        <v>35</v>
      </c>
      <c r="BJ238" s="122">
        <f>B238/B250</f>
        <v>3.1744108560004848E-2</v>
      </c>
      <c r="BK238" s="123">
        <f t="shared" ref="BK238" si="3301">C238/C250</f>
        <v>5.6500241196333817E-2</v>
      </c>
      <c r="BL238" s="124">
        <f t="shared" ref="BL238" si="3302">D238/D250</f>
        <v>4.5329128892392587E-2</v>
      </c>
      <c r="BM238" s="125">
        <f t="shared" ref="BM238" si="3303">E238/E250</f>
        <v>5.4623540464367196E-2</v>
      </c>
      <c r="BN238" s="122">
        <f t="shared" ref="BN238" si="3304">F238/F250</f>
        <v>3.6787433493792751E-2</v>
      </c>
      <c r="BO238" s="123">
        <f t="shared" ref="BO238" si="3305">G238/G250</f>
        <v>5.4136818504948871E-2</v>
      </c>
      <c r="BP238" s="124">
        <f t="shared" ref="BP238" si="3306">H238/H250</f>
        <v>4.5460201584470526E-2</v>
      </c>
      <c r="BQ238" s="125">
        <f t="shared" ref="BQ238" si="3307">I238/I250</f>
        <v>5.883749455941123E-2</v>
      </c>
      <c r="BR238" s="122">
        <f t="shared" ref="BR238" si="3308">J238/J250</f>
        <v>6.0389174681279356E-2</v>
      </c>
      <c r="BS238" s="123">
        <f t="shared" ref="BS238" si="3309">K238/K250</f>
        <v>2.5892857142857145E-2</v>
      </c>
      <c r="BT238" s="124">
        <f t="shared" ref="BT238" si="3310">L238/L250</f>
        <v>7.6175980285569322E-2</v>
      </c>
      <c r="BU238" s="122">
        <f t="shared" ref="BU238" si="3311">M238/M250</f>
        <v>3.5547103569338795E-2</v>
      </c>
      <c r="BV238" s="126">
        <f t="shared" ref="BV238" si="3312">N238/N250</f>
        <v>5.72993551394608E-2</v>
      </c>
      <c r="BW238" s="127">
        <f t="shared" ref="BW238" si="3313">O238/O250</f>
        <v>4.0400063002047563E-2</v>
      </c>
      <c r="BX238" s="122">
        <f t="shared" ref="BX238" si="3314">P238/P250</f>
        <v>4.7313490529570928E-2</v>
      </c>
      <c r="BY238" s="123">
        <f t="shared" ref="BY238" si="3315">Q238/Q250</f>
        <v>3.7395581231946286E-2</v>
      </c>
      <c r="BZ238" s="124">
        <f t="shared" ref="BZ238" si="3316">R238/R250</f>
        <v>5.0357966266229827E-2</v>
      </c>
      <c r="CA238" s="125">
        <f t="shared" ref="CA238" si="3317">S238/S250</f>
        <v>5.1918338613164382E-2</v>
      </c>
      <c r="CB238" s="122">
        <f t="shared" ref="CB238" si="3318">T238/T250</f>
        <v>5.9408177095098262E-2</v>
      </c>
      <c r="CC238" s="123">
        <f t="shared" ref="CC238" si="3319">U238/U250</f>
        <v>2.2469505670875242E-2</v>
      </c>
      <c r="CD238" s="124">
        <f t="shared" ref="CD238" si="3320">V238/V250</f>
        <v>5.9995454889781079E-2</v>
      </c>
      <c r="CE238" s="125">
        <f t="shared" ref="CE238" si="3321">W238/W250</f>
        <v>4.7201979006485255E-2</v>
      </c>
      <c r="CF238" s="122">
        <f t="shared" ref="CF238" si="3322">X238/X250</f>
        <v>4.4709388971684055E-2</v>
      </c>
      <c r="CG238" s="123">
        <f t="shared" ref="CG238" si="3323">Y238/Y250</f>
        <v>3.4647387805210747E-2</v>
      </c>
      <c r="CH238" s="124">
        <f t="shared" ref="CH238" si="3324">Z238/Z250</f>
        <v>5.6429006703229735E-2</v>
      </c>
      <c r="CI238" s="122">
        <f t="shared" ref="CI238" si="3325">AA238/AA250</f>
        <v>6.8076595429460346E-2</v>
      </c>
      <c r="CJ238" s="128">
        <f t="shared" ref="CJ238" si="3326">AB238/AB250</f>
        <v>5.0671916898671544E-2</v>
      </c>
      <c r="CK238" s="129">
        <f t="shared" ref="CK238" si="3327">AC238/AC250</f>
        <v>4.9836375014105601E-2</v>
      </c>
    </row>
    <row r="239" spans="1:89" x14ac:dyDescent="0.2">
      <c r="A239" s="130" t="s">
        <v>36</v>
      </c>
      <c r="B239" s="196">
        <v>685</v>
      </c>
      <c r="C239" s="180">
        <v>1514</v>
      </c>
      <c r="D239" s="181">
        <v>648</v>
      </c>
      <c r="E239" s="182">
        <v>474</v>
      </c>
      <c r="F239" s="179">
        <v>874</v>
      </c>
      <c r="G239" s="183">
        <v>1721</v>
      </c>
      <c r="H239" s="181">
        <v>1306</v>
      </c>
      <c r="I239" s="182">
        <v>1982</v>
      </c>
      <c r="J239" s="179">
        <v>488</v>
      </c>
      <c r="K239" s="180">
        <v>131</v>
      </c>
      <c r="L239" s="181">
        <v>1222</v>
      </c>
      <c r="M239" s="179">
        <v>413</v>
      </c>
      <c r="N239" s="184">
        <v>1912</v>
      </c>
      <c r="O239" s="197">
        <v>1186</v>
      </c>
      <c r="P239" s="179">
        <v>998</v>
      </c>
      <c r="Q239" s="180">
        <v>637</v>
      </c>
      <c r="R239" s="181">
        <v>1127</v>
      </c>
      <c r="S239" s="182">
        <v>1227</v>
      </c>
      <c r="T239" s="179">
        <v>623</v>
      </c>
      <c r="U239" s="183">
        <v>78</v>
      </c>
      <c r="V239" s="181">
        <v>1487</v>
      </c>
      <c r="W239" s="198">
        <v>643</v>
      </c>
      <c r="X239" s="179">
        <v>926</v>
      </c>
      <c r="Y239" s="183">
        <v>230</v>
      </c>
      <c r="Z239" s="181">
        <v>1582</v>
      </c>
      <c r="AA239" s="179">
        <v>1863</v>
      </c>
      <c r="AB239" s="161">
        <f t="shared" si="2998"/>
        <v>13878</v>
      </c>
      <c r="AC239" s="162">
        <f t="shared" si="2999"/>
        <v>12099</v>
      </c>
      <c r="BI239" s="130" t="s">
        <v>36</v>
      </c>
      <c r="BJ239" s="122">
        <f>B239/B250</f>
        <v>4.1497546495426182E-2</v>
      </c>
      <c r="BK239" s="123">
        <f t="shared" ref="BK239" si="3328">C239/C250</f>
        <v>9.1292812349252295E-2</v>
      </c>
      <c r="BL239" s="124">
        <f t="shared" ref="BL239" si="3329">D239/D250</f>
        <v>8.5139929050059127E-2</v>
      </c>
      <c r="BM239" s="125">
        <f t="shared" ref="BM239" si="3330">E239/E250</f>
        <v>6.3615622064152458E-2</v>
      </c>
      <c r="BN239" s="122">
        <f t="shared" ref="BN239" si="3331">F239/F250</f>
        <v>4.4286800101342789E-2</v>
      </c>
      <c r="BO239" s="123">
        <f t="shared" ref="BO239" si="3332">G239/G250</f>
        <v>9.4110570350522227E-2</v>
      </c>
      <c r="BP239" s="124">
        <f t="shared" ref="BP239" si="3333">H239/H250</f>
        <v>5.4170641669086236E-2</v>
      </c>
      <c r="BQ239" s="125">
        <f t="shared" ref="BQ239" si="3334">I239/I250</f>
        <v>7.8423614133660433E-2</v>
      </c>
      <c r="BR239" s="122">
        <f t="shared" ref="BR239" si="3335">J239/J250</f>
        <v>0.10914784164616417</v>
      </c>
      <c r="BS239" s="123">
        <f t="shared" ref="BS239" si="3336">K239/K250</f>
        <v>2.9241071428571429E-2</v>
      </c>
      <c r="BT239" s="124">
        <f t="shared" ref="BT239" si="3337">L239/L250</f>
        <v>8.856997898093788E-2</v>
      </c>
      <c r="BU239" s="122">
        <f t="shared" ref="BU239" si="3338">M239/M250</f>
        <v>3.0207723815096548E-2</v>
      </c>
      <c r="BV239" s="126">
        <f t="shared" ref="BV239" si="3339">N239/N250</f>
        <v>7.4275503068914617E-2</v>
      </c>
      <c r="BW239" s="127">
        <f t="shared" ref="BW239" si="3340">O239/O250</f>
        <v>4.670026775870216E-2</v>
      </c>
      <c r="BX239" s="122">
        <f t="shared" ref="BX239" si="3341">P239/P250</f>
        <v>7.7155005798221876E-2</v>
      </c>
      <c r="BY239" s="123">
        <f t="shared" ref="BY239" si="3342">Q239/Q250</f>
        <v>4.9730658131001637E-2</v>
      </c>
      <c r="BZ239" s="124">
        <f t="shared" ref="BZ239" si="3343">R239/R250</f>
        <v>6.8377624074748206E-2</v>
      </c>
      <c r="CA239" s="125">
        <f t="shared" ref="CA239" si="3344">S239/S250</f>
        <v>7.1981696585709257E-2</v>
      </c>
      <c r="CB239" s="122">
        <f t="shared" ref="CB239" si="3345">T239/T250</f>
        <v>0.14072735486785634</v>
      </c>
      <c r="CC239" s="123">
        <f t="shared" ref="CC239" si="3346">U239/U250</f>
        <v>1.6691632784078751E-2</v>
      </c>
      <c r="CD239" s="124">
        <f t="shared" ref="CD239" si="3347">V239/V250</f>
        <v>0.11264298159230361</v>
      </c>
      <c r="CE239" s="125">
        <f t="shared" ref="CE239" si="3348">W239/W250</f>
        <v>4.29899043925921E-2</v>
      </c>
      <c r="CF239" s="122">
        <f t="shared" ref="CF239" si="3349">X239/X250</f>
        <v>8.1178223897606733E-2</v>
      </c>
      <c r="CG239" s="123">
        <f t="shared" ref="CG239" si="3350">Y239/Y250</f>
        <v>3.137361887873414E-2</v>
      </c>
      <c r="CH239" s="124">
        <f t="shared" ref="CH239" si="3351">Z239/Z250</f>
        <v>6.4269754214909602E-2</v>
      </c>
      <c r="CI239" s="122">
        <f t="shared" ref="CI239" si="3352">AA239/AA250</f>
        <v>6.9002555650209269E-2</v>
      </c>
      <c r="CJ239" s="128">
        <f t="shared" ref="CJ239" si="3353">AB239/AB250</f>
        <v>7.1154999769276916E-2</v>
      </c>
      <c r="CK239" s="129">
        <f t="shared" ref="CK239" si="3354">AC239/AC250</f>
        <v>6.2059520512110299E-2</v>
      </c>
    </row>
    <row r="240" spans="1:89" x14ac:dyDescent="0.2">
      <c r="A240" s="138" t="s">
        <v>30</v>
      </c>
      <c r="B240" s="193">
        <v>868</v>
      </c>
      <c r="C240" s="187">
        <v>2140</v>
      </c>
      <c r="D240" s="188">
        <v>726</v>
      </c>
      <c r="E240" s="189">
        <v>601</v>
      </c>
      <c r="F240" s="186">
        <v>974</v>
      </c>
      <c r="G240" s="190">
        <v>2353</v>
      </c>
      <c r="H240" s="188">
        <v>1536</v>
      </c>
      <c r="I240" s="189">
        <v>2931</v>
      </c>
      <c r="J240" s="186">
        <v>653</v>
      </c>
      <c r="K240" s="187">
        <v>181</v>
      </c>
      <c r="L240" s="188">
        <v>1732</v>
      </c>
      <c r="M240" s="186">
        <v>498</v>
      </c>
      <c r="N240" s="191">
        <v>2703</v>
      </c>
      <c r="O240" s="194">
        <v>1515</v>
      </c>
      <c r="P240" s="186">
        <v>1277</v>
      </c>
      <c r="Q240" s="187">
        <v>980</v>
      </c>
      <c r="R240" s="188">
        <v>1185</v>
      </c>
      <c r="S240" s="189">
        <v>1543</v>
      </c>
      <c r="T240" s="186">
        <v>652</v>
      </c>
      <c r="U240" s="190">
        <v>141</v>
      </c>
      <c r="V240" s="188">
        <v>1631</v>
      </c>
      <c r="W240" s="195">
        <v>985</v>
      </c>
      <c r="X240" s="186">
        <v>1278</v>
      </c>
      <c r="Y240" s="190">
        <v>383</v>
      </c>
      <c r="Z240" s="188">
        <v>1755</v>
      </c>
      <c r="AA240" s="186">
        <v>2345</v>
      </c>
      <c r="AB240" s="161">
        <f t="shared" si="2998"/>
        <v>16970</v>
      </c>
      <c r="AC240" s="162">
        <f t="shared" si="2999"/>
        <v>16596</v>
      </c>
      <c r="BI240" s="138" t="s">
        <v>30</v>
      </c>
      <c r="BJ240" s="122">
        <f>B240/B250</f>
        <v>5.2583752347488945E-2</v>
      </c>
      <c r="BK240" s="123">
        <f t="shared" ref="BK240" si="3355">C240/C250</f>
        <v>0.12904003859141341</v>
      </c>
      <c r="BL240" s="124">
        <f t="shared" ref="BL240" si="3356">D240/D250</f>
        <v>9.5388253843121801E-2</v>
      </c>
      <c r="BM240" s="125">
        <f t="shared" ref="BM240" si="3357">E240/E250</f>
        <v>8.0660314051805126E-2</v>
      </c>
      <c r="BN240" s="122">
        <f t="shared" ref="BN240" si="3358">F240/F250</f>
        <v>4.9353939701038761E-2</v>
      </c>
      <c r="BO240" s="123">
        <f t="shared" ref="BO240" si="3359">G240/G250</f>
        <v>0.12867064034560069</v>
      </c>
      <c r="BP240" s="124">
        <f t="shared" ref="BP240" si="3360">H240/H250</f>
        <v>6.3710647476046295E-2</v>
      </c>
      <c r="BQ240" s="125">
        <f t="shared" ref="BQ240" si="3361">I240/I250</f>
        <v>0.11597356863055434</v>
      </c>
      <c r="BR240" s="122">
        <f t="shared" ref="BR240" si="3362">J240/J250</f>
        <v>0.14605233728472378</v>
      </c>
      <c r="BS240" s="123">
        <f t="shared" ref="BS240" si="3363">K240/K250</f>
        <v>4.0401785714285716E-2</v>
      </c>
      <c r="BT240" s="124">
        <f t="shared" ref="BT240" si="3364">L240/L250</f>
        <v>0.1255345364934406</v>
      </c>
      <c r="BU240" s="122">
        <f t="shared" ref="BU240" si="3365">M240/M250</f>
        <v>3.6424809830310122E-2</v>
      </c>
      <c r="BV240" s="126">
        <f t="shared" ref="BV240" si="3366">N240/N250</f>
        <v>0.10500349623183902</v>
      </c>
      <c r="BW240" s="127">
        <f t="shared" ref="BW240" si="3367">O240/O250</f>
        <v>5.9655063789573158E-2</v>
      </c>
      <c r="BX240" s="122">
        <f t="shared" ref="BX240" si="3368">P240/P250</f>
        <v>9.8724391186702745E-2</v>
      </c>
      <c r="BY240" s="123">
        <f t="shared" ref="BY240" si="3369">Q240/Q250</f>
        <v>7.6508704816925593E-2</v>
      </c>
      <c r="BZ240" s="124">
        <f t="shared" ref="BZ240" si="3370">R240/R250</f>
        <v>7.1896614488532948E-2</v>
      </c>
      <c r="CA240" s="125">
        <f t="shared" ref="CA240" si="3371">S240/S250</f>
        <v>9.0519770034025573E-2</v>
      </c>
      <c r="CB240" s="122">
        <f t="shared" ref="CB240" si="3372">T240/T250</f>
        <v>0.14727806641066185</v>
      </c>
      <c r="CC240" s="123">
        <f t="shared" ref="CC240" si="3373">U240/U250</f>
        <v>3.0173336186603894E-2</v>
      </c>
      <c r="CD240" s="124">
        <f t="shared" ref="CD240" si="3374">V240/V250</f>
        <v>0.12355124611771835</v>
      </c>
      <c r="CE240" s="125">
        <f t="shared" ref="CE240" si="3375">W240/W250</f>
        <v>6.5855452296583544E-2</v>
      </c>
      <c r="CF240" s="122">
        <f t="shared" ref="CF240" si="3376">X240/X250</f>
        <v>0.11203646883492592</v>
      </c>
      <c r="CG240" s="123">
        <f t="shared" ref="CG240" si="3377">Y240/Y250</f>
        <v>5.2243895785022504E-2</v>
      </c>
      <c r="CH240" s="124">
        <f t="shared" ref="CH240" si="3378">Z240/Z250</f>
        <v>7.1297989031078604E-2</v>
      </c>
      <c r="CI240" s="122">
        <f t="shared" ref="CI240" si="3379">AA240/AA250</f>
        <v>8.6855068706248373E-2</v>
      </c>
      <c r="CJ240" s="128">
        <f t="shared" ref="CJ240" si="3380">AB240/AB250</f>
        <v>8.7008239377765473E-2</v>
      </c>
      <c r="CK240" s="129">
        <f t="shared" ref="CK240" si="3381">AC240/AC250</f>
        <v>8.5126027144308003E-2</v>
      </c>
    </row>
    <row r="241" spans="1:89" x14ac:dyDescent="0.2">
      <c r="A241" s="130" t="s">
        <v>32</v>
      </c>
      <c r="B241" s="196">
        <v>923</v>
      </c>
      <c r="C241" s="180">
        <v>1985</v>
      </c>
      <c r="D241" s="181">
        <v>473</v>
      </c>
      <c r="E241" s="182">
        <v>574</v>
      </c>
      <c r="F241" s="179">
        <v>715</v>
      </c>
      <c r="G241" s="183">
        <v>1796</v>
      </c>
      <c r="H241" s="181">
        <v>1417</v>
      </c>
      <c r="I241" s="182">
        <v>2438</v>
      </c>
      <c r="J241" s="179">
        <v>450</v>
      </c>
      <c r="K241" s="180">
        <v>151</v>
      </c>
      <c r="L241" s="181">
        <v>1577</v>
      </c>
      <c r="M241" s="179">
        <v>396</v>
      </c>
      <c r="N241" s="184">
        <v>2366</v>
      </c>
      <c r="O241" s="197">
        <v>1417</v>
      </c>
      <c r="P241" s="179">
        <v>1062</v>
      </c>
      <c r="Q241" s="180">
        <v>1048</v>
      </c>
      <c r="R241" s="181">
        <v>1059</v>
      </c>
      <c r="S241" s="182">
        <v>1432</v>
      </c>
      <c r="T241" s="179">
        <v>576</v>
      </c>
      <c r="U241" s="183">
        <v>103</v>
      </c>
      <c r="V241" s="181">
        <v>1683</v>
      </c>
      <c r="W241" s="198">
        <v>661</v>
      </c>
      <c r="X241" s="179">
        <v>1111</v>
      </c>
      <c r="Y241" s="183">
        <v>329</v>
      </c>
      <c r="Z241" s="181">
        <v>1532</v>
      </c>
      <c r="AA241" s="179">
        <v>2175</v>
      </c>
      <c r="AB241" s="161">
        <f t="shared" si="2998"/>
        <v>14944</v>
      </c>
      <c r="AC241" s="162">
        <f t="shared" si="2999"/>
        <v>14505</v>
      </c>
      <c r="BI241" s="130" t="s">
        <v>32</v>
      </c>
      <c r="BJ241" s="122">
        <f>B241/B250</f>
        <v>5.5915672139092508E-2</v>
      </c>
      <c r="BK241" s="123">
        <f t="shared" ref="BK241" si="3382">C241/C250</f>
        <v>0.11969368065605403</v>
      </c>
      <c r="BL241" s="124">
        <f t="shared" ref="BL241" si="3383">D241/D250</f>
        <v>6.2146892655367235E-2</v>
      </c>
      <c r="BM241" s="125">
        <f t="shared" ref="BM241" si="3384">E241/E250</f>
        <v>7.7036639377264793E-2</v>
      </c>
      <c r="BN241" s="122">
        <f t="shared" ref="BN241" si="3385">F241/F250</f>
        <v>3.6230048137826196E-2</v>
      </c>
      <c r="BO241" s="123">
        <f t="shared" ref="BO241" si="3386">G241/G250</f>
        <v>9.821184447968502E-2</v>
      </c>
      <c r="BP241" s="124">
        <f t="shared" ref="BP241" si="3387">H241/H250</f>
        <v>5.8774731428097388E-2</v>
      </c>
      <c r="BQ241" s="125">
        <f t="shared" ref="BQ241" si="3388">I241/I250</f>
        <v>9.6466584892968776E-2</v>
      </c>
      <c r="BR241" s="122">
        <f t="shared" ref="BR241" si="3389">J241/J250</f>
        <v>0.10064862446879892</v>
      </c>
      <c r="BS241" s="123">
        <f t="shared" ref="BS241" si="3390">K241/K250</f>
        <v>3.3705357142857141E-2</v>
      </c>
      <c r="BT241" s="124">
        <f t="shared" ref="BT241" si="3391">L241/L250</f>
        <v>0.11430021019062114</v>
      </c>
      <c r="BU241" s="122">
        <f t="shared" ref="BU241" si="3392">M241/M250</f>
        <v>2.8964306612053833E-2</v>
      </c>
      <c r="BV241" s="126">
        <f t="shared" ref="BV241" si="3393">N241/N250</f>
        <v>9.1912050345738489E-2</v>
      </c>
      <c r="BW241" s="127">
        <f t="shared" ref="BW241" si="3394">O241/O250</f>
        <v>5.5796188376122227E-2</v>
      </c>
      <c r="BX241" s="122">
        <f t="shared" ref="BX241" si="3395">P241/P250</f>
        <v>8.2102821801314257E-2</v>
      </c>
      <c r="BY241" s="123">
        <f t="shared" ref="BY241" si="3396">Q241/Q250</f>
        <v>8.1817472089936769E-2</v>
      </c>
      <c r="BZ241" s="124">
        <f t="shared" ref="BZ241" si="3397">R241/R250</f>
        <v>6.425191117582818E-2</v>
      </c>
      <c r="CA241" s="125">
        <f t="shared" ref="CA241" si="3398">S241/S250</f>
        <v>8.4007978411357501E-2</v>
      </c>
      <c r="CB241" s="122">
        <f t="shared" ref="CB241" si="3399">T241/T250</f>
        <v>0.13011068443641291</v>
      </c>
      <c r="CC241" s="123">
        <f t="shared" ref="CC241" si="3400">U241/U250</f>
        <v>2.2041515086668094E-2</v>
      </c>
      <c r="CD241" s="124">
        <f t="shared" ref="CD241" si="3401">V241/V250</f>
        <v>0.12749034164078479</v>
      </c>
      <c r="CE241" s="125">
        <f t="shared" ref="CE241" si="3402">W241/W250</f>
        <v>4.419335428227586E-2</v>
      </c>
      <c r="CF241" s="122">
        <f t="shared" ref="CF241" si="3403">X241/X250</f>
        <v>9.7396335583413693E-2</v>
      </c>
      <c r="CG241" s="123">
        <f t="shared" ref="CG241" si="3404">Y241/Y250</f>
        <v>4.4877915700450147E-2</v>
      </c>
      <c r="CH241" s="124">
        <f t="shared" ref="CH241" si="3405">Z241/Z250</f>
        <v>6.2238472476132442E-2</v>
      </c>
      <c r="CI241" s="122">
        <f t="shared" ref="CI241" si="3406">AA241/AA250</f>
        <v>8.0558539205155752E-2</v>
      </c>
      <c r="CJ241" s="128">
        <f t="shared" ref="CJ241" si="3407">AB241/AB250</f>
        <v>7.662057332123319E-2</v>
      </c>
      <c r="CK241" s="129">
        <f t="shared" ref="CK241" si="3408">AC241/AC250</f>
        <v>7.4400640137875854E-2</v>
      </c>
    </row>
    <row r="242" spans="1:89" x14ac:dyDescent="0.2">
      <c r="A242" s="138" t="s">
        <v>37</v>
      </c>
      <c r="B242" s="193">
        <v>899</v>
      </c>
      <c r="C242" s="187">
        <v>1437</v>
      </c>
      <c r="D242" s="188">
        <v>335</v>
      </c>
      <c r="E242" s="189">
        <v>561</v>
      </c>
      <c r="F242" s="186">
        <v>659</v>
      </c>
      <c r="G242" s="190">
        <v>1930</v>
      </c>
      <c r="H242" s="188">
        <v>1145</v>
      </c>
      <c r="I242" s="189">
        <v>2245</v>
      </c>
      <c r="J242" s="186">
        <v>339</v>
      </c>
      <c r="K242" s="187">
        <v>120</v>
      </c>
      <c r="L242" s="188">
        <v>1181</v>
      </c>
      <c r="M242" s="186">
        <v>429</v>
      </c>
      <c r="N242" s="191">
        <v>1885</v>
      </c>
      <c r="O242" s="194">
        <v>1436</v>
      </c>
      <c r="P242" s="186">
        <v>680</v>
      </c>
      <c r="Q242" s="187">
        <v>942</v>
      </c>
      <c r="R242" s="188">
        <v>796</v>
      </c>
      <c r="S242" s="189">
        <v>1282</v>
      </c>
      <c r="T242" s="186">
        <v>322</v>
      </c>
      <c r="U242" s="190">
        <v>114</v>
      </c>
      <c r="V242" s="188">
        <v>1195</v>
      </c>
      <c r="W242" s="195">
        <v>717</v>
      </c>
      <c r="X242" s="186">
        <v>652</v>
      </c>
      <c r="Y242" s="190">
        <v>449</v>
      </c>
      <c r="Z242" s="188">
        <v>1276</v>
      </c>
      <c r="AA242" s="186">
        <v>2130</v>
      </c>
      <c r="AB242" s="161">
        <f t="shared" si="2998"/>
        <v>11364</v>
      </c>
      <c r="AC242" s="162">
        <f t="shared" si="2999"/>
        <v>13792</v>
      </c>
      <c r="BI242" s="138" t="s">
        <v>37</v>
      </c>
      <c r="BJ242" s="122">
        <f>B242/B250</f>
        <v>5.4461743502756406E-2</v>
      </c>
      <c r="BK242" s="123">
        <f t="shared" ref="BK242" si="3409">C242/C250</f>
        <v>8.664978292329957E-2</v>
      </c>
      <c r="BL242" s="124">
        <f t="shared" ref="BL242" si="3410">D242/D250</f>
        <v>4.4015241098410193E-2</v>
      </c>
      <c r="BM242" s="125">
        <f t="shared" ref="BM242" si="3411">E242/E250</f>
        <v>7.5291907126560198E-2</v>
      </c>
      <c r="BN242" s="122">
        <f t="shared" ref="BN242" si="3412">F242/F250</f>
        <v>3.3392449961996452E-2</v>
      </c>
      <c r="BO242" s="123">
        <f t="shared" ref="BO242" si="3413">G242/G250</f>
        <v>0.10553945425712255</v>
      </c>
      <c r="BP242" s="124">
        <f t="shared" ref="BP242" si="3414">H242/H250</f>
        <v>4.7492637604214197E-2</v>
      </c>
      <c r="BQ242" s="125">
        <f t="shared" ref="BQ242" si="3415">I242/I250</f>
        <v>8.8829976654928186E-2</v>
      </c>
      <c r="BR242" s="122">
        <f t="shared" ref="BR242" si="3416">J242/J250</f>
        <v>7.5821963766495193E-2</v>
      </c>
      <c r="BS242" s="123">
        <f t="shared" ref="BS242" si="3417">K242/K250</f>
        <v>2.6785714285714284E-2</v>
      </c>
      <c r="BT242" s="124">
        <f t="shared" ref="BT242" si="3418">L242/L250</f>
        <v>8.5598318475030799E-2</v>
      </c>
      <c r="BU242" s="122">
        <f t="shared" ref="BU242" si="3419">M242/M250</f>
        <v>3.1377998829724987E-2</v>
      </c>
      <c r="BV242" s="126">
        <f t="shared" ref="BV242" si="3420">N242/N250</f>
        <v>7.3226633517209233E-2</v>
      </c>
      <c r="BW242" s="127">
        <f t="shared" ref="BW242" si="3421">O242/O250</f>
        <v>5.6544337690974958E-2</v>
      </c>
      <c r="BX242" s="122">
        <f t="shared" ref="BX242" si="3422">P242/P250</f>
        <v>5.2570545032856589E-2</v>
      </c>
      <c r="BY242" s="123">
        <f t="shared" ref="BY242" si="3423">Q242/Q250</f>
        <v>7.3542040752595836E-2</v>
      </c>
      <c r="BZ242" s="124">
        <f t="shared" ref="BZ242" si="3424">R242/R250</f>
        <v>4.8295109816769807E-2</v>
      </c>
      <c r="CA242" s="125">
        <f t="shared" ref="CA242" si="3425">S242/S250</f>
        <v>7.5208260002346594E-2</v>
      </c>
      <c r="CB242" s="122">
        <f t="shared" ref="CB242" si="3426">T242/T250</f>
        <v>7.2735486785633616E-2</v>
      </c>
      <c r="CC242" s="123">
        <f t="shared" ref="CC242" si="3427">U242/U250</f>
        <v>2.4395463299807404E-2</v>
      </c>
      <c r="CD242" s="124">
        <f t="shared" ref="CD242" si="3428">V242/V250</f>
        <v>9.0523445193545937E-2</v>
      </c>
      <c r="CE242" s="125">
        <f t="shared" ref="CE242" si="3429">W242/W250</f>
        <v>4.7937420605736442E-2</v>
      </c>
      <c r="CF242" s="122">
        <f t="shared" ref="CF242" si="3430">X242/X250</f>
        <v>5.7157885508898047E-2</v>
      </c>
      <c r="CG242" s="123">
        <f t="shared" ref="CG242" si="3431">Y242/Y250</f>
        <v>6.1246760332833175E-2</v>
      </c>
      <c r="CH242" s="124">
        <f t="shared" ref="CH242" si="3432">Z242/Z250</f>
        <v>5.1838309973593337E-2</v>
      </c>
      <c r="CI242" s="122">
        <f t="shared" ref="CI242" si="3433">AA242/AA250</f>
        <v>7.8891810807807702E-2</v>
      </c>
      <c r="CJ242" s="128">
        <f t="shared" ref="CJ242" si="3434">AB242/AB250</f>
        <v>5.8265270022918494E-2</v>
      </c>
      <c r="CK242" s="129">
        <f t="shared" ref="CK242" si="3435">AC242/AC250</f>
        <v>7.0743442177289464E-2</v>
      </c>
    </row>
    <row r="243" spans="1:89" x14ac:dyDescent="0.2">
      <c r="A243" s="130" t="s">
        <v>38</v>
      </c>
      <c r="B243" s="196">
        <v>770</v>
      </c>
      <c r="C243" s="180">
        <v>919</v>
      </c>
      <c r="D243" s="181">
        <v>249</v>
      </c>
      <c r="E243" s="182">
        <v>478</v>
      </c>
      <c r="F243" s="179">
        <v>655</v>
      </c>
      <c r="G243" s="183">
        <v>1266</v>
      </c>
      <c r="H243" s="181">
        <v>1041</v>
      </c>
      <c r="I243" s="182">
        <v>1482</v>
      </c>
      <c r="J243" s="179">
        <v>288</v>
      </c>
      <c r="K243" s="180">
        <v>91</v>
      </c>
      <c r="L243" s="181">
        <v>773</v>
      </c>
      <c r="M243" s="179">
        <v>467</v>
      </c>
      <c r="N243" s="184">
        <v>1441</v>
      </c>
      <c r="O243" s="197">
        <v>1136</v>
      </c>
      <c r="P243" s="179">
        <v>447</v>
      </c>
      <c r="Q243" s="180">
        <v>769</v>
      </c>
      <c r="R243" s="181">
        <v>672</v>
      </c>
      <c r="S243" s="182">
        <v>937</v>
      </c>
      <c r="T243" s="179">
        <v>266</v>
      </c>
      <c r="U243" s="183">
        <v>127</v>
      </c>
      <c r="V243" s="181">
        <v>951</v>
      </c>
      <c r="W243" s="198">
        <v>651</v>
      </c>
      <c r="X243" s="179">
        <v>368</v>
      </c>
      <c r="Y243" s="183">
        <v>355</v>
      </c>
      <c r="Z243" s="181">
        <v>995</v>
      </c>
      <c r="AA243" s="179">
        <v>1318</v>
      </c>
      <c r="AB243" s="161">
        <f t="shared" si="2998"/>
        <v>8916</v>
      </c>
      <c r="AC243" s="162">
        <f t="shared" si="2999"/>
        <v>9996</v>
      </c>
      <c r="BI243" s="130" t="s">
        <v>38</v>
      </c>
      <c r="BJ243" s="122">
        <f>B243/B250</f>
        <v>4.664687708244987E-2</v>
      </c>
      <c r="BK243" s="123">
        <f t="shared" ref="BK243" si="3436">C243/C250</f>
        <v>5.5414857694163051E-2</v>
      </c>
      <c r="BL243" s="124">
        <f t="shared" ref="BL243" si="3437">D243/D250</f>
        <v>3.2715806070161606E-2</v>
      </c>
      <c r="BM243" s="125">
        <f t="shared" ref="BM243" si="3438">E243/E250</f>
        <v>6.4152462756676951E-2</v>
      </c>
      <c r="BN243" s="122">
        <f t="shared" ref="BN243" si="3439">F243/F250</f>
        <v>3.3189764378008614E-2</v>
      </c>
      <c r="BO243" s="123">
        <f t="shared" ref="BO243" si="3440">G243/G250</f>
        <v>6.9229507300267945E-2</v>
      </c>
      <c r="BP243" s="124">
        <f t="shared" ref="BP243" si="3441">H243/H250</f>
        <v>4.3178895848023563E-2</v>
      </c>
      <c r="BQ243" s="125">
        <f t="shared" ref="BQ243" si="3442">I243/I250</f>
        <v>5.8639654967752149E-2</v>
      </c>
      <c r="BR243" s="122">
        <f t="shared" ref="BR243" si="3443">J243/J250</f>
        <v>6.4415119660031314E-2</v>
      </c>
      <c r="BS243" s="123">
        <f t="shared" ref="BS243" si="3444">K243/K250</f>
        <v>2.0312500000000001E-2</v>
      </c>
      <c r="BT243" s="124">
        <f t="shared" ref="BT243" si="3445">L243/L250</f>
        <v>5.6026672465028626E-2</v>
      </c>
      <c r="BU243" s="122">
        <f t="shared" ref="BU243" si="3446">M243/M250</f>
        <v>3.4157401989467526E-2</v>
      </c>
      <c r="BV243" s="126">
        <f t="shared" ref="BV243" si="3447">N243/N250</f>
        <v>5.597855644472069E-2</v>
      </c>
      <c r="BW243" s="127">
        <f t="shared" ref="BW243" si="3448">O243/O250</f>
        <v>4.4731453772247597E-2</v>
      </c>
      <c r="BX243" s="122">
        <f t="shared" ref="BX243" si="3449">P243/P250</f>
        <v>3.4557402396598373E-2</v>
      </c>
      <c r="BY243" s="123">
        <f t="shared" ref="BY243" si="3450">Q243/Q250</f>
        <v>6.0035912249199783E-2</v>
      </c>
      <c r="BZ243" s="124">
        <f t="shared" ref="BZ243" si="3451">R243/R250</f>
        <v>4.0771751001092101E-2</v>
      </c>
      <c r="CA243" s="125">
        <f t="shared" ref="CA243" si="3452">S243/S250</f>
        <v>5.4968907661621498E-2</v>
      </c>
      <c r="CB243" s="122">
        <f t="shared" ref="CB243" si="3453">T243/T250</f>
        <v>6.0085836909871244E-2</v>
      </c>
      <c r="CC243" s="123">
        <f t="shared" ref="CC243" si="3454">U243/U250</f>
        <v>2.7177402097153861E-2</v>
      </c>
      <c r="CD243" s="124">
        <f t="shared" ref="CD243" si="3455">V243/V250</f>
        <v>7.2039996969926523E-2</v>
      </c>
      <c r="CE243" s="125">
        <f t="shared" ref="CE243" si="3456">W243/W250</f>
        <v>4.3524771010229321E-2</v>
      </c>
      <c r="CF243" s="122">
        <f t="shared" ref="CF243" si="3457">X243/X250</f>
        <v>3.2260892434470063E-2</v>
      </c>
      <c r="CG243" s="123">
        <f t="shared" ref="CG243" si="3458">Y243/Y250</f>
        <v>4.842449870413313E-2</v>
      </c>
      <c r="CH243" s="124">
        <f t="shared" ref="CH243" si="3459">Z243/Z250</f>
        <v>4.0422506601665652E-2</v>
      </c>
      <c r="CI243" s="122">
        <f t="shared" ref="CI243" si="3460">AA243/AA250</f>
        <v>4.8816622837882885E-2</v>
      </c>
      <c r="CJ243" s="128">
        <f t="shared" ref="CJ243" si="3461">AB243/AB250</f>
        <v>4.5713934136249676E-2</v>
      </c>
      <c r="CK243" s="129">
        <f t="shared" ref="CK243" si="3462">AC243/AC250</f>
        <v>5.1272581786846398E-2</v>
      </c>
    </row>
    <row r="244" spans="1:89" x14ac:dyDescent="0.2">
      <c r="A244" s="138" t="s">
        <v>39</v>
      </c>
      <c r="B244" s="193">
        <v>287</v>
      </c>
      <c r="C244" s="187">
        <v>575</v>
      </c>
      <c r="D244" s="188">
        <v>122</v>
      </c>
      <c r="E244" s="189">
        <v>287</v>
      </c>
      <c r="F244" s="186">
        <v>390</v>
      </c>
      <c r="G244" s="190">
        <v>995</v>
      </c>
      <c r="H244" s="188">
        <v>513</v>
      </c>
      <c r="I244" s="189">
        <v>1058</v>
      </c>
      <c r="J244" s="186">
        <v>70</v>
      </c>
      <c r="K244" s="187">
        <v>55</v>
      </c>
      <c r="L244" s="188">
        <v>873</v>
      </c>
      <c r="M244" s="186">
        <v>327</v>
      </c>
      <c r="N244" s="191">
        <v>962</v>
      </c>
      <c r="O244" s="194">
        <v>988</v>
      </c>
      <c r="P244" s="186">
        <v>361</v>
      </c>
      <c r="Q244" s="187">
        <v>608</v>
      </c>
      <c r="R244" s="188">
        <v>551</v>
      </c>
      <c r="S244" s="189">
        <v>709</v>
      </c>
      <c r="T244" s="186">
        <v>124</v>
      </c>
      <c r="U244" s="190">
        <v>135</v>
      </c>
      <c r="V244" s="188">
        <v>488</v>
      </c>
      <c r="W244" s="195">
        <v>289</v>
      </c>
      <c r="X244" s="186">
        <v>265</v>
      </c>
      <c r="Y244" s="190">
        <v>362</v>
      </c>
      <c r="Z244" s="188">
        <v>720</v>
      </c>
      <c r="AA244" s="186">
        <v>994</v>
      </c>
      <c r="AB244" s="161">
        <f t="shared" si="2998"/>
        <v>5726</v>
      </c>
      <c r="AC244" s="162">
        <f t="shared" si="2999"/>
        <v>7382</v>
      </c>
      <c r="BI244" s="138" t="s">
        <v>39</v>
      </c>
      <c r="BJ244" s="122">
        <f>B244/B250</f>
        <v>1.738656327618586E-2</v>
      </c>
      <c r="BK244" s="123">
        <f t="shared" ref="BK244" si="3463">C244/C250</f>
        <v>3.4671972986010616E-2</v>
      </c>
      <c r="BL244" s="124">
        <f t="shared" ref="BL244" si="3464">D244/D250</f>
        <v>1.6029431086585205E-2</v>
      </c>
      <c r="BM244" s="125">
        <f t="shared" ref="BM244" si="3465">E244/E250</f>
        <v>3.8518319688632396E-2</v>
      </c>
      <c r="BN244" s="122">
        <f t="shared" ref="BN244" si="3466">F244/F250</f>
        <v>1.9761844438814288E-2</v>
      </c>
      <c r="BO244" s="123">
        <f t="shared" ref="BO244" si="3467">G244/G250</f>
        <v>5.4410236780226391E-2</v>
      </c>
      <c r="BP244" s="124">
        <f t="shared" ref="BP244" si="3468">H244/H250</f>
        <v>2.1278360778132648E-2</v>
      </c>
      <c r="BQ244" s="125">
        <f t="shared" ref="BQ244" si="3469">I244/I250</f>
        <v>4.1862857595061927E-2</v>
      </c>
      <c r="BR244" s="122">
        <f t="shared" ref="BR244" si="3470">J244/J250</f>
        <v>1.5656452695146501E-2</v>
      </c>
      <c r="BS244" s="123">
        <f t="shared" ref="BS244" si="3471">K244/K250</f>
        <v>1.2276785714285714E-2</v>
      </c>
      <c r="BT244" s="124">
        <f t="shared" ref="BT244" si="3472">L244/L250</f>
        <v>6.3274624918460531E-2</v>
      </c>
      <c r="BU244" s="122">
        <f t="shared" ref="BU244" si="3473">M244/M250</f>
        <v>2.3917495611468696E-2</v>
      </c>
      <c r="BV244" s="126">
        <f t="shared" ref="BV244" si="3474">N244/N250</f>
        <v>3.7370833657058504E-2</v>
      </c>
      <c r="BW244" s="127">
        <f t="shared" ref="BW244" si="3475">O244/O250</f>
        <v>3.8903764372342102E-2</v>
      </c>
      <c r="BX244" s="122">
        <f t="shared" ref="BX244" si="3476">P244/P250</f>
        <v>2.7908774642442985E-2</v>
      </c>
      <c r="BY244" s="123">
        <f t="shared" ref="BY244" si="3477">Q244/Q250</f>
        <v>4.7466625029276288E-2</v>
      </c>
      <c r="BZ244" s="124">
        <f t="shared" ref="BZ244" si="3478">R244/R250</f>
        <v>3.3430408930954982E-2</v>
      </c>
      <c r="CA244" s="125">
        <f t="shared" ref="CA244" si="3479">S244/S250</f>
        <v>4.159333567992491E-2</v>
      </c>
      <c r="CB244" s="122">
        <f t="shared" ref="CB244" si="3480">T244/T250</f>
        <v>2.8009939010616672E-2</v>
      </c>
      <c r="CC244" s="123">
        <f t="shared" ref="CC244" si="3481">U244/U250</f>
        <v>2.8889364433982451E-2</v>
      </c>
      <c r="CD244" s="124">
        <f t="shared" ref="CD244" si="3482">V244/V250</f>
        <v>3.6966896447238842E-2</v>
      </c>
      <c r="CE244" s="125">
        <f t="shared" ref="CE244" si="3483">W244/W250</f>
        <v>1.9322056562144814E-2</v>
      </c>
      <c r="CF244" s="122">
        <f t="shared" ref="CF244" si="3484">X244/X250</f>
        <v>2.3231349171561323E-2</v>
      </c>
      <c r="CG244" s="123">
        <f t="shared" ref="CG244" si="3485">Y244/Y250</f>
        <v>4.9379347974355475E-2</v>
      </c>
      <c r="CH244" s="124">
        <f t="shared" ref="CH244" si="3486">Z244/Z250</f>
        <v>2.9250457038391225E-2</v>
      </c>
      <c r="CI244" s="122">
        <f t="shared" ref="CI244" si="3487">AA244/AA250</f>
        <v>3.6816178376976927E-2</v>
      </c>
      <c r="CJ244" s="128">
        <f t="shared" ref="CJ244" si="3488">AB244/AB250</f>
        <v>2.9358230917918979E-2</v>
      </c>
      <c r="CK244" s="129">
        <f t="shared" ref="CK244" si="3489">AC244/AC250</f>
        <v>3.7864565701330545E-2</v>
      </c>
    </row>
    <row r="245" spans="1:89" x14ac:dyDescent="0.2">
      <c r="A245" s="130" t="s">
        <v>40</v>
      </c>
      <c r="B245" s="196">
        <v>0</v>
      </c>
      <c r="C245" s="180">
        <v>236</v>
      </c>
      <c r="D245" s="181">
        <v>5</v>
      </c>
      <c r="E245" s="182">
        <v>141</v>
      </c>
      <c r="F245" s="179">
        <v>8</v>
      </c>
      <c r="G245" s="183">
        <v>320</v>
      </c>
      <c r="H245" s="181">
        <v>41</v>
      </c>
      <c r="I245" s="182">
        <v>342</v>
      </c>
      <c r="J245" s="179">
        <v>17</v>
      </c>
      <c r="K245" s="180">
        <v>12</v>
      </c>
      <c r="L245" s="181">
        <v>119</v>
      </c>
      <c r="M245" s="179">
        <v>50</v>
      </c>
      <c r="N245" s="184">
        <v>126</v>
      </c>
      <c r="O245" s="197">
        <v>135</v>
      </c>
      <c r="P245" s="179">
        <v>59</v>
      </c>
      <c r="Q245" s="180">
        <v>78</v>
      </c>
      <c r="R245" s="181">
        <v>120</v>
      </c>
      <c r="S245" s="182">
        <v>57</v>
      </c>
      <c r="T245" s="179">
        <v>15</v>
      </c>
      <c r="U245" s="183">
        <v>4</v>
      </c>
      <c r="V245" s="181">
        <v>59</v>
      </c>
      <c r="W245" s="198">
        <v>20</v>
      </c>
      <c r="X245" s="179">
        <v>42</v>
      </c>
      <c r="Y245" s="183">
        <v>34</v>
      </c>
      <c r="Z245" s="181">
        <v>45</v>
      </c>
      <c r="AA245" s="179">
        <v>76</v>
      </c>
      <c r="AB245" s="161">
        <f t="shared" si="2998"/>
        <v>656</v>
      </c>
      <c r="AC245" s="162">
        <f t="shared" si="2999"/>
        <v>1505</v>
      </c>
      <c r="BI245" s="130" t="s">
        <v>40</v>
      </c>
      <c r="BJ245" s="122">
        <f>B245/B250</f>
        <v>0</v>
      </c>
      <c r="BK245" s="123">
        <f t="shared" ref="BK245" si="3490">C245/C250</f>
        <v>1.4230583695127834E-2</v>
      </c>
      <c r="BL245" s="124">
        <f t="shared" ref="BL245" si="3491">D245/D250</f>
        <v>6.5694389699119692E-4</v>
      </c>
      <c r="BM245" s="125">
        <f t="shared" ref="BM245" si="3492">E245/E250</f>
        <v>1.892363441148839E-2</v>
      </c>
      <c r="BN245" s="122">
        <f t="shared" ref="BN245" si="3493">F245/F250</f>
        <v>4.0537116797567771E-4</v>
      </c>
      <c r="BO245" s="123">
        <f t="shared" ref="BO245" si="3494">G245/G250</f>
        <v>1.7498769617761253E-2</v>
      </c>
      <c r="BP245" s="124">
        <f t="shared" ref="BP245" si="3495">H245/H250</f>
        <v>1.700609730805923E-3</v>
      </c>
      <c r="BQ245" s="125">
        <f t="shared" ref="BQ245" si="3496">I245/I250</f>
        <v>1.3532228069481265E-2</v>
      </c>
      <c r="BR245" s="122">
        <f t="shared" ref="BR245" si="3497">J245/J250</f>
        <v>3.8022813688212928E-3</v>
      </c>
      <c r="BS245" s="123">
        <f t="shared" ref="BS245" si="3498">K245/K250</f>
        <v>2.6785714285714286E-3</v>
      </c>
      <c r="BT245" s="124">
        <f t="shared" ref="BT245" si="3499">L245/L250</f>
        <v>8.6250634195839671E-3</v>
      </c>
      <c r="BU245" s="122">
        <f t="shared" ref="BU245" si="3500">M245/M250</f>
        <v>3.6571094207138678E-3</v>
      </c>
      <c r="BV245" s="126">
        <f t="shared" ref="BV245" si="3501">N245/N250</f>
        <v>4.8947245746251266E-3</v>
      </c>
      <c r="BW245" s="127">
        <f t="shared" ref="BW245" si="3502">O245/O250</f>
        <v>5.3157977634273115E-3</v>
      </c>
      <c r="BX245" s="122">
        <f t="shared" ref="BX245" si="3503">P245/P250</f>
        <v>4.5612678778507929E-3</v>
      </c>
      <c r="BY245" s="123">
        <f t="shared" ref="BY245" si="3504">Q245/Q250</f>
        <v>6.0894683425716297E-3</v>
      </c>
      <c r="BZ245" s="124">
        <f t="shared" ref="BZ245" si="3505">R245/R250</f>
        <v>7.2806698216235895E-3</v>
      </c>
      <c r="CA245" s="125">
        <f t="shared" ref="CA245" si="3506">S245/S250</f>
        <v>3.3438929954241465E-3</v>
      </c>
      <c r="CB245" s="122">
        <f t="shared" ref="CB245" si="3507">T245/T250</f>
        <v>3.3882990738649198E-3</v>
      </c>
      <c r="CC245" s="123">
        <f t="shared" ref="CC245" si="3508">U245/U250</f>
        <v>8.559811684142949E-4</v>
      </c>
      <c r="CD245" s="124">
        <f t="shared" ref="CD245" si="3509">V245/V250</f>
        <v>4.4693583819407617E-3</v>
      </c>
      <c r="CE245" s="125">
        <f t="shared" ref="CE245" si="3510">W245/W250</f>
        <v>1.3371665440930667E-3</v>
      </c>
      <c r="CF245" s="122">
        <f t="shared" ref="CF245" si="3511">X245/X250</f>
        <v>3.6819496800210398E-3</v>
      </c>
      <c r="CG245" s="123">
        <f t="shared" ref="CG245" si="3512">Y245/Y250</f>
        <v>4.6378393125085255E-3</v>
      </c>
      <c r="CH245" s="124">
        <f t="shared" ref="CH245" si="3513">Z245/Z250</f>
        <v>1.8281535648994515E-3</v>
      </c>
      <c r="CI245" s="122">
        <f t="shared" ref="CI245" si="3514">AA245/AA250</f>
        <v>2.8149190710767065E-3</v>
      </c>
      <c r="CJ245" s="128">
        <f t="shared" ref="CJ245" si="3515">AB245/AB250</f>
        <v>3.3634298781269386E-3</v>
      </c>
      <c r="CK245" s="129">
        <f t="shared" ref="CK245" si="3516">AC245/AC250</f>
        <v>7.7196114034817753E-3</v>
      </c>
    </row>
    <row r="246" spans="1:89" x14ac:dyDescent="0.2">
      <c r="A246" s="138" t="s">
        <v>41</v>
      </c>
      <c r="B246" s="193"/>
      <c r="C246" s="187"/>
      <c r="D246" s="188"/>
      <c r="E246" s="189"/>
      <c r="F246" s="186"/>
      <c r="G246" s="190"/>
      <c r="H246" s="188"/>
      <c r="I246" s="189"/>
      <c r="J246" s="186"/>
      <c r="K246" s="190"/>
      <c r="L246" s="188"/>
      <c r="M246" s="186"/>
      <c r="N246" s="191"/>
      <c r="O246" s="194"/>
      <c r="P246" s="186"/>
      <c r="Q246" s="190"/>
      <c r="R246" s="188"/>
      <c r="S246" s="189"/>
      <c r="T246" s="186"/>
      <c r="U246" s="190"/>
      <c r="V246" s="188"/>
      <c r="W246" s="189"/>
      <c r="X246" s="186"/>
      <c r="Y246" s="190"/>
      <c r="Z246" s="188"/>
      <c r="AA246" s="186"/>
      <c r="AB246" s="161">
        <f t="shared" si="2998"/>
        <v>0</v>
      </c>
      <c r="AC246" s="162">
        <f t="shared" si="2999"/>
        <v>0</v>
      </c>
      <c r="BI246" s="138" t="s">
        <v>41</v>
      </c>
      <c r="BJ246" s="122">
        <f>B246/B250</f>
        <v>0</v>
      </c>
      <c r="BK246" s="123">
        <f t="shared" ref="BK246" si="3517">C246/C250</f>
        <v>0</v>
      </c>
      <c r="BL246" s="124">
        <f t="shared" ref="BL246" si="3518">D246/D250</f>
        <v>0</v>
      </c>
      <c r="BM246" s="125">
        <f t="shared" ref="BM246" si="3519">E246/E250</f>
        <v>0</v>
      </c>
      <c r="BN246" s="122">
        <f t="shared" ref="BN246" si="3520">F246/F250</f>
        <v>0</v>
      </c>
      <c r="BO246" s="123">
        <f t="shared" ref="BO246" si="3521">G246/G250</f>
        <v>0</v>
      </c>
      <c r="BP246" s="124">
        <f t="shared" ref="BP246" si="3522">H246/H250</f>
        <v>0</v>
      </c>
      <c r="BQ246" s="125">
        <f t="shared" ref="BQ246" si="3523">I246/I250</f>
        <v>0</v>
      </c>
      <c r="BR246" s="122">
        <f t="shared" ref="BR246" si="3524">J246/J250</f>
        <v>0</v>
      </c>
      <c r="BS246" s="123">
        <f t="shared" ref="BS246" si="3525">K246/K250</f>
        <v>0</v>
      </c>
      <c r="BT246" s="124">
        <f t="shared" ref="BT246" si="3526">L246/L250</f>
        <v>0</v>
      </c>
      <c r="BU246" s="122">
        <f t="shared" ref="BU246" si="3527">M246/M250</f>
        <v>0</v>
      </c>
      <c r="BV246" s="126">
        <f t="shared" ref="BV246" si="3528">N246/N250</f>
        <v>0</v>
      </c>
      <c r="BW246" s="127">
        <f t="shared" ref="BW246" si="3529">O246/O250</f>
        <v>0</v>
      </c>
      <c r="BX246" s="122">
        <f t="shared" ref="BX246" si="3530">P246/P250</f>
        <v>0</v>
      </c>
      <c r="BY246" s="123">
        <f t="shared" ref="BY246" si="3531">Q246/Q250</f>
        <v>0</v>
      </c>
      <c r="BZ246" s="124">
        <f t="shared" ref="BZ246" si="3532">R246/R250</f>
        <v>0</v>
      </c>
      <c r="CA246" s="125">
        <f t="shared" ref="CA246" si="3533">S246/S250</f>
        <v>0</v>
      </c>
      <c r="CB246" s="122">
        <f t="shared" ref="CB246" si="3534">T246/T250</f>
        <v>0</v>
      </c>
      <c r="CC246" s="123">
        <f t="shared" ref="CC246" si="3535">U246/U250</f>
        <v>0</v>
      </c>
      <c r="CD246" s="124">
        <f t="shared" ref="CD246" si="3536">V246/V250</f>
        <v>0</v>
      </c>
      <c r="CE246" s="125">
        <f t="shared" ref="CE246" si="3537">W246/W250</f>
        <v>0</v>
      </c>
      <c r="CF246" s="122">
        <f t="shared" ref="CF246" si="3538">X246/X250</f>
        <v>0</v>
      </c>
      <c r="CG246" s="123">
        <f t="shared" ref="CG246" si="3539">Y246/Y250</f>
        <v>0</v>
      </c>
      <c r="CH246" s="124">
        <f t="shared" ref="CH246" si="3540">Z246/Z250</f>
        <v>0</v>
      </c>
      <c r="CI246" s="122">
        <f t="shared" ref="CI246" si="3541">AA246/AA250</f>
        <v>0</v>
      </c>
      <c r="CJ246" s="128">
        <f t="shared" ref="CJ246" si="3542">AB246/AB250</f>
        <v>0</v>
      </c>
      <c r="CK246" s="129">
        <f t="shared" ref="CK246" si="3543">AC246/AC250</f>
        <v>0</v>
      </c>
    </row>
    <row r="247" spans="1:89" x14ac:dyDescent="0.2">
      <c r="A247" s="130" t="s">
        <v>42</v>
      </c>
      <c r="B247" s="55"/>
      <c r="C247" s="56"/>
      <c r="D247" s="132"/>
      <c r="E247" s="133"/>
      <c r="F247" s="131"/>
      <c r="G247" s="134"/>
      <c r="H247" s="132"/>
      <c r="I247" s="133"/>
      <c r="J247" s="131"/>
      <c r="K247" s="134"/>
      <c r="L247" s="132"/>
      <c r="M247" s="131"/>
      <c r="N247" s="135"/>
      <c r="O247" s="136"/>
      <c r="P247" s="131"/>
      <c r="Q247" s="134"/>
      <c r="R247" s="132"/>
      <c r="S247" s="133"/>
      <c r="T247" s="131"/>
      <c r="U247" s="134"/>
      <c r="V247" s="132"/>
      <c r="W247" s="133"/>
      <c r="X247" s="131"/>
      <c r="Y247" s="134"/>
      <c r="Z247" s="137"/>
      <c r="AA247" s="2"/>
      <c r="AB247" s="163">
        <f t="shared" ref="AB247:AB249" si="3544">SUM(B247,D247,F247,H247,J247,L247,N247,P247,R247,T247,V247,X247,Z247)</f>
        <v>0</v>
      </c>
      <c r="AC247" s="164">
        <f t="shared" ref="AC247:AC249" si="3545">SUM(C247,E247,G247,I247,K247,M247,O247,Q247,S247,U247,W247,Y247,AA247)</f>
        <v>0</v>
      </c>
      <c r="BI247" s="130" t="s">
        <v>42</v>
      </c>
      <c r="BJ247" s="122">
        <f>B247/B250</f>
        <v>0</v>
      </c>
      <c r="BK247" s="123">
        <f t="shared" ref="BK247" si="3546">C247/C250</f>
        <v>0</v>
      </c>
      <c r="BL247" s="124">
        <f t="shared" ref="BL247" si="3547">D247/D250</f>
        <v>0</v>
      </c>
      <c r="BM247" s="125">
        <f t="shared" ref="BM247" si="3548">E247/E250</f>
        <v>0</v>
      </c>
      <c r="BN247" s="122">
        <f t="shared" ref="BN247" si="3549">F247/F250</f>
        <v>0</v>
      </c>
      <c r="BO247" s="123">
        <f t="shared" ref="BO247" si="3550">G247/G250</f>
        <v>0</v>
      </c>
      <c r="BP247" s="124">
        <f t="shared" ref="BP247" si="3551">H247/H250</f>
        <v>0</v>
      </c>
      <c r="BQ247" s="125">
        <f t="shared" ref="BQ247" si="3552">I247/I250</f>
        <v>0</v>
      </c>
      <c r="BR247" s="122">
        <f t="shared" ref="BR247" si="3553">J247/J250</f>
        <v>0</v>
      </c>
      <c r="BS247" s="123">
        <f t="shared" ref="BS247" si="3554">K247/K250</f>
        <v>0</v>
      </c>
      <c r="BT247" s="124">
        <f t="shared" ref="BT247" si="3555">L247/L250</f>
        <v>0</v>
      </c>
      <c r="BU247" s="122">
        <f t="shared" ref="BU247" si="3556">M247/M250</f>
        <v>0</v>
      </c>
      <c r="BV247" s="126">
        <f t="shared" ref="BV247" si="3557">N247/N250</f>
        <v>0</v>
      </c>
      <c r="BW247" s="127">
        <f t="shared" ref="BW247" si="3558">O247/O250</f>
        <v>0</v>
      </c>
      <c r="BX247" s="122">
        <f t="shared" ref="BX247" si="3559">P247/P250</f>
        <v>0</v>
      </c>
      <c r="BY247" s="123">
        <f t="shared" ref="BY247" si="3560">Q247/Q250</f>
        <v>0</v>
      </c>
      <c r="BZ247" s="124">
        <f t="shared" ref="BZ247" si="3561">R247/R250</f>
        <v>0</v>
      </c>
      <c r="CA247" s="125">
        <f t="shared" ref="CA247" si="3562">S247/S250</f>
        <v>0</v>
      </c>
      <c r="CB247" s="122">
        <f t="shared" ref="CB247" si="3563">T247/T250</f>
        <v>0</v>
      </c>
      <c r="CC247" s="123">
        <f t="shared" ref="CC247" si="3564">U247/U250</f>
        <v>0</v>
      </c>
      <c r="CD247" s="124">
        <f t="shared" ref="CD247" si="3565">V247/V250</f>
        <v>0</v>
      </c>
      <c r="CE247" s="125">
        <f t="shared" ref="CE247" si="3566">W247/W250</f>
        <v>0</v>
      </c>
      <c r="CF247" s="122">
        <f t="shared" ref="CF247" si="3567">X247/X250</f>
        <v>0</v>
      </c>
      <c r="CG247" s="123">
        <f t="shared" ref="CG247" si="3568">Y247/Y250</f>
        <v>0</v>
      </c>
      <c r="CH247" s="124">
        <f t="shared" ref="CH247" si="3569">Z247/Z250</f>
        <v>0</v>
      </c>
      <c r="CI247" s="122">
        <f t="shared" ref="CI247" si="3570">AA247/AA250</f>
        <v>0</v>
      </c>
      <c r="CJ247" s="128">
        <f t="shared" ref="CJ247" si="3571">AB247/AB250</f>
        <v>0</v>
      </c>
      <c r="CK247" s="129">
        <f t="shared" ref="CK247" si="3572">AC247/AC250</f>
        <v>0</v>
      </c>
    </row>
    <row r="248" spans="1:89" x14ac:dyDescent="0.2">
      <c r="A248" s="138" t="s">
        <v>43</v>
      </c>
      <c r="B248" s="53"/>
      <c r="C248" s="54"/>
      <c r="D248" s="143"/>
      <c r="E248" s="140"/>
      <c r="F248" s="141"/>
      <c r="G248" s="142"/>
      <c r="H248" s="143"/>
      <c r="I248" s="140"/>
      <c r="J248" s="141"/>
      <c r="K248" s="142"/>
      <c r="L248" s="143"/>
      <c r="M248" s="141"/>
      <c r="N248" s="145"/>
      <c r="O248" s="144"/>
      <c r="P248" s="141"/>
      <c r="Q248" s="142"/>
      <c r="R248" s="143"/>
      <c r="S248" s="140"/>
      <c r="T248" s="141"/>
      <c r="U248" s="142"/>
      <c r="V248" s="143"/>
      <c r="W248" s="140"/>
      <c r="X248" s="141"/>
      <c r="Y248" s="142"/>
      <c r="Z248" s="3"/>
      <c r="AA248" s="139"/>
      <c r="AB248" s="163">
        <f t="shared" si="3544"/>
        <v>0</v>
      </c>
      <c r="AC248" s="164">
        <f t="shared" si="3545"/>
        <v>0</v>
      </c>
      <c r="BI248" s="138" t="s">
        <v>43</v>
      </c>
      <c r="BJ248" s="122">
        <f>B248/B250</f>
        <v>0</v>
      </c>
      <c r="BK248" s="123">
        <f t="shared" ref="BK248" si="3573">C248/C250</f>
        <v>0</v>
      </c>
      <c r="BL248" s="124">
        <f t="shared" ref="BL248" si="3574">D248/D250</f>
        <v>0</v>
      </c>
      <c r="BM248" s="125">
        <f t="shared" ref="BM248" si="3575">E248/E250</f>
        <v>0</v>
      </c>
      <c r="BN248" s="122">
        <f t="shared" ref="BN248" si="3576">F248/F250</f>
        <v>0</v>
      </c>
      <c r="BO248" s="123">
        <f t="shared" ref="BO248" si="3577">G248/G250</f>
        <v>0</v>
      </c>
      <c r="BP248" s="124">
        <f t="shared" ref="BP248" si="3578">H248/H250</f>
        <v>0</v>
      </c>
      <c r="BQ248" s="125">
        <f t="shared" ref="BQ248" si="3579">I248/I250</f>
        <v>0</v>
      </c>
      <c r="BR248" s="122">
        <f t="shared" ref="BR248" si="3580">J248/J250</f>
        <v>0</v>
      </c>
      <c r="BS248" s="123">
        <f t="shared" ref="BS248" si="3581">K248/K250</f>
        <v>0</v>
      </c>
      <c r="BT248" s="124">
        <f t="shared" ref="BT248" si="3582">L248/L250</f>
        <v>0</v>
      </c>
      <c r="BU248" s="122">
        <f t="shared" ref="BU248" si="3583">M248/M250</f>
        <v>0</v>
      </c>
      <c r="BV248" s="126">
        <f t="shared" ref="BV248" si="3584">N248/N250</f>
        <v>0</v>
      </c>
      <c r="BW248" s="127">
        <f t="shared" ref="BW248" si="3585">O248/O250</f>
        <v>0</v>
      </c>
      <c r="BX248" s="122">
        <f t="shared" ref="BX248" si="3586">P248/P250</f>
        <v>0</v>
      </c>
      <c r="BY248" s="123">
        <f t="shared" ref="BY248" si="3587">Q248/Q250</f>
        <v>0</v>
      </c>
      <c r="BZ248" s="124">
        <f t="shared" ref="BZ248" si="3588">R248/R250</f>
        <v>0</v>
      </c>
      <c r="CA248" s="125">
        <f t="shared" ref="CA248" si="3589">S248/S250</f>
        <v>0</v>
      </c>
      <c r="CB248" s="122">
        <f t="shared" ref="CB248" si="3590">T248/T250</f>
        <v>0</v>
      </c>
      <c r="CC248" s="123">
        <f t="shared" ref="CC248" si="3591">U248/U250</f>
        <v>0</v>
      </c>
      <c r="CD248" s="124">
        <f t="shared" ref="CD248" si="3592">V248/V250</f>
        <v>0</v>
      </c>
      <c r="CE248" s="125">
        <f t="shared" ref="CE248" si="3593">W248/W250</f>
        <v>0</v>
      </c>
      <c r="CF248" s="122">
        <f t="shared" ref="CF248" si="3594">X248/X250</f>
        <v>0</v>
      </c>
      <c r="CG248" s="123">
        <f t="shared" ref="CG248" si="3595">Y248/Y250</f>
        <v>0</v>
      </c>
      <c r="CH248" s="124">
        <f t="shared" ref="CH248" si="3596">Z248/Z250</f>
        <v>0</v>
      </c>
      <c r="CI248" s="122">
        <f t="shared" ref="CI248" si="3597">AA248/AA250</f>
        <v>0</v>
      </c>
      <c r="CJ248" s="128">
        <f t="shared" ref="CJ248" si="3598">AB248/AB250</f>
        <v>0</v>
      </c>
      <c r="CK248" s="129">
        <f t="shared" ref="CK248" si="3599">AC248/AC250</f>
        <v>0</v>
      </c>
    </row>
    <row r="249" spans="1:89" ht="13.5" thickBot="1" x14ac:dyDescent="0.25">
      <c r="A249" s="130" t="s">
        <v>44</v>
      </c>
      <c r="B249" s="55"/>
      <c r="C249" s="56"/>
      <c r="D249" s="132"/>
      <c r="E249" s="133"/>
      <c r="F249" s="131"/>
      <c r="G249" s="134"/>
      <c r="H249" s="132"/>
      <c r="I249" s="133"/>
      <c r="J249" s="131"/>
      <c r="K249" s="134"/>
      <c r="L249" s="132"/>
      <c r="M249" s="131"/>
      <c r="N249" s="135"/>
      <c r="O249" s="136"/>
      <c r="P249" s="131"/>
      <c r="Q249" s="134"/>
      <c r="R249" s="132"/>
      <c r="S249" s="133"/>
      <c r="T249" s="131"/>
      <c r="U249" s="134"/>
      <c r="V249" s="132"/>
      <c r="W249" s="133"/>
      <c r="X249" s="131"/>
      <c r="Y249" s="134"/>
      <c r="Z249" s="137"/>
      <c r="AA249" s="2"/>
      <c r="AB249" s="163">
        <f t="shared" si="3544"/>
        <v>0</v>
      </c>
      <c r="AC249" s="164">
        <f t="shared" si="3545"/>
        <v>0</v>
      </c>
      <c r="BI249" s="130" t="s">
        <v>44</v>
      </c>
      <c r="BJ249" s="122">
        <f>B249/B250</f>
        <v>0</v>
      </c>
      <c r="BK249" s="123">
        <f t="shared" ref="BK249" si="3600">C249/C250</f>
        <v>0</v>
      </c>
      <c r="BL249" s="124">
        <f t="shared" ref="BL249" si="3601">D249/D250</f>
        <v>0</v>
      </c>
      <c r="BM249" s="125">
        <f t="shared" ref="BM249" si="3602">E249/E250</f>
        <v>0</v>
      </c>
      <c r="BN249" s="122">
        <f t="shared" ref="BN249" si="3603">F249/F250</f>
        <v>0</v>
      </c>
      <c r="BO249" s="123">
        <f t="shared" ref="BO249" si="3604">G249/G250</f>
        <v>0</v>
      </c>
      <c r="BP249" s="124">
        <f t="shared" ref="BP249" si="3605">H249/H250</f>
        <v>0</v>
      </c>
      <c r="BQ249" s="125">
        <f t="shared" ref="BQ249" si="3606">I249/I250</f>
        <v>0</v>
      </c>
      <c r="BR249" s="122">
        <f t="shared" ref="BR249" si="3607">J249/J250</f>
        <v>0</v>
      </c>
      <c r="BS249" s="123">
        <f t="shared" ref="BS249" si="3608">K249/K250</f>
        <v>0</v>
      </c>
      <c r="BT249" s="124">
        <f t="shared" ref="BT249" si="3609">L249/L250</f>
        <v>0</v>
      </c>
      <c r="BU249" s="122">
        <f t="shared" ref="BU249" si="3610">M249/M250</f>
        <v>0</v>
      </c>
      <c r="BV249" s="126">
        <f t="shared" ref="BV249" si="3611">N249/N250</f>
        <v>0</v>
      </c>
      <c r="BW249" s="127">
        <f t="shared" ref="BW249" si="3612">O249/O250</f>
        <v>0</v>
      </c>
      <c r="BX249" s="122">
        <f t="shared" ref="BX249" si="3613">P249/P250</f>
        <v>0</v>
      </c>
      <c r="BY249" s="123">
        <f t="shared" ref="BY249" si="3614">Q249/Q250</f>
        <v>0</v>
      </c>
      <c r="BZ249" s="124">
        <f t="shared" ref="BZ249" si="3615">R249/R250</f>
        <v>0</v>
      </c>
      <c r="CA249" s="125">
        <f t="shared" ref="CA249" si="3616">S249/S250</f>
        <v>0</v>
      </c>
      <c r="CB249" s="122">
        <f t="shared" ref="CB249" si="3617">T249/T250</f>
        <v>0</v>
      </c>
      <c r="CC249" s="123">
        <f t="shared" ref="CC249" si="3618">U249/U250</f>
        <v>0</v>
      </c>
      <c r="CD249" s="124">
        <f t="shared" ref="CD249" si="3619">V249/V250</f>
        <v>0</v>
      </c>
      <c r="CE249" s="125">
        <f t="shared" ref="CE249" si="3620">W249/W250</f>
        <v>0</v>
      </c>
      <c r="CF249" s="122">
        <f t="shared" ref="CF249" si="3621">X249/X250</f>
        <v>0</v>
      </c>
      <c r="CG249" s="123">
        <f t="shared" ref="CG249" si="3622">Y249/Y250</f>
        <v>0</v>
      </c>
      <c r="CH249" s="124">
        <f t="shared" ref="CH249" si="3623">Z249/Z250</f>
        <v>0</v>
      </c>
      <c r="CI249" s="122">
        <f t="shared" ref="CI249" si="3624">AA249/AA250</f>
        <v>0</v>
      </c>
      <c r="CJ249" s="128">
        <f t="shared" ref="CJ249" si="3625">AB249/AB250</f>
        <v>0</v>
      </c>
      <c r="CK249" s="129">
        <f t="shared" ref="CK249" si="3626">AC249/AC250</f>
        <v>0</v>
      </c>
    </row>
    <row r="250" spans="1:89" ht="14.25" thickTop="1" thickBot="1" x14ac:dyDescent="0.25">
      <c r="A250" s="250" t="s">
        <v>25</v>
      </c>
      <c r="B250" s="14">
        <f t="shared" ref="B250" si="3627">SUM(B227:B249)</f>
        <v>16507</v>
      </c>
      <c r="C250" s="1">
        <f t="shared" ref="C250" si="3628">SUM(C227:C249)</f>
        <v>16584</v>
      </c>
      <c r="D250" s="14">
        <f t="shared" ref="D250" si="3629">SUM(D227:D249)</f>
        <v>7611</v>
      </c>
      <c r="E250" s="1">
        <f t="shared" ref="E250" si="3630">SUM(E227:E249)</f>
        <v>7451</v>
      </c>
      <c r="F250" s="14">
        <f t="shared" ref="F250" si="3631">SUM(F227:F249)</f>
        <v>19735</v>
      </c>
      <c r="G250" s="1">
        <f t="shared" ref="G250" si="3632">SUM(G227:G249)</f>
        <v>18287</v>
      </c>
      <c r="H250" s="14">
        <f t="shared" ref="H250" si="3633">SUM(H227:H249)</f>
        <v>24109</v>
      </c>
      <c r="I250" s="1">
        <f t="shared" ref="I250" si="3634">SUM(I227:I249)</f>
        <v>25273</v>
      </c>
      <c r="J250" s="14">
        <f t="shared" ref="J250" si="3635">SUM(J227:J249)</f>
        <v>4471</v>
      </c>
      <c r="K250" s="1">
        <f t="shared" ref="K250" si="3636">SUM(K227:K249)</f>
        <v>4480</v>
      </c>
      <c r="L250" s="14">
        <f t="shared" ref="L250" si="3637">SUM(L227:L249)</f>
        <v>13797</v>
      </c>
      <c r="M250" s="1">
        <f t="shared" ref="M250" si="3638">SUM(M227:M249)</f>
        <v>13672</v>
      </c>
      <c r="N250" s="14">
        <f t="shared" ref="N250" si="3639">SUM(N227:N249)</f>
        <v>25742</v>
      </c>
      <c r="O250" s="1">
        <f t="shared" ref="O250" si="3640">SUM(O227:O249)</f>
        <v>25396</v>
      </c>
      <c r="P250" s="14">
        <f t="shared" ref="P250" si="3641">SUM(P227:P249)</f>
        <v>12935</v>
      </c>
      <c r="Q250" s="1">
        <f t="shared" ref="Q250" si="3642">SUM(Q227:Q249)</f>
        <v>12809</v>
      </c>
      <c r="R250" s="14">
        <f t="shared" ref="R250" si="3643">SUM(R227:R249)</f>
        <v>16482</v>
      </c>
      <c r="S250" s="1">
        <f t="shared" ref="S250" si="3644">SUM(S227:S249)</f>
        <v>17046</v>
      </c>
      <c r="T250" s="14">
        <f t="shared" ref="T250" si="3645">SUM(T227:T249)</f>
        <v>4427</v>
      </c>
      <c r="U250" s="1">
        <f t="shared" ref="U250" si="3646">SUM(U227:U249)</f>
        <v>4673</v>
      </c>
      <c r="V250" s="14">
        <f t="shared" ref="V250" si="3647">SUM(V227:V249)</f>
        <v>13201</v>
      </c>
      <c r="W250" s="1">
        <f t="shared" ref="W250" si="3648">SUM(W227:W249)</f>
        <v>14957</v>
      </c>
      <c r="X250" s="14">
        <f t="shared" ref="X250" si="3649">SUM(X227:X249)</f>
        <v>11407</v>
      </c>
      <c r="Y250" s="1">
        <f t="shared" ref="Y250" si="3650">SUM(Y227:Y249)</f>
        <v>7331</v>
      </c>
      <c r="Z250" s="14">
        <f t="shared" ref="Z250" si="3651">SUM(Z227:Z249)</f>
        <v>24615</v>
      </c>
      <c r="AA250" s="1">
        <f t="shared" ref="AA250" si="3652">SUM(AA227:AA249)</f>
        <v>26999</v>
      </c>
      <c r="AB250" s="165">
        <f t="shared" ref="AB250:AC250" si="3653">SUM(AB226:AB249)</f>
        <v>195039</v>
      </c>
      <c r="AC250" s="166">
        <f t="shared" si="3653"/>
        <v>194958</v>
      </c>
      <c r="BI250" s="250" t="s">
        <v>25</v>
      </c>
      <c r="BJ250" s="146">
        <f>SUM(BJ226:BJ249)</f>
        <v>0.99999999999999989</v>
      </c>
      <c r="BK250" s="147">
        <f t="shared" ref="BK250:CK250" si="3654">SUM(BK226:BK249)</f>
        <v>1</v>
      </c>
      <c r="BL250" s="146">
        <f t="shared" si="3654"/>
        <v>0.99999999999999978</v>
      </c>
      <c r="BM250" s="147">
        <f t="shared" si="3654"/>
        <v>1.0000000000000002</v>
      </c>
      <c r="BN250" s="146">
        <f t="shared" si="3654"/>
        <v>0.99999999999999978</v>
      </c>
      <c r="BO250" s="147">
        <f t="shared" si="3654"/>
        <v>0.99999999999999989</v>
      </c>
      <c r="BP250" s="146">
        <f t="shared" si="3654"/>
        <v>0.99999999999999989</v>
      </c>
      <c r="BQ250" s="147">
        <f t="shared" si="3654"/>
        <v>0.99999999999999989</v>
      </c>
      <c r="BR250" s="146">
        <f t="shared" si="3654"/>
        <v>1</v>
      </c>
      <c r="BS250" s="147">
        <f t="shared" si="3654"/>
        <v>1</v>
      </c>
      <c r="BT250" s="146">
        <f t="shared" si="3654"/>
        <v>1</v>
      </c>
      <c r="BU250" s="147">
        <f t="shared" si="3654"/>
        <v>0.99999999999999989</v>
      </c>
      <c r="BV250" s="146">
        <f t="shared" si="3654"/>
        <v>1</v>
      </c>
      <c r="BW250" s="147">
        <f t="shared" si="3654"/>
        <v>1</v>
      </c>
      <c r="BX250" s="146">
        <f t="shared" si="3654"/>
        <v>0.99999999999999989</v>
      </c>
      <c r="BY250" s="147">
        <f t="shared" si="3654"/>
        <v>1</v>
      </c>
      <c r="BZ250" s="146">
        <f t="shared" si="3654"/>
        <v>0.99999999999999978</v>
      </c>
      <c r="CA250" s="147">
        <f t="shared" si="3654"/>
        <v>1.0000000000000002</v>
      </c>
      <c r="CB250" s="146">
        <f t="shared" si="3654"/>
        <v>1</v>
      </c>
      <c r="CC250" s="147">
        <f t="shared" si="3654"/>
        <v>1</v>
      </c>
      <c r="CD250" s="146">
        <f t="shared" si="3654"/>
        <v>1</v>
      </c>
      <c r="CE250" s="147">
        <f t="shared" si="3654"/>
        <v>1</v>
      </c>
      <c r="CF250" s="146">
        <f t="shared" si="3654"/>
        <v>1</v>
      </c>
      <c r="CG250" s="147">
        <f t="shared" si="3654"/>
        <v>1.0000000000000002</v>
      </c>
      <c r="CH250" s="146">
        <f t="shared" si="3654"/>
        <v>1</v>
      </c>
      <c r="CI250" s="147">
        <f t="shared" si="3654"/>
        <v>1</v>
      </c>
      <c r="CJ250" s="146">
        <f t="shared" si="3654"/>
        <v>1</v>
      </c>
      <c r="CK250" s="147">
        <f t="shared" si="3654"/>
        <v>1</v>
      </c>
    </row>
    <row r="251" spans="1:89" ht="13.5" thickTop="1" x14ac:dyDescent="0.2">
      <c r="A251" s="177"/>
    </row>
    <row r="253" spans="1:89" x14ac:dyDescent="0.2">
      <c r="A253" s="269">
        <f>+A222+1</f>
        <v>44601</v>
      </c>
      <c r="B253" s="269"/>
      <c r="C253" s="269"/>
      <c r="D253" s="269"/>
      <c r="BI253" s="274">
        <f>+BI222+1</f>
        <v>44601</v>
      </c>
      <c r="BJ253" s="274"/>
      <c r="BK253" s="274"/>
      <c r="BL253" s="274"/>
    </row>
    <row r="254" spans="1:89" ht="13.5" thickBot="1" x14ac:dyDescent="0.25">
      <c r="AE254" t="s">
        <v>1</v>
      </c>
    </row>
    <row r="255" spans="1:89" ht="14.25" thickTop="1" thickBot="1" x14ac:dyDescent="0.25">
      <c r="A255" s="265" t="s">
        <v>2</v>
      </c>
      <c r="B255" s="267" t="s">
        <v>3</v>
      </c>
      <c r="C255" s="268"/>
      <c r="D255" s="267" t="s">
        <v>4</v>
      </c>
      <c r="E255" s="268"/>
      <c r="F255" s="267" t="s">
        <v>5</v>
      </c>
      <c r="G255" s="268"/>
      <c r="H255" s="267" t="s">
        <v>6</v>
      </c>
      <c r="I255" s="268"/>
      <c r="J255" s="267" t="s">
        <v>7</v>
      </c>
      <c r="K255" s="268"/>
      <c r="L255" s="267" t="s">
        <v>8</v>
      </c>
      <c r="M255" s="268"/>
      <c r="N255" s="267" t="s">
        <v>9</v>
      </c>
      <c r="O255" s="268"/>
      <c r="P255" s="267" t="s">
        <v>10</v>
      </c>
      <c r="Q255" s="268"/>
      <c r="R255" s="267" t="s">
        <v>11</v>
      </c>
      <c r="S255" s="268"/>
      <c r="T255" s="267" t="s">
        <v>12</v>
      </c>
      <c r="U255" s="268"/>
      <c r="V255" s="267" t="s">
        <v>13</v>
      </c>
      <c r="W255" s="268"/>
      <c r="X255" s="267" t="s">
        <v>14</v>
      </c>
      <c r="Y255" s="268"/>
      <c r="Z255" s="270" t="s">
        <v>15</v>
      </c>
      <c r="AA255" s="271"/>
      <c r="AB255" s="272" t="s">
        <v>16</v>
      </c>
      <c r="AC255" s="273"/>
      <c r="AE255" s="265" t="s">
        <v>2</v>
      </c>
      <c r="AF255" s="267" t="s">
        <v>3</v>
      </c>
      <c r="AG255" s="268"/>
      <c r="AH255" s="267" t="s">
        <v>4</v>
      </c>
      <c r="AI255" s="268"/>
      <c r="AJ255" s="267" t="s">
        <v>5</v>
      </c>
      <c r="AK255" s="268"/>
      <c r="AL255" s="267" t="s">
        <v>6</v>
      </c>
      <c r="AM255" s="268"/>
      <c r="AN255" s="267" t="s">
        <v>7</v>
      </c>
      <c r="AO255" s="268"/>
      <c r="AP255" s="267" t="s">
        <v>8</v>
      </c>
      <c r="AQ255" s="268"/>
      <c r="AR255" s="267" t="s">
        <v>9</v>
      </c>
      <c r="AS255" s="268"/>
      <c r="AT255" s="267" t="s">
        <v>10</v>
      </c>
      <c r="AU255" s="268"/>
      <c r="AV255" s="267" t="s">
        <v>11</v>
      </c>
      <c r="AW255" s="268"/>
      <c r="AX255" s="267" t="s">
        <v>12</v>
      </c>
      <c r="AY255" s="268"/>
      <c r="AZ255" s="267" t="s">
        <v>13</v>
      </c>
      <c r="BA255" s="268"/>
      <c r="BB255" s="267" t="s">
        <v>14</v>
      </c>
      <c r="BC255" s="268"/>
      <c r="BD255" s="270" t="s">
        <v>15</v>
      </c>
      <c r="BE255" s="271"/>
      <c r="BF255" s="272" t="s">
        <v>16</v>
      </c>
      <c r="BG255" s="273"/>
      <c r="BI255" s="265" t="s">
        <v>2</v>
      </c>
      <c r="BJ255" s="267" t="s">
        <v>3</v>
      </c>
      <c r="BK255" s="268"/>
      <c r="BL255" s="267" t="s">
        <v>4</v>
      </c>
      <c r="BM255" s="268"/>
      <c r="BN255" s="267" t="s">
        <v>5</v>
      </c>
      <c r="BO255" s="268"/>
      <c r="BP255" s="267" t="s">
        <v>6</v>
      </c>
      <c r="BQ255" s="268"/>
      <c r="BR255" s="267" t="s">
        <v>7</v>
      </c>
      <c r="BS255" s="268"/>
      <c r="BT255" s="267" t="s">
        <v>8</v>
      </c>
      <c r="BU255" s="268"/>
      <c r="BV255" s="267" t="s">
        <v>9</v>
      </c>
      <c r="BW255" s="268"/>
      <c r="BX255" s="267" t="s">
        <v>10</v>
      </c>
      <c r="BY255" s="268"/>
      <c r="BZ255" s="267" t="s">
        <v>11</v>
      </c>
      <c r="CA255" s="268"/>
      <c r="CB255" s="267" t="s">
        <v>12</v>
      </c>
      <c r="CC255" s="268"/>
      <c r="CD255" s="267" t="s">
        <v>13</v>
      </c>
      <c r="CE255" s="268"/>
      <c r="CF255" s="267" t="s">
        <v>14</v>
      </c>
      <c r="CG255" s="268"/>
      <c r="CH255" s="270" t="s">
        <v>15</v>
      </c>
      <c r="CI255" s="271"/>
      <c r="CJ255" s="267" t="s">
        <v>16</v>
      </c>
      <c r="CK255" s="268"/>
    </row>
    <row r="256" spans="1:89" ht="15" thickTop="1" thickBot="1" x14ac:dyDescent="0.3">
      <c r="A256" s="266"/>
      <c r="B256" s="110" t="s">
        <v>17</v>
      </c>
      <c r="C256" s="111" t="s">
        <v>18</v>
      </c>
      <c r="D256" s="112" t="s">
        <v>17</v>
      </c>
      <c r="E256" s="113" t="s">
        <v>18</v>
      </c>
      <c r="F256" s="110" t="s">
        <v>17</v>
      </c>
      <c r="G256" s="111" t="s">
        <v>18</v>
      </c>
      <c r="H256" s="112" t="s">
        <v>17</v>
      </c>
      <c r="I256" s="113" t="s">
        <v>18</v>
      </c>
      <c r="J256" s="110" t="s">
        <v>17</v>
      </c>
      <c r="K256" s="111" t="s">
        <v>18</v>
      </c>
      <c r="L256" s="112" t="s">
        <v>17</v>
      </c>
      <c r="M256" s="110" t="s">
        <v>18</v>
      </c>
      <c r="N256" s="114" t="s">
        <v>17</v>
      </c>
      <c r="O256" s="115" t="s">
        <v>18</v>
      </c>
      <c r="P256" s="110" t="s">
        <v>17</v>
      </c>
      <c r="Q256" s="111" t="s">
        <v>18</v>
      </c>
      <c r="R256" s="112" t="s">
        <v>17</v>
      </c>
      <c r="S256" s="113" t="s">
        <v>18</v>
      </c>
      <c r="T256" s="110" t="s">
        <v>17</v>
      </c>
      <c r="U256" s="111" t="s">
        <v>18</v>
      </c>
      <c r="V256" s="112" t="s">
        <v>17</v>
      </c>
      <c r="W256" s="113" t="s">
        <v>18</v>
      </c>
      <c r="X256" s="110" t="s">
        <v>17</v>
      </c>
      <c r="Y256" s="111" t="s">
        <v>18</v>
      </c>
      <c r="Z256" s="25" t="s">
        <v>17</v>
      </c>
      <c r="AA256" s="116" t="s">
        <v>18</v>
      </c>
      <c r="AB256" s="167" t="s">
        <v>17</v>
      </c>
      <c r="AC256" s="168" t="s">
        <v>18</v>
      </c>
      <c r="AE256" s="266"/>
      <c r="AF256" s="110" t="s">
        <v>17</v>
      </c>
      <c r="AG256" s="111" t="s">
        <v>18</v>
      </c>
      <c r="AH256" s="112" t="s">
        <v>17</v>
      </c>
      <c r="AI256" s="113" t="s">
        <v>18</v>
      </c>
      <c r="AJ256" s="110" t="s">
        <v>17</v>
      </c>
      <c r="AK256" s="111" t="s">
        <v>18</v>
      </c>
      <c r="AL256" s="112" t="s">
        <v>17</v>
      </c>
      <c r="AM256" s="113" t="s">
        <v>18</v>
      </c>
      <c r="AN256" s="110" t="s">
        <v>17</v>
      </c>
      <c r="AO256" s="111" t="s">
        <v>18</v>
      </c>
      <c r="AP256" s="112" t="s">
        <v>17</v>
      </c>
      <c r="AQ256" s="110" t="s">
        <v>18</v>
      </c>
      <c r="AR256" s="114" t="s">
        <v>17</v>
      </c>
      <c r="AS256" s="115" t="s">
        <v>18</v>
      </c>
      <c r="AT256" s="110" t="s">
        <v>17</v>
      </c>
      <c r="AU256" s="111" t="s">
        <v>18</v>
      </c>
      <c r="AV256" s="112" t="s">
        <v>17</v>
      </c>
      <c r="AW256" s="113" t="s">
        <v>18</v>
      </c>
      <c r="AX256" s="110" t="s">
        <v>17</v>
      </c>
      <c r="AY256" s="111" t="s">
        <v>18</v>
      </c>
      <c r="AZ256" s="112" t="s">
        <v>17</v>
      </c>
      <c r="BA256" s="113" t="s">
        <v>18</v>
      </c>
      <c r="BB256" s="110" t="s">
        <v>17</v>
      </c>
      <c r="BC256" s="111" t="s">
        <v>18</v>
      </c>
      <c r="BD256" s="25" t="s">
        <v>17</v>
      </c>
      <c r="BE256" s="116" t="s">
        <v>18</v>
      </c>
      <c r="BF256" s="167" t="s">
        <v>17</v>
      </c>
      <c r="BG256" s="168" t="s">
        <v>18</v>
      </c>
      <c r="BI256" s="266"/>
      <c r="BJ256" s="110" t="s">
        <v>17</v>
      </c>
      <c r="BK256" s="111" t="s">
        <v>18</v>
      </c>
      <c r="BL256" s="112" t="s">
        <v>17</v>
      </c>
      <c r="BM256" s="113" t="s">
        <v>18</v>
      </c>
      <c r="BN256" s="110" t="s">
        <v>17</v>
      </c>
      <c r="BO256" s="111" t="s">
        <v>18</v>
      </c>
      <c r="BP256" s="112" t="s">
        <v>17</v>
      </c>
      <c r="BQ256" s="113" t="s">
        <v>18</v>
      </c>
      <c r="BR256" s="110" t="s">
        <v>17</v>
      </c>
      <c r="BS256" s="111" t="s">
        <v>18</v>
      </c>
      <c r="BT256" s="112" t="s">
        <v>17</v>
      </c>
      <c r="BU256" s="110" t="s">
        <v>18</v>
      </c>
      <c r="BV256" s="114" t="s">
        <v>17</v>
      </c>
      <c r="BW256" s="115" t="s">
        <v>18</v>
      </c>
      <c r="BX256" s="110" t="s">
        <v>17</v>
      </c>
      <c r="BY256" s="111" t="s">
        <v>18</v>
      </c>
      <c r="BZ256" s="112" t="s">
        <v>17</v>
      </c>
      <c r="CA256" s="113" t="s">
        <v>18</v>
      </c>
      <c r="CB256" s="110" t="s">
        <v>17</v>
      </c>
      <c r="CC256" s="111" t="s">
        <v>18</v>
      </c>
      <c r="CD256" s="112" t="s">
        <v>17</v>
      </c>
      <c r="CE256" s="113" t="s">
        <v>18</v>
      </c>
      <c r="CF256" s="110" t="s">
        <v>17</v>
      </c>
      <c r="CG256" s="111" t="s">
        <v>18</v>
      </c>
      <c r="CH256" s="25" t="s">
        <v>17</v>
      </c>
      <c r="CI256" s="116" t="s">
        <v>18</v>
      </c>
      <c r="CJ256" s="114" t="s">
        <v>17</v>
      </c>
      <c r="CK256" s="115" t="s">
        <v>18</v>
      </c>
    </row>
    <row r="257" spans="1:89" ht="13.5" thickTop="1" x14ac:dyDescent="0.2">
      <c r="A257" s="118" t="s">
        <v>19</v>
      </c>
      <c r="B257" s="119"/>
      <c r="C257" s="176"/>
      <c r="D257" s="120"/>
      <c r="E257" s="171"/>
      <c r="F257" s="119"/>
      <c r="G257" s="121"/>
      <c r="H257" s="120"/>
      <c r="I257" s="171"/>
      <c r="J257" s="119"/>
      <c r="K257" s="121"/>
      <c r="L257" s="120"/>
      <c r="M257" s="119"/>
      <c r="N257" s="170"/>
      <c r="O257" s="172"/>
      <c r="P257" s="119"/>
      <c r="Q257" s="121"/>
      <c r="R257" s="120"/>
      <c r="S257" s="171"/>
      <c r="T257" s="119"/>
      <c r="U257" s="121"/>
      <c r="V257" s="120"/>
      <c r="W257" s="171"/>
      <c r="X257" s="119"/>
      <c r="Y257" s="121"/>
      <c r="Z257" s="20"/>
      <c r="AA257" s="175"/>
      <c r="AB257" s="161">
        <f>B257+D257+F257+H257+J257+L257+N257+P257+R257+T257+V257+X257+Z257</f>
        <v>0</v>
      </c>
      <c r="AC257" s="162">
        <f>C257+E257+G257+I257+K257+M257+O257+Q257+S257+U257+W257+Y257+AA257</f>
        <v>0</v>
      </c>
      <c r="AE257" s="253" t="str">
        <f>$AE$9</f>
        <v>07:00 - 07:59</v>
      </c>
      <c r="AF257" s="119">
        <f>SUMIF($A$9:$A$32,$AE257,B$257:B$280)</f>
        <v>1717</v>
      </c>
      <c r="AG257" s="176">
        <f t="shared" ref="AG257:AV258" si="3655">SUMIF($A$9:$A$32,$AE257,C$257:C$280)</f>
        <v>756</v>
      </c>
      <c r="AH257" s="120">
        <f t="shared" si="3655"/>
        <v>753</v>
      </c>
      <c r="AI257" s="171">
        <f t="shared" si="3655"/>
        <v>580</v>
      </c>
      <c r="AJ257" s="119">
        <f t="shared" si="3655"/>
        <v>1885</v>
      </c>
      <c r="AK257" s="121">
        <f t="shared" si="3655"/>
        <v>908</v>
      </c>
      <c r="AL257" s="120">
        <f t="shared" si="3655"/>
        <v>2401</v>
      </c>
      <c r="AM257" s="171">
        <f t="shared" si="3655"/>
        <v>1287</v>
      </c>
      <c r="AN257" s="119">
        <f t="shared" si="3655"/>
        <v>192</v>
      </c>
      <c r="AO257" s="121">
        <f t="shared" si="3655"/>
        <v>601</v>
      </c>
      <c r="AP257" s="120">
        <f t="shared" si="3655"/>
        <v>652</v>
      </c>
      <c r="AQ257" s="119">
        <f t="shared" si="3655"/>
        <v>1825</v>
      </c>
      <c r="AR257" s="170">
        <f t="shared" si="3655"/>
        <v>1882</v>
      </c>
      <c r="AS257" s="172">
        <f t="shared" si="3655"/>
        <v>2489</v>
      </c>
      <c r="AT257" s="119">
        <f t="shared" si="3655"/>
        <v>1368</v>
      </c>
      <c r="AU257" s="121">
        <f t="shared" si="3655"/>
        <v>1205</v>
      </c>
      <c r="AV257" s="120">
        <f t="shared" si="3655"/>
        <v>1582</v>
      </c>
      <c r="AW257" s="171">
        <f t="shared" ref="AW257:BE258" si="3656">SUMIF($A$9:$A$32,$AE257,S$257:S$280)</f>
        <v>1193</v>
      </c>
      <c r="AX257" s="119">
        <f t="shared" si="3656"/>
        <v>234</v>
      </c>
      <c r="AY257" s="121">
        <f t="shared" si="3656"/>
        <v>852</v>
      </c>
      <c r="AZ257" s="120">
        <f t="shared" si="3656"/>
        <v>642</v>
      </c>
      <c r="BA257" s="171">
        <f t="shared" si="3656"/>
        <v>1708</v>
      </c>
      <c r="BB257" s="119">
        <f t="shared" si="3656"/>
        <v>1056</v>
      </c>
      <c r="BC257" s="121">
        <f t="shared" si="3656"/>
        <v>1068</v>
      </c>
      <c r="BD257" s="20">
        <f t="shared" si="3656"/>
        <v>2113</v>
      </c>
      <c r="BE257" s="175">
        <f t="shared" si="3656"/>
        <v>1810</v>
      </c>
      <c r="BF257" s="161">
        <f>AF257+AH257+AJ257+AL257+AN257+AP257+AR257+AT257+AV257+AX257+AZ257+BB257+BD257</f>
        <v>16477</v>
      </c>
      <c r="BG257" s="162">
        <f>AG257+AI257+AK257+AM257+AO257+AQ257+AS257+AU257+AW257+AY257+BA257+BC257+BE257</f>
        <v>16282</v>
      </c>
      <c r="BI257" s="118" t="s">
        <v>19</v>
      </c>
      <c r="BJ257" s="122">
        <f>B257/B281</f>
        <v>0</v>
      </c>
      <c r="BK257" s="123">
        <f t="shared" ref="BK257" si="3657">C257/C281</f>
        <v>0</v>
      </c>
      <c r="BL257" s="124">
        <f t="shared" ref="BL257" si="3658">D257/D281</f>
        <v>0</v>
      </c>
      <c r="BM257" s="125">
        <f t="shared" ref="BM257" si="3659">E257/E281</f>
        <v>0</v>
      </c>
      <c r="BN257" s="122">
        <f t="shared" ref="BN257" si="3660">F257/F281</f>
        <v>0</v>
      </c>
      <c r="BO257" s="123">
        <f t="shared" ref="BO257" si="3661">G257/G281</f>
        <v>0</v>
      </c>
      <c r="BP257" s="124">
        <f t="shared" ref="BP257" si="3662">H257/H281</f>
        <v>0</v>
      </c>
      <c r="BQ257" s="125">
        <f t="shared" ref="BQ257" si="3663">I257/I281</f>
        <v>0</v>
      </c>
      <c r="BR257" s="122">
        <f t="shared" ref="BR257" si="3664">J257/J281</f>
        <v>0</v>
      </c>
      <c r="BS257" s="123">
        <f t="shared" ref="BS257" si="3665">K257/K281</f>
        <v>0</v>
      </c>
      <c r="BT257" s="124">
        <f t="shared" ref="BT257" si="3666">L257/L281</f>
        <v>0</v>
      </c>
      <c r="BU257" s="122">
        <f t="shared" ref="BU257" si="3667">M257/M281</f>
        <v>0</v>
      </c>
      <c r="BV257" s="126">
        <f t="shared" ref="BV257" si="3668">N257/N281</f>
        <v>0</v>
      </c>
      <c r="BW257" s="127">
        <f t="shared" ref="BW257" si="3669">O257/O281</f>
        <v>0</v>
      </c>
      <c r="BX257" s="122">
        <f t="shared" ref="BX257" si="3670">P257/P281</f>
        <v>0</v>
      </c>
      <c r="BY257" s="123">
        <f t="shared" ref="BY257" si="3671">Q257/Q281</f>
        <v>0</v>
      </c>
      <c r="BZ257" s="124">
        <f t="shared" ref="BZ257" si="3672">R257/R281</f>
        <v>0</v>
      </c>
      <c r="CA257" s="125">
        <f t="shared" ref="CA257" si="3673">S257/S281</f>
        <v>0</v>
      </c>
      <c r="CB257" s="122">
        <f t="shared" ref="CB257" si="3674">T257/T281</f>
        <v>0</v>
      </c>
      <c r="CC257" s="123">
        <f t="shared" ref="CC257" si="3675">U257/U281</f>
        <v>0</v>
      </c>
      <c r="CD257" s="124">
        <f t="shared" ref="CD257" si="3676">V257/V281</f>
        <v>0</v>
      </c>
      <c r="CE257" s="125">
        <f t="shared" ref="CE257" si="3677">W257/W281</f>
        <v>0</v>
      </c>
      <c r="CF257" s="122">
        <f t="shared" ref="CF257" si="3678">X257/X281</f>
        <v>0</v>
      </c>
      <c r="CG257" s="123">
        <f t="shared" ref="CG257" si="3679">Y257/Y281</f>
        <v>0</v>
      </c>
      <c r="CH257" s="124">
        <f t="shared" ref="CH257" si="3680">Z257/Z281</f>
        <v>0</v>
      </c>
      <c r="CI257" s="122">
        <f t="shared" ref="CI257" si="3681">AA257/AA281</f>
        <v>0</v>
      </c>
      <c r="CJ257" s="128">
        <f t="shared" ref="CJ257" si="3682">AB257/AB281</f>
        <v>0</v>
      </c>
      <c r="CK257" s="129">
        <f t="shared" ref="CK257" si="3683">AC257/AC281</f>
        <v>0</v>
      </c>
    </row>
    <row r="258" spans="1:89" x14ac:dyDescent="0.2">
      <c r="A258" s="130" t="s">
        <v>21</v>
      </c>
      <c r="B258" s="179">
        <v>229</v>
      </c>
      <c r="C258" s="180">
        <v>0</v>
      </c>
      <c r="D258" s="181">
        <v>97</v>
      </c>
      <c r="E258" s="182">
        <v>1</v>
      </c>
      <c r="F258" s="179">
        <v>394</v>
      </c>
      <c r="G258" s="183">
        <v>5</v>
      </c>
      <c r="H258" s="181">
        <v>274</v>
      </c>
      <c r="I258" s="182">
        <v>28</v>
      </c>
      <c r="J258" s="179">
        <v>14</v>
      </c>
      <c r="K258" s="183">
        <v>12</v>
      </c>
      <c r="L258" s="181">
        <v>10</v>
      </c>
      <c r="M258" s="179">
        <v>38</v>
      </c>
      <c r="N258" s="184">
        <v>120</v>
      </c>
      <c r="O258" s="185">
        <v>99</v>
      </c>
      <c r="P258" s="179">
        <v>40</v>
      </c>
      <c r="Q258" s="183">
        <v>53</v>
      </c>
      <c r="R258" s="181">
        <v>13</v>
      </c>
      <c r="S258" s="182">
        <v>63</v>
      </c>
      <c r="T258" s="179">
        <v>1</v>
      </c>
      <c r="U258" s="183">
        <v>0</v>
      </c>
      <c r="V258" s="181">
        <v>8</v>
      </c>
      <c r="W258" s="182">
        <v>0</v>
      </c>
      <c r="X258" s="179">
        <v>1</v>
      </c>
      <c r="Y258" s="183">
        <v>0</v>
      </c>
      <c r="Z258" s="181">
        <v>0</v>
      </c>
      <c r="AA258" s="179">
        <v>0</v>
      </c>
      <c r="AB258" s="161">
        <f t="shared" ref="AB258:AB277" si="3684">B258+D258+F258+H258+J258+L258+N258+P258+R258+T258+V258+X258+Z258</f>
        <v>1201</v>
      </c>
      <c r="AC258" s="162">
        <f t="shared" ref="AC258:AC277" si="3685">C258+E258+G258+I258+K258+M258+O258+Q258+S258+U258+W258+Y258+AA258</f>
        <v>299</v>
      </c>
      <c r="AE258" s="255" t="str">
        <f>$AE$10</f>
        <v>08:00 - 08:59</v>
      </c>
      <c r="AF258" s="119">
        <f>SUMIF($A$9:$A$32,$AE258,B$257:B$280)</f>
        <v>1594</v>
      </c>
      <c r="AG258" s="180">
        <f t="shared" si="3655"/>
        <v>654</v>
      </c>
      <c r="AH258" s="181">
        <f t="shared" si="3655"/>
        <v>543</v>
      </c>
      <c r="AI258" s="182">
        <f t="shared" si="3655"/>
        <v>560</v>
      </c>
      <c r="AJ258" s="179">
        <f t="shared" si="3655"/>
        <v>1795</v>
      </c>
      <c r="AK258" s="183">
        <f t="shared" si="3655"/>
        <v>881</v>
      </c>
      <c r="AL258" s="181">
        <f t="shared" si="3655"/>
        <v>1939</v>
      </c>
      <c r="AM258" s="182">
        <f t="shared" si="3655"/>
        <v>1310</v>
      </c>
      <c r="AN258" s="179">
        <f t="shared" si="3655"/>
        <v>176</v>
      </c>
      <c r="AO258" s="183">
        <f t="shared" si="3655"/>
        <v>584</v>
      </c>
      <c r="AP258" s="181">
        <f t="shared" si="3655"/>
        <v>570</v>
      </c>
      <c r="AQ258" s="179">
        <f t="shared" si="3655"/>
        <v>1758</v>
      </c>
      <c r="AR258" s="184">
        <f t="shared" si="3655"/>
        <v>1464</v>
      </c>
      <c r="AS258" s="185">
        <f t="shared" si="3655"/>
        <v>2508</v>
      </c>
      <c r="AT258" s="179">
        <f t="shared" si="3655"/>
        <v>1024</v>
      </c>
      <c r="AU258" s="183">
        <f t="shared" si="3655"/>
        <v>1077</v>
      </c>
      <c r="AV258" s="181">
        <f t="shared" si="3655"/>
        <v>1434</v>
      </c>
      <c r="AW258" s="182">
        <f t="shared" si="3656"/>
        <v>1125</v>
      </c>
      <c r="AX258" s="179">
        <f t="shared" si="3656"/>
        <v>168</v>
      </c>
      <c r="AY258" s="183">
        <f t="shared" si="3656"/>
        <v>643</v>
      </c>
      <c r="AZ258" s="181">
        <f t="shared" si="3656"/>
        <v>522</v>
      </c>
      <c r="BA258" s="182">
        <f t="shared" si="3656"/>
        <v>1456</v>
      </c>
      <c r="BB258" s="179">
        <f t="shared" si="3656"/>
        <v>875</v>
      </c>
      <c r="BC258" s="183">
        <f t="shared" si="3656"/>
        <v>958</v>
      </c>
      <c r="BD258" s="181">
        <f t="shared" si="3656"/>
        <v>1806</v>
      </c>
      <c r="BE258" s="179">
        <f t="shared" si="3656"/>
        <v>1630</v>
      </c>
      <c r="BF258" s="163">
        <f>SUM(AF258,AH258,AJ258,AL258,AN258,AP258,AR258,AT258,AV258,AX258,AZ258,BB258,BD258)</f>
        <v>13910</v>
      </c>
      <c r="BG258" s="164">
        <f>SUM(AG258,AI258,AK258,AM258,AO258,AQ258,AS258,AU258,AW258,AY258,BA258,BC258,BE258)</f>
        <v>15144</v>
      </c>
      <c r="BI258" s="130" t="s">
        <v>21</v>
      </c>
      <c r="BJ258" s="122">
        <f>B258/B281</f>
        <v>1.3971081691171984E-2</v>
      </c>
      <c r="BK258" s="123">
        <f t="shared" ref="BK258" si="3686">C258/C281</f>
        <v>0</v>
      </c>
      <c r="BL258" s="124">
        <f t="shared" ref="BL258" si="3687">D258/D281</f>
        <v>1.2648324423001695E-2</v>
      </c>
      <c r="BM258" s="125">
        <f t="shared" ref="BM258" si="3688">E258/E281</f>
        <v>1.3164823591363875E-4</v>
      </c>
      <c r="BN258" s="122">
        <f t="shared" ref="BN258" si="3689">F258/F281</f>
        <v>2.0704151339989492E-2</v>
      </c>
      <c r="BO258" s="123">
        <f t="shared" ref="BO258" si="3690">G258/G281</f>
        <v>2.7480076944215443E-4</v>
      </c>
      <c r="BP258" s="124">
        <f t="shared" ref="BP258" si="3691">H258/H281</f>
        <v>1.1535385003999496E-2</v>
      </c>
      <c r="BQ258" s="125">
        <f t="shared" ref="BQ258" si="3692">I258/I281</f>
        <v>1.1084718923198734E-3</v>
      </c>
      <c r="BR258" s="122">
        <f t="shared" ref="BR258" si="3693">J258/J281</f>
        <v>3.1138790035587188E-3</v>
      </c>
      <c r="BS258" s="123">
        <f t="shared" ref="BS258" si="3694">K258/K281</f>
        <v>2.791996277338297E-3</v>
      </c>
      <c r="BT258" s="124">
        <f t="shared" ref="BT258" si="3695">L258/L281</f>
        <v>7.3405270498421782E-4</v>
      </c>
      <c r="BU258" s="122">
        <f t="shared" ref="BU258" si="3696">M258/M281</f>
        <v>2.8164838422769047E-3</v>
      </c>
      <c r="BV258" s="126">
        <f t="shared" ref="BV258" si="3697">N258/N281</f>
        <v>4.6111281893636644E-3</v>
      </c>
      <c r="BW258" s="127">
        <f t="shared" ref="BW258" si="3698">O258/O281</f>
        <v>3.8715732665910601E-3</v>
      </c>
      <c r="BX258" s="122">
        <f t="shared" ref="BX258" si="3699">P258/P281</f>
        <v>3.0282383223559695E-3</v>
      </c>
      <c r="BY258" s="123">
        <f t="shared" ref="BY258" si="3700">Q258/Q281</f>
        <v>4.0498204324902571E-3</v>
      </c>
      <c r="BZ258" s="124">
        <f t="shared" ref="BZ258" si="3701">R258/R281</f>
        <v>7.705986959098992E-4</v>
      </c>
      <c r="CA258" s="125">
        <f t="shared" ref="CA258" si="3702">S258/S281</f>
        <v>3.7370981136552379E-3</v>
      </c>
      <c r="CB258" s="122">
        <f t="shared" ref="CB258" si="3703">T258/T281</f>
        <v>2.2568269013766644E-4</v>
      </c>
      <c r="CC258" s="123">
        <f t="shared" ref="CC258" si="3704">U258/U281</f>
        <v>0</v>
      </c>
      <c r="CD258" s="124">
        <f t="shared" ref="CD258" si="3705">V258/V281</f>
        <v>5.7500179688061521E-4</v>
      </c>
      <c r="CE258" s="125">
        <f t="shared" ref="CE258" si="3706">W258/W281</f>
        <v>0</v>
      </c>
      <c r="CF258" s="122">
        <f t="shared" ref="CF258" si="3707">X258/X281</f>
        <v>8.849557522123894E-5</v>
      </c>
      <c r="CG258" s="123">
        <f t="shared" ref="CG258" si="3708">Y258/Y281</f>
        <v>0</v>
      </c>
      <c r="CH258" s="124">
        <f t="shared" ref="CH258" si="3709">Z258/Z281</f>
        <v>0</v>
      </c>
      <c r="CI258" s="122">
        <f t="shared" ref="CI258" si="3710">AA258/AA281</f>
        <v>0</v>
      </c>
      <c r="CJ258" s="128">
        <f t="shared" ref="CJ258" si="3711">AB258/AB281</f>
        <v>6.1389205518383536E-3</v>
      </c>
      <c r="CK258" s="129">
        <f t="shared" ref="CK258" si="3712">AC258/AC281</f>
        <v>1.5309152722878736E-3</v>
      </c>
    </row>
    <row r="259" spans="1:89" ht="13.5" thickBot="1" x14ac:dyDescent="0.25">
      <c r="A259" s="138" t="s">
        <v>23</v>
      </c>
      <c r="B259" s="186">
        <v>1086</v>
      </c>
      <c r="C259" s="187">
        <v>102</v>
      </c>
      <c r="D259" s="188">
        <v>434</v>
      </c>
      <c r="E259" s="189">
        <v>124</v>
      </c>
      <c r="F259" s="186">
        <v>1701</v>
      </c>
      <c r="G259" s="190">
        <v>240</v>
      </c>
      <c r="H259" s="188">
        <v>1218</v>
      </c>
      <c r="I259" s="189">
        <v>394</v>
      </c>
      <c r="J259" s="186">
        <v>50</v>
      </c>
      <c r="K259" s="190">
        <v>145</v>
      </c>
      <c r="L259" s="188">
        <v>232</v>
      </c>
      <c r="M259" s="186">
        <v>520</v>
      </c>
      <c r="N259" s="191">
        <v>810</v>
      </c>
      <c r="O259" s="192">
        <v>1051</v>
      </c>
      <c r="P259" s="186">
        <v>409</v>
      </c>
      <c r="Q259" s="190">
        <v>507</v>
      </c>
      <c r="R259" s="188">
        <v>531</v>
      </c>
      <c r="S259" s="189">
        <v>609</v>
      </c>
      <c r="T259" s="186">
        <v>46</v>
      </c>
      <c r="U259" s="190">
        <v>313</v>
      </c>
      <c r="V259" s="188">
        <v>219</v>
      </c>
      <c r="W259" s="189">
        <v>677</v>
      </c>
      <c r="X259" s="186">
        <v>414</v>
      </c>
      <c r="Y259" s="190">
        <v>288</v>
      </c>
      <c r="Z259" s="188">
        <v>1044</v>
      </c>
      <c r="AA259" s="186">
        <v>595</v>
      </c>
      <c r="AB259" s="161">
        <f t="shared" si="3684"/>
        <v>8194</v>
      </c>
      <c r="AC259" s="162">
        <f t="shared" si="3685"/>
        <v>5565</v>
      </c>
      <c r="AE259" s="253"/>
      <c r="AF259" s="119"/>
      <c r="AG259" s="187"/>
      <c r="AH259" s="188"/>
      <c r="AI259" s="189"/>
      <c r="AJ259" s="186"/>
      <c r="AK259" s="190"/>
      <c r="AL259" s="188"/>
      <c r="AM259" s="189"/>
      <c r="AN259" s="186"/>
      <c r="AO259" s="190"/>
      <c r="AP259" s="188"/>
      <c r="AQ259" s="186"/>
      <c r="AR259" s="191"/>
      <c r="AS259" s="192"/>
      <c r="AT259" s="186"/>
      <c r="AU259" s="190"/>
      <c r="AV259" s="188"/>
      <c r="AW259" s="189"/>
      <c r="AX259" s="186"/>
      <c r="AY259" s="190"/>
      <c r="AZ259" s="188"/>
      <c r="BA259" s="189"/>
      <c r="BB259" s="186"/>
      <c r="BC259" s="190"/>
      <c r="BD259" s="188"/>
      <c r="BE259" s="186"/>
      <c r="BF259" s="163"/>
      <c r="BG259" s="164"/>
      <c r="BI259" s="138" t="s">
        <v>23</v>
      </c>
      <c r="BJ259" s="122">
        <f>B259/B281</f>
        <v>6.6255872124946616E-2</v>
      </c>
      <c r="BK259" s="123">
        <f t="shared" ref="BK259" si="3713">C259/C281</f>
        <v>6.0979255096550488E-3</v>
      </c>
      <c r="BL259" s="124">
        <f t="shared" ref="BL259" si="3714">D259/D281</f>
        <v>5.6591472160646757E-2</v>
      </c>
      <c r="BM259" s="125">
        <f t="shared" ref="BM259" si="3715">E259/E281</f>
        <v>1.6324381253291206E-2</v>
      </c>
      <c r="BN259" s="122">
        <f t="shared" ref="BN259" si="3716">F259/F281</f>
        <v>8.9385181292695737E-2</v>
      </c>
      <c r="BO259" s="123">
        <f t="shared" ref="BO259" si="3717">G259/G281</f>
        <v>1.3190436933223413E-2</v>
      </c>
      <c r="BP259" s="124">
        <f t="shared" ref="BP259" si="3718">H259/H281</f>
        <v>5.1277733338946661E-2</v>
      </c>
      <c r="BQ259" s="125">
        <f t="shared" ref="BQ259" si="3719">I259/I281</f>
        <v>1.5597783056215361E-2</v>
      </c>
      <c r="BR259" s="122">
        <f t="shared" ref="BR259" si="3720">J259/J281</f>
        <v>1.1120996441281139E-2</v>
      </c>
      <c r="BS259" s="123">
        <f t="shared" ref="BS259" si="3721">K259/K281</f>
        <v>3.373662168450442E-2</v>
      </c>
      <c r="BT259" s="124">
        <f t="shared" ref="BT259" si="3722">L259/L281</f>
        <v>1.7030022755633853E-2</v>
      </c>
      <c r="BU259" s="122">
        <f t="shared" ref="BU259" si="3723">M259/M281</f>
        <v>3.8541357841683964E-2</v>
      </c>
      <c r="BV259" s="126">
        <f t="shared" ref="BV259" si="3724">N259/N281</f>
        <v>3.1125115278204735E-2</v>
      </c>
      <c r="BW259" s="127">
        <f t="shared" ref="BW259" si="3725">O259/O281</f>
        <v>4.1101247506941455E-2</v>
      </c>
      <c r="BX259" s="122">
        <f t="shared" ref="BX259" si="3726">P259/P281</f>
        <v>3.0963736846089787E-2</v>
      </c>
      <c r="BY259" s="123">
        <f t="shared" ref="BY259" si="3727">Q259/Q281</f>
        <v>3.8740735080614347E-2</v>
      </c>
      <c r="BZ259" s="124">
        <f t="shared" ref="BZ259" si="3728">R259/R281</f>
        <v>3.1475992886781268E-2</v>
      </c>
      <c r="CA259" s="125">
        <f t="shared" ref="CA259" si="3729">S259/S281</f>
        <v>3.6125281765333965E-2</v>
      </c>
      <c r="CB259" s="122">
        <f t="shared" ref="CB259" si="3730">T259/T281</f>
        <v>1.0381403746332656E-2</v>
      </c>
      <c r="CC259" s="123">
        <f t="shared" ref="CC259" si="3731">U259/U281</f>
        <v>6.6980526428418577E-2</v>
      </c>
      <c r="CD259" s="124">
        <f t="shared" ref="CD259" si="3732">V259/V281</f>
        <v>1.5740674189606844E-2</v>
      </c>
      <c r="CE259" s="125">
        <f t="shared" ref="CE259" si="3733">W259/W281</f>
        <v>4.4748496265450459E-2</v>
      </c>
      <c r="CF259" s="122">
        <f t="shared" ref="CF259" si="3734">X259/X281</f>
        <v>3.6637168141592923E-2</v>
      </c>
      <c r="CG259" s="123">
        <f t="shared" ref="CG259" si="3735">Y259/Y281</f>
        <v>4.0100250626566414E-2</v>
      </c>
      <c r="CH259" s="124">
        <f t="shared" ref="CH259" si="3736">Z259/Z281</f>
        <v>4.1880616174582795E-2</v>
      </c>
      <c r="CI259" s="122">
        <f t="shared" ref="CI259" si="3737">AA259/AA281</f>
        <v>2.184287812041116E-2</v>
      </c>
      <c r="CJ259" s="128">
        <f t="shared" ref="CJ259" si="3738">AB259/AB281</f>
        <v>4.1883692757504969E-2</v>
      </c>
      <c r="CK259" s="129">
        <f t="shared" ref="CK259" si="3739">AC259/AC281</f>
        <v>2.8493456489237512E-2</v>
      </c>
    </row>
    <row r="260" spans="1:89" ht="14.25" thickTop="1" thickBot="1" x14ac:dyDescent="0.25">
      <c r="A260" s="130" t="s">
        <v>24</v>
      </c>
      <c r="B260" s="179">
        <v>1643</v>
      </c>
      <c r="C260" s="180">
        <v>512</v>
      </c>
      <c r="D260" s="181">
        <v>719</v>
      </c>
      <c r="E260" s="182">
        <v>492</v>
      </c>
      <c r="F260" s="179">
        <v>2097</v>
      </c>
      <c r="G260" s="183">
        <v>840</v>
      </c>
      <c r="H260" s="181">
        <v>1941</v>
      </c>
      <c r="I260" s="182">
        <v>985</v>
      </c>
      <c r="J260" s="179">
        <v>146</v>
      </c>
      <c r="K260" s="183">
        <v>310</v>
      </c>
      <c r="L260" s="181">
        <v>481</v>
      </c>
      <c r="M260" s="179">
        <v>1099</v>
      </c>
      <c r="N260" s="184">
        <v>1590</v>
      </c>
      <c r="O260" s="185">
        <v>2007</v>
      </c>
      <c r="P260" s="179">
        <v>1001</v>
      </c>
      <c r="Q260" s="183">
        <v>970</v>
      </c>
      <c r="R260" s="181">
        <v>1258</v>
      </c>
      <c r="S260" s="182">
        <v>1036</v>
      </c>
      <c r="T260" s="179">
        <v>160</v>
      </c>
      <c r="U260" s="183">
        <v>582</v>
      </c>
      <c r="V260" s="181">
        <v>543</v>
      </c>
      <c r="W260" s="182">
        <v>1313</v>
      </c>
      <c r="X260" s="179">
        <v>805</v>
      </c>
      <c r="Y260" s="183">
        <v>597</v>
      </c>
      <c r="Z260" s="181">
        <v>1765</v>
      </c>
      <c r="AA260" s="179">
        <v>1287</v>
      </c>
      <c r="AB260" s="161">
        <f t="shared" si="3684"/>
        <v>14149</v>
      </c>
      <c r="AC260" s="162">
        <f t="shared" si="3685"/>
        <v>12030</v>
      </c>
      <c r="AE260" s="250" t="s">
        <v>25</v>
      </c>
      <c r="AF260" s="14">
        <f t="shared" ref="AF260:BG260" si="3740">SUM(AF257:AF259)</f>
        <v>3311</v>
      </c>
      <c r="AG260" s="1">
        <f t="shared" si="3740"/>
        <v>1410</v>
      </c>
      <c r="AH260" s="14">
        <f t="shared" si="3740"/>
        <v>1296</v>
      </c>
      <c r="AI260" s="1">
        <f t="shared" si="3740"/>
        <v>1140</v>
      </c>
      <c r="AJ260" s="14">
        <f t="shared" si="3740"/>
        <v>3680</v>
      </c>
      <c r="AK260" s="1">
        <f t="shared" si="3740"/>
        <v>1789</v>
      </c>
      <c r="AL260" s="14">
        <f t="shared" si="3740"/>
        <v>4340</v>
      </c>
      <c r="AM260" s="1">
        <f t="shared" si="3740"/>
        <v>2597</v>
      </c>
      <c r="AN260" s="14">
        <f t="shared" si="3740"/>
        <v>368</v>
      </c>
      <c r="AO260" s="1">
        <f t="shared" si="3740"/>
        <v>1185</v>
      </c>
      <c r="AP260" s="14">
        <f t="shared" si="3740"/>
        <v>1222</v>
      </c>
      <c r="AQ260" s="1">
        <f t="shared" si="3740"/>
        <v>3583</v>
      </c>
      <c r="AR260" s="14">
        <f t="shared" si="3740"/>
        <v>3346</v>
      </c>
      <c r="AS260" s="1">
        <f t="shared" si="3740"/>
        <v>4997</v>
      </c>
      <c r="AT260" s="14">
        <f t="shared" si="3740"/>
        <v>2392</v>
      </c>
      <c r="AU260" s="1">
        <f t="shared" si="3740"/>
        <v>2282</v>
      </c>
      <c r="AV260" s="14">
        <f t="shared" si="3740"/>
        <v>3016</v>
      </c>
      <c r="AW260" s="1">
        <f t="shared" si="3740"/>
        <v>2318</v>
      </c>
      <c r="AX260" s="14">
        <f t="shared" si="3740"/>
        <v>402</v>
      </c>
      <c r="AY260" s="1">
        <f t="shared" si="3740"/>
        <v>1495</v>
      </c>
      <c r="AZ260" s="14">
        <f t="shared" si="3740"/>
        <v>1164</v>
      </c>
      <c r="BA260" s="1">
        <f t="shared" si="3740"/>
        <v>3164</v>
      </c>
      <c r="BB260" s="14">
        <f t="shared" si="3740"/>
        <v>1931</v>
      </c>
      <c r="BC260" s="1">
        <f t="shared" si="3740"/>
        <v>2026</v>
      </c>
      <c r="BD260" s="14">
        <f t="shared" si="3740"/>
        <v>3919</v>
      </c>
      <c r="BE260" s="1">
        <f t="shared" si="3740"/>
        <v>3440</v>
      </c>
      <c r="BF260" s="165">
        <f t="shared" si="3740"/>
        <v>30387</v>
      </c>
      <c r="BG260" s="166">
        <f t="shared" si="3740"/>
        <v>31426</v>
      </c>
      <c r="BI260" s="130" t="s">
        <v>24</v>
      </c>
      <c r="BJ260" s="122">
        <f>B260/B281</f>
        <v>0.10023793545238241</v>
      </c>
      <c r="BK260" s="123">
        <f t="shared" ref="BK260" si="3741">C260/C281</f>
        <v>3.0609194715131224E-2</v>
      </c>
      <c r="BL260" s="124">
        <f t="shared" ref="BL260" si="3742">D260/D281</f>
        <v>9.3754074846785759E-2</v>
      </c>
      <c r="BM260" s="125">
        <f t="shared" ref="BM260" si="3743">E260/E281</f>
        <v>6.4770932069510262E-2</v>
      </c>
      <c r="BN260" s="122">
        <f t="shared" ref="BN260" si="3744">F260/F281</f>
        <v>0.11019442984760904</v>
      </c>
      <c r="BO260" s="123">
        <f t="shared" ref="BO260" si="3745">G260/G281</f>
        <v>4.6166529266281946E-2</v>
      </c>
      <c r="BP260" s="124">
        <f t="shared" ref="BP260" si="3746">H260/H281</f>
        <v>8.1715993769208101E-2</v>
      </c>
      <c r="BQ260" s="125">
        <f t="shared" ref="BQ260" si="3747">I260/I281</f>
        <v>3.8994457640538403E-2</v>
      </c>
      <c r="BR260" s="122">
        <f t="shared" ref="BR260" si="3748">J260/J281</f>
        <v>3.2473309608540925E-2</v>
      </c>
      <c r="BS260" s="123">
        <f t="shared" ref="BS260" si="3749">K260/K281</f>
        <v>7.2126570497906009E-2</v>
      </c>
      <c r="BT260" s="124">
        <f t="shared" ref="BT260" si="3750">L260/L281</f>
        <v>3.5307935109740882E-2</v>
      </c>
      <c r="BU260" s="122">
        <f t="shared" ref="BU260" si="3751">M260/M281</f>
        <v>8.145567743848206E-2</v>
      </c>
      <c r="BV260" s="126">
        <f t="shared" ref="BV260" si="3752">N260/N281</f>
        <v>6.109744850906855E-2</v>
      </c>
      <c r="BW260" s="127">
        <f t="shared" ref="BW260" si="3753">O260/O281</f>
        <v>7.8487348949982397E-2</v>
      </c>
      <c r="BX260" s="122">
        <f t="shared" ref="BX260" si="3754">P260/P281</f>
        <v>7.5781664016958128E-2</v>
      </c>
      <c r="BY260" s="123">
        <f t="shared" ref="BY260" si="3755">Q260/Q281</f>
        <v>7.4119355085199054E-2</v>
      </c>
      <c r="BZ260" s="124">
        <f t="shared" ref="BZ260" si="3756">R260/R281</f>
        <v>7.4570243034973324E-2</v>
      </c>
      <c r="CA260" s="125">
        <f t="shared" ref="CA260" si="3757">S260/S281</f>
        <v>6.145450231344169E-2</v>
      </c>
      <c r="CB260" s="122">
        <f t="shared" ref="CB260" si="3758">T260/T281</f>
        <v>3.6109230422026628E-2</v>
      </c>
      <c r="CC260" s="123">
        <f t="shared" ref="CC260" si="3759">U260/U281</f>
        <v>0.1245452600042799</v>
      </c>
      <c r="CD260" s="124">
        <f t="shared" ref="CD260" si="3760">V260/V281</f>
        <v>3.9028246963271764E-2</v>
      </c>
      <c r="CE260" s="125">
        <f t="shared" ref="CE260" si="3761">W260/W281</f>
        <v>8.6786965430629914E-2</v>
      </c>
      <c r="CF260" s="122">
        <f t="shared" ref="CF260" si="3762">X260/X281</f>
        <v>7.1238938053097348E-2</v>
      </c>
      <c r="CG260" s="123">
        <f t="shared" ref="CG260" si="3763">Y260/Y281</f>
        <v>8.3124477861319962E-2</v>
      </c>
      <c r="CH260" s="124">
        <f t="shared" ref="CH260" si="3764">Z260/Z281</f>
        <v>7.0803915275994861E-2</v>
      </c>
      <c r="CI260" s="122">
        <f t="shared" ref="CI260" si="3765">AA260/AA281</f>
        <v>4.7246696035242293E-2</v>
      </c>
      <c r="CJ260" s="128">
        <f t="shared" ref="CJ260" si="3766">AB260/AB281</f>
        <v>7.2322720139850846E-2</v>
      </c>
      <c r="CK260" s="129">
        <f t="shared" ref="CK260" si="3767">AC260/AC281</f>
        <v>6.1595019149241197E-2</v>
      </c>
    </row>
    <row r="261" spans="1:89" ht="13.5" thickTop="1" x14ac:dyDescent="0.2">
      <c r="A261" s="138" t="s">
        <v>20</v>
      </c>
      <c r="B261" s="186">
        <v>1717</v>
      </c>
      <c r="C261" s="187">
        <v>756</v>
      </c>
      <c r="D261" s="188">
        <v>753</v>
      </c>
      <c r="E261" s="189">
        <v>580</v>
      </c>
      <c r="F261" s="186">
        <v>1885</v>
      </c>
      <c r="G261" s="190">
        <v>908</v>
      </c>
      <c r="H261" s="188">
        <v>2401</v>
      </c>
      <c r="I261" s="189">
        <v>1287</v>
      </c>
      <c r="J261" s="186">
        <v>192</v>
      </c>
      <c r="K261" s="190">
        <v>601</v>
      </c>
      <c r="L261" s="188">
        <v>652</v>
      </c>
      <c r="M261" s="186">
        <v>1825</v>
      </c>
      <c r="N261" s="191">
        <v>1882</v>
      </c>
      <c r="O261" s="192">
        <v>2489</v>
      </c>
      <c r="P261" s="186">
        <v>1368</v>
      </c>
      <c r="Q261" s="190">
        <v>1205</v>
      </c>
      <c r="R261" s="188">
        <v>1582</v>
      </c>
      <c r="S261" s="189">
        <v>1193</v>
      </c>
      <c r="T261" s="186">
        <v>234</v>
      </c>
      <c r="U261" s="190">
        <v>852</v>
      </c>
      <c r="V261" s="188">
        <v>642</v>
      </c>
      <c r="W261" s="189">
        <v>1708</v>
      </c>
      <c r="X261" s="186">
        <v>1056</v>
      </c>
      <c r="Y261" s="190">
        <v>1068</v>
      </c>
      <c r="Z261" s="188">
        <v>2113</v>
      </c>
      <c r="AA261" s="186">
        <v>1810</v>
      </c>
      <c r="AB261" s="161">
        <f t="shared" si="3684"/>
        <v>16477</v>
      </c>
      <c r="AC261" s="162">
        <f t="shared" si="3685"/>
        <v>16282</v>
      </c>
      <c r="BI261" s="138" t="s">
        <v>20</v>
      </c>
      <c r="BJ261" s="122">
        <f>B261/B281</f>
        <v>0.10475260813861266</v>
      </c>
      <c r="BK261" s="123">
        <f t="shared" ref="BK261" si="3768">C261/C281</f>
        <v>4.5196389071560948E-2</v>
      </c>
      <c r="BL261" s="124">
        <f t="shared" ref="BL261" si="3769">D261/D281</f>
        <v>9.818750814969357E-2</v>
      </c>
      <c r="BM261" s="125">
        <f t="shared" ref="BM261" si="3770">E261/E281</f>
        <v>7.635597682991048E-2</v>
      </c>
      <c r="BN261" s="122">
        <f t="shared" ref="BN261" si="3771">F261/F281</f>
        <v>9.9054125065685755E-2</v>
      </c>
      <c r="BO261" s="123">
        <f t="shared" ref="BO261" si="3772">G261/G281</f>
        <v>4.9903819730695249E-2</v>
      </c>
      <c r="BP261" s="124">
        <f t="shared" ref="BP261" si="3773">H261/H281</f>
        <v>0.10108196859344083</v>
      </c>
      <c r="BQ261" s="125">
        <f t="shared" ref="BQ261" si="3774">I261/I281</f>
        <v>5.0950118764845606E-2</v>
      </c>
      <c r="BR261" s="122">
        <f t="shared" ref="BR261" si="3775">J261/J281</f>
        <v>4.2704626334519574E-2</v>
      </c>
      <c r="BS261" s="123">
        <f t="shared" ref="BS261" si="3776">K261/K281</f>
        <v>0.1398324802233597</v>
      </c>
      <c r="BT261" s="124">
        <f t="shared" ref="BT261" si="3777">L261/L281</f>
        <v>4.7860236364971005E-2</v>
      </c>
      <c r="BU261" s="122">
        <f t="shared" ref="BU261" si="3778">M261/M281</f>
        <v>0.13526534242514082</v>
      </c>
      <c r="BV261" s="126">
        <f t="shared" ref="BV261" si="3779">N261/N281</f>
        <v>7.2317860436520137E-2</v>
      </c>
      <c r="BW261" s="127">
        <f t="shared" ref="BW261" si="3780">O261/O281</f>
        <v>9.7336826874193427E-2</v>
      </c>
      <c r="BX261" s="122">
        <f t="shared" ref="BX261" si="3781">P261/P281</f>
        <v>0.10356575062457415</v>
      </c>
      <c r="BY261" s="123">
        <f t="shared" ref="BY261" si="3782">Q261/Q281</f>
        <v>9.2076106059448312E-2</v>
      </c>
      <c r="BZ261" s="124">
        <f t="shared" ref="BZ261" si="3783">R261/R281</f>
        <v>9.3775933609958506E-2</v>
      </c>
      <c r="CA261" s="125">
        <f t="shared" ref="CA261" si="3784">S261/S281</f>
        <v>7.0767588088741257E-2</v>
      </c>
      <c r="CB261" s="122">
        <f t="shared" ref="CB261" si="3785">T261/T281</f>
        <v>5.2809749492213946E-2</v>
      </c>
      <c r="CC261" s="123">
        <f t="shared" ref="CC261" si="3786">U261/U281</f>
        <v>0.18232398887224482</v>
      </c>
      <c r="CD261" s="124">
        <f t="shared" ref="CD261" si="3787">V261/V281</f>
        <v>4.6143894199669376E-2</v>
      </c>
      <c r="CE261" s="125">
        <f t="shared" ref="CE261" si="3788">W261/W281</f>
        <v>0.11289576310397251</v>
      </c>
      <c r="CF261" s="122">
        <f t="shared" ref="CF261" si="3789">X261/X281</f>
        <v>9.3451327433628315E-2</v>
      </c>
      <c r="CG261" s="123">
        <f t="shared" ref="CG261" si="3790">Y261/Y281</f>
        <v>0.14870509607351712</v>
      </c>
      <c r="CH261" s="124">
        <f t="shared" ref="CH261" si="3791">Z261/Z281</f>
        <v>8.4764120667522466E-2</v>
      </c>
      <c r="CI261" s="122">
        <f t="shared" ref="CI261" si="3792">AA261/AA281</f>
        <v>6.6446402349486053E-2</v>
      </c>
      <c r="CJ261" s="128">
        <f t="shared" ref="CJ261" si="3793">AB261/AB281</f>
        <v>8.4222309685795638E-2</v>
      </c>
      <c r="CK261" s="129">
        <f t="shared" ref="CK261" si="3794">AC261/AC281</f>
        <v>8.3365760747127621E-2</v>
      </c>
    </row>
    <row r="262" spans="1:89" ht="13.5" thickBot="1" x14ac:dyDescent="0.25">
      <c r="A262" s="130" t="s">
        <v>22</v>
      </c>
      <c r="B262" s="179">
        <v>1594</v>
      </c>
      <c r="C262" s="180">
        <v>654</v>
      </c>
      <c r="D262" s="181">
        <v>543</v>
      </c>
      <c r="E262" s="182">
        <v>560</v>
      </c>
      <c r="F262" s="179">
        <v>1795</v>
      </c>
      <c r="G262" s="183">
        <v>881</v>
      </c>
      <c r="H262" s="181">
        <v>1939</v>
      </c>
      <c r="I262" s="182">
        <v>1310</v>
      </c>
      <c r="J262" s="179">
        <v>176</v>
      </c>
      <c r="K262" s="183">
        <v>584</v>
      </c>
      <c r="L262" s="181">
        <v>570</v>
      </c>
      <c r="M262" s="179">
        <v>1758</v>
      </c>
      <c r="N262" s="184">
        <v>1464</v>
      </c>
      <c r="O262" s="185">
        <v>2508</v>
      </c>
      <c r="P262" s="179">
        <v>1024</v>
      </c>
      <c r="Q262" s="183">
        <v>1077</v>
      </c>
      <c r="R262" s="181">
        <v>1434</v>
      </c>
      <c r="S262" s="182">
        <v>1125</v>
      </c>
      <c r="T262" s="179">
        <v>168</v>
      </c>
      <c r="U262" s="183">
        <v>643</v>
      </c>
      <c r="V262" s="181">
        <v>522</v>
      </c>
      <c r="W262" s="182">
        <v>1456</v>
      </c>
      <c r="X262" s="179">
        <v>875</v>
      </c>
      <c r="Y262" s="183">
        <v>958</v>
      </c>
      <c r="Z262" s="181">
        <v>1806</v>
      </c>
      <c r="AA262" s="179">
        <v>1630</v>
      </c>
      <c r="AB262" s="161">
        <f t="shared" si="3684"/>
        <v>13910</v>
      </c>
      <c r="AC262" s="162">
        <f t="shared" si="3685"/>
        <v>15144</v>
      </c>
      <c r="AE262" t="s">
        <v>26</v>
      </c>
      <c r="BI262" s="130" t="s">
        <v>22</v>
      </c>
      <c r="BJ262" s="122">
        <f>B262/B281</f>
        <v>9.724849002501372E-2</v>
      </c>
      <c r="BK262" s="123">
        <f t="shared" ref="BK262" si="3795">C262/C281</f>
        <v>3.9098463561905904E-2</v>
      </c>
      <c r="BL262" s="124">
        <f t="shared" ref="BL262" si="3796">D262/D281</f>
        <v>7.0804537749380628E-2</v>
      </c>
      <c r="BM262" s="125">
        <f t="shared" ref="BM262" si="3797">E262/E281</f>
        <v>7.3723012111637704E-2</v>
      </c>
      <c r="BN262" s="122">
        <f t="shared" ref="BN262" si="3798">F262/F281</f>
        <v>9.4324750394114559E-2</v>
      </c>
      <c r="BO262" s="123">
        <f t="shared" ref="BO262" si="3799">G262/G281</f>
        <v>4.8419895575707611E-2</v>
      </c>
      <c r="BP262" s="124">
        <f t="shared" ref="BP262" si="3800">H262/H281</f>
        <v>8.1631793878667952E-2</v>
      </c>
      <c r="BQ262" s="125">
        <f t="shared" ref="BQ262" si="3801">I262/I281</f>
        <v>5.1860649247822646E-2</v>
      </c>
      <c r="BR262" s="122">
        <f t="shared" ref="BR262" si="3802">J262/J281</f>
        <v>3.9145907473309607E-2</v>
      </c>
      <c r="BS262" s="123">
        <f t="shared" ref="BS262" si="3803">K262/K281</f>
        <v>0.13587715216379712</v>
      </c>
      <c r="BT262" s="124">
        <f t="shared" ref="BT262" si="3804">L262/L281</f>
        <v>4.1841004184100417E-2</v>
      </c>
      <c r="BU262" s="122">
        <f t="shared" ref="BU262" si="3805">M262/M281</f>
        <v>0.13029943670323155</v>
      </c>
      <c r="BV262" s="126">
        <f t="shared" ref="BV262" si="3806">N262/N281</f>
        <v>5.6255763910236706E-2</v>
      </c>
      <c r="BW262" s="127">
        <f t="shared" ref="BW262" si="3807">O262/O281</f>
        <v>9.8079856086973519E-2</v>
      </c>
      <c r="BX262" s="122">
        <f t="shared" ref="BX262" si="3808">P262/P281</f>
        <v>7.7522901052312812E-2</v>
      </c>
      <c r="BY262" s="123">
        <f t="shared" ref="BY262" si="3809">Q262/Q281</f>
        <v>8.2295407656452962E-2</v>
      </c>
      <c r="BZ262" s="124">
        <f t="shared" ref="BZ262" si="3810">R262/R281</f>
        <v>8.5002963841138118E-2</v>
      </c>
      <c r="CA262" s="125">
        <f t="shared" ref="CA262" si="3811">S262/S281</f>
        <v>6.6733894886700673E-2</v>
      </c>
      <c r="CB262" s="122">
        <f t="shared" ref="CB262" si="3812">T262/T281</f>
        <v>3.7914691943127965E-2</v>
      </c>
      <c r="CC262" s="123">
        <f t="shared" ref="CC262" si="3813">U262/U281</f>
        <v>0.13759897282259789</v>
      </c>
      <c r="CD262" s="124">
        <f t="shared" ref="CD262" si="3814">V262/V281</f>
        <v>3.7518867246460148E-2</v>
      </c>
      <c r="CE262" s="125">
        <f t="shared" ref="CE262" si="3815">W262/W281</f>
        <v>9.6239011170599506E-2</v>
      </c>
      <c r="CF262" s="122">
        <f t="shared" ref="CF262" si="3816">X262/X281</f>
        <v>7.7433628318584066E-2</v>
      </c>
      <c r="CG262" s="123">
        <f t="shared" ref="CG262" si="3817">Y262/Y281</f>
        <v>0.13338902812587022</v>
      </c>
      <c r="CH262" s="124">
        <f t="shared" ref="CH262" si="3818">Z262/Z281</f>
        <v>7.2448652118100129E-2</v>
      </c>
      <c r="CI262" s="122">
        <f t="shared" ref="CI262" si="3819">AA262/AA281</f>
        <v>5.9838472834067548E-2</v>
      </c>
      <c r="CJ262" s="128">
        <f t="shared" ref="CJ262" si="3820">AB262/AB281</f>
        <v>7.1101069838527473E-2</v>
      </c>
      <c r="CK262" s="129">
        <f t="shared" ref="CK262" si="3821">AC262/AC281</f>
        <v>7.7539066500092166E-2</v>
      </c>
    </row>
    <row r="263" spans="1:89" ht="14.25" thickTop="1" thickBot="1" x14ac:dyDescent="0.25">
      <c r="A263" s="138" t="s">
        <v>27</v>
      </c>
      <c r="B263" s="186">
        <v>1342</v>
      </c>
      <c r="C263" s="187">
        <v>869</v>
      </c>
      <c r="D263" s="188">
        <v>440</v>
      </c>
      <c r="E263" s="189">
        <v>453</v>
      </c>
      <c r="F263" s="186">
        <v>1734</v>
      </c>
      <c r="G263" s="190">
        <v>686</v>
      </c>
      <c r="H263" s="188">
        <v>1819</v>
      </c>
      <c r="I263" s="189">
        <v>1270</v>
      </c>
      <c r="J263" s="186">
        <v>205</v>
      </c>
      <c r="K263" s="190">
        <v>559</v>
      </c>
      <c r="L263" s="188">
        <v>506</v>
      </c>
      <c r="M263" s="186">
        <v>1471</v>
      </c>
      <c r="N263" s="191">
        <v>1450</v>
      </c>
      <c r="O263" s="192">
        <v>2396</v>
      </c>
      <c r="P263" s="186">
        <v>782</v>
      </c>
      <c r="Q263" s="190">
        <v>885</v>
      </c>
      <c r="R263" s="188">
        <v>1248</v>
      </c>
      <c r="S263" s="189">
        <v>940</v>
      </c>
      <c r="T263" s="186">
        <v>182</v>
      </c>
      <c r="U263" s="190">
        <v>425</v>
      </c>
      <c r="V263" s="188">
        <v>486</v>
      </c>
      <c r="W263" s="189">
        <v>1219</v>
      </c>
      <c r="X263" s="186">
        <v>690</v>
      </c>
      <c r="Y263" s="190">
        <v>567</v>
      </c>
      <c r="Z263" s="188">
        <v>1719</v>
      </c>
      <c r="AA263" s="186">
        <v>1708</v>
      </c>
      <c r="AB263" s="161">
        <f t="shared" si="3684"/>
        <v>12603</v>
      </c>
      <c r="AC263" s="162">
        <f t="shared" si="3685"/>
        <v>13448</v>
      </c>
      <c r="AE263" s="265" t="s">
        <v>2</v>
      </c>
      <c r="AF263" s="267" t="s">
        <v>3</v>
      </c>
      <c r="AG263" s="268"/>
      <c r="AH263" s="267" t="s">
        <v>4</v>
      </c>
      <c r="AI263" s="268"/>
      <c r="AJ263" s="267" t="s">
        <v>5</v>
      </c>
      <c r="AK263" s="268"/>
      <c r="AL263" s="267" t="s">
        <v>6</v>
      </c>
      <c r="AM263" s="268"/>
      <c r="AN263" s="267" t="s">
        <v>7</v>
      </c>
      <c r="AO263" s="268"/>
      <c r="AP263" s="267" t="s">
        <v>8</v>
      </c>
      <c r="AQ263" s="268"/>
      <c r="AR263" s="267" t="s">
        <v>9</v>
      </c>
      <c r="AS263" s="268"/>
      <c r="AT263" s="267" t="s">
        <v>10</v>
      </c>
      <c r="AU263" s="268"/>
      <c r="AV263" s="267" t="s">
        <v>11</v>
      </c>
      <c r="AW263" s="268"/>
      <c r="AX263" s="267" t="s">
        <v>12</v>
      </c>
      <c r="AY263" s="268"/>
      <c r="AZ263" s="267" t="s">
        <v>13</v>
      </c>
      <c r="BA263" s="268"/>
      <c r="BB263" s="267" t="s">
        <v>14</v>
      </c>
      <c r="BC263" s="268"/>
      <c r="BD263" s="270" t="s">
        <v>15</v>
      </c>
      <c r="BE263" s="271"/>
      <c r="BF263" s="272" t="s">
        <v>16</v>
      </c>
      <c r="BG263" s="273"/>
      <c r="BI263" s="138" t="s">
        <v>27</v>
      </c>
      <c r="BJ263" s="122">
        <f>B263/B281</f>
        <v>8.1874199255689104E-2</v>
      </c>
      <c r="BK263" s="123">
        <f t="shared" ref="BK263" si="3822">C263/C281</f>
        <v>5.1951933998923894E-2</v>
      </c>
      <c r="BL263" s="124">
        <f t="shared" ref="BL263" si="3823">D263/D281</f>
        <v>5.7373842743512843E-2</v>
      </c>
      <c r="BM263" s="125">
        <f t="shared" ref="BM263" si="3824">E263/E281</f>
        <v>5.9636650868878358E-2</v>
      </c>
      <c r="BN263" s="122">
        <f t="shared" ref="BN263" si="3825">F263/F281</f>
        <v>9.1119285338938524E-2</v>
      </c>
      <c r="BO263" s="123">
        <f t="shared" ref="BO263" si="3826">G263/G281</f>
        <v>3.7702665567463586E-2</v>
      </c>
      <c r="BP263" s="124">
        <f t="shared" ref="BP263" si="3827">H263/H281</f>
        <v>7.6579800446259422E-2</v>
      </c>
      <c r="BQ263" s="125">
        <f t="shared" ref="BQ263" si="3828">I263/I281</f>
        <v>5.0277117973079967E-2</v>
      </c>
      <c r="BR263" s="122">
        <f t="shared" ref="BR263" si="3829">J263/J281</f>
        <v>4.5596085409252668E-2</v>
      </c>
      <c r="BS263" s="123">
        <f t="shared" ref="BS263" si="3830">K263/K281</f>
        <v>0.13006049325267566</v>
      </c>
      <c r="BT263" s="124">
        <f t="shared" ref="BT263" si="3831">L263/L281</f>
        <v>3.7143066872201425E-2</v>
      </c>
      <c r="BU263" s="122">
        <f t="shared" ref="BU263" si="3832">M263/M281</f>
        <v>0.10902757189445597</v>
      </c>
      <c r="BV263" s="126">
        <f t="shared" ref="BV263" si="3833">N263/N281</f>
        <v>5.5717798954810945E-2</v>
      </c>
      <c r="BW263" s="127">
        <f t="shared" ref="BW263" si="3834">O263/O281</f>
        <v>9.3699894411638188E-2</v>
      </c>
      <c r="BX263" s="122">
        <f t="shared" ref="BX263" si="3835">P263/P281</f>
        <v>5.9202059202059204E-2</v>
      </c>
      <c r="BY263" s="123">
        <f t="shared" ref="BY263" si="3836">Q263/Q281</f>
        <v>6.7624360051959959E-2</v>
      </c>
      <c r="BZ263" s="124">
        <f t="shared" ref="BZ263" si="3837">R263/R281</f>
        <v>7.3977474807350327E-2</v>
      </c>
      <c r="CA263" s="125">
        <f t="shared" ref="CA263" si="3838">S263/S281</f>
        <v>5.575987661644323E-2</v>
      </c>
      <c r="CB263" s="122">
        <f t="shared" ref="CB263" si="3839">T263/T281</f>
        <v>4.1074249605055291E-2</v>
      </c>
      <c r="CC263" s="123">
        <f t="shared" ref="CC263" si="3840">U263/U281</f>
        <v>9.0947999144018826E-2</v>
      </c>
      <c r="CD263" s="124">
        <f t="shared" ref="CD263" si="3841">V263/V281</f>
        <v>3.4931359160497374E-2</v>
      </c>
      <c r="CE263" s="125">
        <f t="shared" ref="CE263" si="3842">W263/W281</f>
        <v>8.0573732566593961E-2</v>
      </c>
      <c r="CF263" s="122">
        <f t="shared" ref="CF263" si="3843">X263/X281</f>
        <v>6.1061946902654866E-2</v>
      </c>
      <c r="CG263" s="123">
        <f t="shared" ref="CG263" si="3844">Y263/Y281</f>
        <v>7.8947368421052627E-2</v>
      </c>
      <c r="CH263" s="124">
        <f t="shared" ref="CH263" si="3845">Z263/Z281</f>
        <v>6.8958600770218231E-2</v>
      </c>
      <c r="CI263" s="122">
        <f t="shared" ref="CI263" si="3846">AA263/AA281</f>
        <v>6.2701908957415564E-2</v>
      </c>
      <c r="CJ263" s="128">
        <f t="shared" ref="CJ263" si="3847">AB263/AB281</f>
        <v>6.4420329487775832E-2</v>
      </c>
      <c r="CK263" s="129">
        <f t="shared" ref="CK263" si="3848">AC263/AC281</f>
        <v>6.8855346427181677E-2</v>
      </c>
    </row>
    <row r="264" spans="1:89" ht="15" thickTop="1" thickBot="1" x14ac:dyDescent="0.3">
      <c r="A264" s="130" t="s">
        <v>28</v>
      </c>
      <c r="B264" s="179">
        <v>935</v>
      </c>
      <c r="C264" s="180">
        <v>807</v>
      </c>
      <c r="D264" s="181">
        <v>350</v>
      </c>
      <c r="E264" s="182">
        <v>427</v>
      </c>
      <c r="F264" s="179">
        <v>1164</v>
      </c>
      <c r="G264" s="183">
        <v>604</v>
      </c>
      <c r="H264" s="181">
        <v>1412</v>
      </c>
      <c r="I264" s="182">
        <v>1168</v>
      </c>
      <c r="J264" s="179">
        <v>208</v>
      </c>
      <c r="K264" s="183">
        <v>426</v>
      </c>
      <c r="L264" s="181">
        <v>480</v>
      </c>
      <c r="M264" s="179">
        <v>1025</v>
      </c>
      <c r="N264" s="184">
        <v>1195</v>
      </c>
      <c r="O264" s="185">
        <v>1451</v>
      </c>
      <c r="P264" s="179">
        <v>591</v>
      </c>
      <c r="Q264" s="183">
        <v>658</v>
      </c>
      <c r="R264" s="181">
        <v>984</v>
      </c>
      <c r="S264" s="182">
        <v>810</v>
      </c>
      <c r="T264" s="179">
        <v>137</v>
      </c>
      <c r="U264" s="183">
        <v>277</v>
      </c>
      <c r="V264" s="181">
        <v>482</v>
      </c>
      <c r="W264" s="182">
        <v>1026</v>
      </c>
      <c r="X264" s="179">
        <v>569</v>
      </c>
      <c r="Y264" s="183">
        <v>392</v>
      </c>
      <c r="Z264" s="181">
        <v>1489</v>
      </c>
      <c r="AA264" s="179">
        <v>1513</v>
      </c>
      <c r="AB264" s="161">
        <f t="shared" si="3684"/>
        <v>9996</v>
      </c>
      <c r="AC264" s="162">
        <f t="shared" si="3685"/>
        <v>10584</v>
      </c>
      <c r="AE264" s="266"/>
      <c r="AF264" s="110" t="s">
        <v>17</v>
      </c>
      <c r="AG264" s="111" t="s">
        <v>18</v>
      </c>
      <c r="AH264" s="112" t="s">
        <v>17</v>
      </c>
      <c r="AI264" s="113" t="s">
        <v>18</v>
      </c>
      <c r="AJ264" s="110" t="s">
        <v>17</v>
      </c>
      <c r="AK264" s="111" t="s">
        <v>18</v>
      </c>
      <c r="AL264" s="112" t="s">
        <v>17</v>
      </c>
      <c r="AM264" s="113" t="s">
        <v>18</v>
      </c>
      <c r="AN264" s="110" t="s">
        <v>17</v>
      </c>
      <c r="AO264" s="111" t="s">
        <v>18</v>
      </c>
      <c r="AP264" s="112" t="s">
        <v>17</v>
      </c>
      <c r="AQ264" s="110" t="s">
        <v>18</v>
      </c>
      <c r="AR264" s="114" t="s">
        <v>17</v>
      </c>
      <c r="AS264" s="115" t="s">
        <v>18</v>
      </c>
      <c r="AT264" s="110" t="s">
        <v>17</v>
      </c>
      <c r="AU264" s="111" t="s">
        <v>18</v>
      </c>
      <c r="AV264" s="112" t="s">
        <v>17</v>
      </c>
      <c r="AW264" s="113" t="s">
        <v>18</v>
      </c>
      <c r="AX264" s="110" t="s">
        <v>17</v>
      </c>
      <c r="AY264" s="111" t="s">
        <v>18</v>
      </c>
      <c r="AZ264" s="112" t="s">
        <v>17</v>
      </c>
      <c r="BA264" s="113" t="s">
        <v>18</v>
      </c>
      <c r="BB264" s="110" t="s">
        <v>17</v>
      </c>
      <c r="BC264" s="111" t="s">
        <v>18</v>
      </c>
      <c r="BD264" s="25" t="s">
        <v>17</v>
      </c>
      <c r="BE264" s="116" t="s">
        <v>18</v>
      </c>
      <c r="BF264" s="167" t="s">
        <v>17</v>
      </c>
      <c r="BG264" s="168" t="s">
        <v>18</v>
      </c>
      <c r="BI264" s="130" t="s">
        <v>28</v>
      </c>
      <c r="BJ264" s="122">
        <f>B264/B281</f>
        <v>5.7043499481422733E-2</v>
      </c>
      <c r="BK264" s="123">
        <f t="shared" ref="BK264" si="3849">C264/C281</f>
        <v>4.824535182638847E-2</v>
      </c>
      <c r="BL264" s="124">
        <f t="shared" ref="BL264" si="3850">D264/D281</f>
        <v>4.5638284000521577E-2</v>
      </c>
      <c r="BM264" s="125">
        <f t="shared" ref="BM264" si="3851">E264/E281</f>
        <v>5.621379673512375E-2</v>
      </c>
      <c r="BN264" s="122">
        <f t="shared" ref="BN264" si="3852">F264/F281</f>
        <v>6.1166579085654232E-2</v>
      </c>
      <c r="BO264" s="123">
        <f t="shared" ref="BO264" si="3853">G264/G281</f>
        <v>3.3195932948612256E-2</v>
      </c>
      <c r="BP264" s="124">
        <f t="shared" ref="BP264" si="3854">H264/H281</f>
        <v>5.9445122721340463E-2</v>
      </c>
      <c r="BQ264" s="125">
        <f t="shared" ref="BQ264" si="3855">I264/I281</f>
        <v>4.6239113222486146E-2</v>
      </c>
      <c r="BR264" s="122">
        <f t="shared" ref="BR264" si="3856">J264/J281</f>
        <v>4.6263345195729534E-2</v>
      </c>
      <c r="BS264" s="123">
        <f t="shared" ref="BS264" si="3857">K264/K281</f>
        <v>9.9115867845509534E-2</v>
      </c>
      <c r="BT264" s="124">
        <f t="shared" ref="BT264" si="3858">L264/L281</f>
        <v>3.5234529839242461E-2</v>
      </c>
      <c r="BU264" s="122">
        <f t="shared" ref="BU264" si="3859">M264/M281</f>
        <v>7.5970945745627044E-2</v>
      </c>
      <c r="BV264" s="126">
        <f t="shared" ref="BV264" si="3860">N264/N281</f>
        <v>4.5919151552413155E-2</v>
      </c>
      <c r="BW264" s="127">
        <f t="shared" ref="BW264" si="3861">O264/O281</f>
        <v>5.6743967775996246E-2</v>
      </c>
      <c r="BX264" s="122">
        <f t="shared" ref="BX264" si="3862">P264/P281</f>
        <v>4.4742221212809449E-2</v>
      </c>
      <c r="BY264" s="123">
        <f t="shared" ref="BY264" si="3863">Q264/Q281</f>
        <v>5.0278902727897916E-2</v>
      </c>
      <c r="BZ264" s="124">
        <f t="shared" ref="BZ264" si="3864">R264/R281</f>
        <v>5.8328393598103143E-2</v>
      </c>
      <c r="CA264" s="125">
        <f t="shared" ref="CA264" si="3865">S264/S281</f>
        <v>4.8048404318424484E-2</v>
      </c>
      <c r="CB264" s="122">
        <f t="shared" ref="CB264" si="3866">T264/T281</f>
        <v>3.0918528548860302E-2</v>
      </c>
      <c r="CC264" s="123">
        <f t="shared" ref="CC264" si="3867">U264/U281</f>
        <v>5.9276695912689921E-2</v>
      </c>
      <c r="CD264" s="124">
        <f t="shared" ref="CD264" si="3868">V264/V281</f>
        <v>3.464385826205707E-2</v>
      </c>
      <c r="CE264" s="125">
        <f t="shared" ref="CE264" si="3869">W264/W281</f>
        <v>6.7816775728732903E-2</v>
      </c>
      <c r="CF264" s="122">
        <f t="shared" ref="CF264" si="3870">X264/X281</f>
        <v>5.0353982300884954E-2</v>
      </c>
      <c r="CG264" s="123">
        <f t="shared" ref="CG264" si="3871">Y264/Y281</f>
        <v>5.4580896686159841E-2</v>
      </c>
      <c r="CH264" s="124">
        <f t="shared" ref="CH264" si="3872">Z264/Z281</f>
        <v>5.9732028241335042E-2</v>
      </c>
      <c r="CI264" s="122">
        <f t="shared" ref="CI264" si="3873">AA264/AA281</f>
        <v>5.554331864904552E-2</v>
      </c>
      <c r="CJ264" s="128">
        <f t="shared" ref="CJ264" si="3874">AB264/AB281</f>
        <v>5.1094629339030959E-2</v>
      </c>
      <c r="CK264" s="129">
        <f t="shared" ref="CK264" si="3875">AC264/AC281</f>
        <v>5.4191328568210212E-2</v>
      </c>
    </row>
    <row r="265" spans="1:89" ht="13.5" thickTop="1" x14ac:dyDescent="0.2">
      <c r="A265" s="138" t="s">
        <v>29</v>
      </c>
      <c r="B265" s="193">
        <v>781</v>
      </c>
      <c r="C265" s="187">
        <v>710</v>
      </c>
      <c r="D265" s="188">
        <v>376</v>
      </c>
      <c r="E265" s="189">
        <v>317</v>
      </c>
      <c r="F265" s="186">
        <v>1027</v>
      </c>
      <c r="G265" s="190">
        <v>574</v>
      </c>
      <c r="H265" s="188">
        <v>1409</v>
      </c>
      <c r="I265" s="189">
        <v>1105</v>
      </c>
      <c r="J265" s="186">
        <v>205</v>
      </c>
      <c r="K265" s="190">
        <v>271</v>
      </c>
      <c r="L265" s="188">
        <v>536</v>
      </c>
      <c r="M265" s="186">
        <v>946</v>
      </c>
      <c r="N265" s="191">
        <v>1102</v>
      </c>
      <c r="O265" s="194">
        <v>1479</v>
      </c>
      <c r="P265" s="186">
        <v>639</v>
      </c>
      <c r="Q265" s="190">
        <v>586</v>
      </c>
      <c r="R265" s="188">
        <v>866</v>
      </c>
      <c r="S265" s="189">
        <v>762</v>
      </c>
      <c r="T265" s="186">
        <v>154</v>
      </c>
      <c r="U265" s="190">
        <v>186</v>
      </c>
      <c r="V265" s="188">
        <v>497</v>
      </c>
      <c r="W265" s="195">
        <v>1004</v>
      </c>
      <c r="X265" s="186">
        <v>534</v>
      </c>
      <c r="Y265" s="190">
        <v>308</v>
      </c>
      <c r="Z265" s="188">
        <v>1428</v>
      </c>
      <c r="AA265" s="186">
        <v>1454</v>
      </c>
      <c r="AB265" s="161">
        <f t="shared" si="3684"/>
        <v>9554</v>
      </c>
      <c r="AC265" s="162">
        <f t="shared" si="3685"/>
        <v>9702</v>
      </c>
      <c r="AE265" s="253" t="str">
        <f>$AE$17</f>
        <v>17:00 - 17:59</v>
      </c>
      <c r="AF265" s="119">
        <f t="shared" ref="AF265:AU266" si="3876">SUMIF($A$9:$A$32,$AE265,B$257:B$280)</f>
        <v>909</v>
      </c>
      <c r="AG265" s="176">
        <f t="shared" si="3876"/>
        <v>2234</v>
      </c>
      <c r="AH265" s="120">
        <f t="shared" si="3876"/>
        <v>780</v>
      </c>
      <c r="AI265" s="171">
        <f t="shared" si="3876"/>
        <v>620</v>
      </c>
      <c r="AJ265" s="119">
        <f t="shared" si="3876"/>
        <v>936</v>
      </c>
      <c r="AK265" s="121">
        <f t="shared" si="3876"/>
        <v>2416</v>
      </c>
      <c r="AL265" s="120">
        <f t="shared" si="3876"/>
        <v>1482</v>
      </c>
      <c r="AM265" s="171">
        <f t="shared" si="3876"/>
        <v>2995</v>
      </c>
      <c r="AN265" s="119">
        <f t="shared" si="3876"/>
        <v>693</v>
      </c>
      <c r="AO265" s="121">
        <f t="shared" si="3876"/>
        <v>169</v>
      </c>
      <c r="AP265" s="120">
        <f t="shared" si="3876"/>
        <v>1719</v>
      </c>
      <c r="AQ265" s="119">
        <f t="shared" si="3876"/>
        <v>493</v>
      </c>
      <c r="AR265" s="170">
        <f t="shared" si="3876"/>
        <v>2828</v>
      </c>
      <c r="AS265" s="172">
        <f t="shared" si="3876"/>
        <v>1504</v>
      </c>
      <c r="AT265" s="119">
        <f t="shared" si="3876"/>
        <v>1244</v>
      </c>
      <c r="AU265" s="121">
        <f t="shared" si="3876"/>
        <v>945</v>
      </c>
      <c r="AV265" s="120">
        <f t="shared" ref="AP265:BE266" si="3877">SUMIF($A$9:$A$32,$AE265,R$257:R$280)</f>
        <v>1288</v>
      </c>
      <c r="AW265" s="171">
        <f t="shared" si="3877"/>
        <v>1531</v>
      </c>
      <c r="AX265" s="119">
        <f t="shared" si="3877"/>
        <v>664</v>
      </c>
      <c r="AY265" s="121">
        <f t="shared" si="3877"/>
        <v>143</v>
      </c>
      <c r="AZ265" s="120">
        <f t="shared" si="3877"/>
        <v>1651</v>
      </c>
      <c r="BA265" s="171">
        <f t="shared" si="3877"/>
        <v>859</v>
      </c>
      <c r="BB265" s="119">
        <f t="shared" si="3877"/>
        <v>1303</v>
      </c>
      <c r="BC265" s="121">
        <f t="shared" si="3877"/>
        <v>307</v>
      </c>
      <c r="BD265" s="20">
        <f t="shared" si="3877"/>
        <v>1917</v>
      </c>
      <c r="BE265" s="175">
        <f t="shared" si="3877"/>
        <v>2286</v>
      </c>
      <c r="BF265" s="161">
        <f>AF265+AH265+AJ265+AL265+AN265+AP265+AR265+AT265+AV265+AX265+AZ265+BB265+BD265</f>
        <v>17414</v>
      </c>
      <c r="BG265" s="162">
        <f>AG265+AI265+AK265+AM265+AO265+AQ265+AS265+AU265+AW265+AY265+BA265+BC265+BE265</f>
        <v>16502</v>
      </c>
      <c r="BI265" s="138" t="s">
        <v>29</v>
      </c>
      <c r="BJ265" s="122">
        <f>B265/B281</f>
        <v>4.764809956683546E-2</v>
      </c>
      <c r="BK265" s="123">
        <f t="shared" ref="BK265" si="3878">C265/C281</f>
        <v>4.2446344233873376E-2</v>
      </c>
      <c r="BL265" s="124">
        <f t="shared" ref="BL265" si="3879">D265/D281</f>
        <v>4.9028556526274615E-2</v>
      </c>
      <c r="BM265" s="125">
        <f t="shared" ref="BM265" si="3880">E265/E281</f>
        <v>4.1732490784623488E-2</v>
      </c>
      <c r="BN265" s="122">
        <f t="shared" ref="BN265" si="3881">F265/F281</f>
        <v>5.3967419863373618E-2</v>
      </c>
      <c r="BO265" s="123">
        <f t="shared" ref="BO265" si="3882">G265/G281</f>
        <v>3.1547128331959329E-2</v>
      </c>
      <c r="BP265" s="124">
        <f t="shared" ref="BP265" si="3883">H265/H281</f>
        <v>5.9318822885530247E-2</v>
      </c>
      <c r="BQ265" s="125">
        <f t="shared" ref="BQ265" si="3884">I265/I281</f>
        <v>4.3745051464766427E-2</v>
      </c>
      <c r="BR265" s="122">
        <f t="shared" ref="BR265" si="3885">J265/J281</f>
        <v>4.5596085409252668E-2</v>
      </c>
      <c r="BS265" s="123">
        <f t="shared" ref="BS265" si="3886">K265/K281</f>
        <v>6.3052582596556536E-2</v>
      </c>
      <c r="BT265" s="124">
        <f t="shared" ref="BT265" si="3887">L265/L281</f>
        <v>3.9345224987154079E-2</v>
      </c>
      <c r="BU265" s="122">
        <f t="shared" ref="BU265" si="3888">M265/M281</f>
        <v>7.0115624073525049E-2</v>
      </c>
      <c r="BV265" s="126">
        <f t="shared" ref="BV265" si="3889">N265/N281</f>
        <v>4.2345527205656319E-2</v>
      </c>
      <c r="BW265" s="127">
        <f t="shared" ref="BW265" si="3890">O265/O281</f>
        <v>5.7838958194830078E-2</v>
      </c>
      <c r="BX265" s="122">
        <f t="shared" ref="BX265" si="3891">P265/P281</f>
        <v>4.8376107199636614E-2</v>
      </c>
      <c r="BY265" s="123">
        <f t="shared" ref="BY265" si="3892">Q265/Q281</f>
        <v>4.4777259876213032E-2</v>
      </c>
      <c r="BZ265" s="124">
        <f t="shared" ref="BZ265" si="3893">R265/R281</f>
        <v>5.1333728512151747E-2</v>
      </c>
      <c r="CA265" s="125">
        <f t="shared" ref="CA265" si="3894">S265/S281</f>
        <v>4.5201091469925257E-2</v>
      </c>
      <c r="CB265" s="122">
        <f t="shared" ref="CB265" si="3895">T265/T281</f>
        <v>3.4755134281200632E-2</v>
      </c>
      <c r="CC265" s="123">
        <f t="shared" ref="CC265" si="3896">U265/U281</f>
        <v>3.9803124331264712E-2</v>
      </c>
      <c r="CD265" s="124">
        <f t="shared" ref="CD265" si="3897">V265/V281</f>
        <v>3.5721986631208222E-2</v>
      </c>
      <c r="CE265" s="125">
        <f t="shared" ref="CE265" si="3898">W265/W281</f>
        <v>6.6362614845660653E-2</v>
      </c>
      <c r="CF265" s="122">
        <f t="shared" ref="CF265" si="3899">X265/X281</f>
        <v>4.7256637168141595E-2</v>
      </c>
      <c r="CG265" s="123">
        <f t="shared" ref="CG265" si="3900">Y265/Y281</f>
        <v>4.2884990253411304E-2</v>
      </c>
      <c r="CH265" s="124">
        <f t="shared" ref="CH265" si="3901">Z265/Z281</f>
        <v>5.7284980744544287E-2</v>
      </c>
      <c r="CI265" s="122">
        <f t="shared" ref="CI265" si="3902">AA265/AA281</f>
        <v>5.3377386196769454E-2</v>
      </c>
      <c r="CJ265" s="128">
        <f t="shared" ref="CJ265" si="3903">AB265/AB281</f>
        <v>4.8835343007713264E-2</v>
      </c>
      <c r="CK265" s="129">
        <f t="shared" ref="CK265" si="3904">AC265/AC281</f>
        <v>4.9675384520859359E-2</v>
      </c>
    </row>
    <row r="266" spans="1:89" x14ac:dyDescent="0.2">
      <c r="A266" s="130" t="s">
        <v>31</v>
      </c>
      <c r="B266" s="196">
        <v>700</v>
      </c>
      <c r="C266" s="180">
        <v>773</v>
      </c>
      <c r="D266" s="181">
        <v>348</v>
      </c>
      <c r="E266" s="182">
        <v>364</v>
      </c>
      <c r="F266" s="179">
        <v>823</v>
      </c>
      <c r="G266" s="183">
        <v>540</v>
      </c>
      <c r="H266" s="181">
        <v>1112</v>
      </c>
      <c r="I266" s="182">
        <v>1041</v>
      </c>
      <c r="J266" s="179">
        <v>194</v>
      </c>
      <c r="K266" s="180">
        <v>194</v>
      </c>
      <c r="L266" s="181">
        <v>504</v>
      </c>
      <c r="M266" s="179">
        <v>672</v>
      </c>
      <c r="N266" s="184">
        <v>1085</v>
      </c>
      <c r="O266" s="197">
        <v>1120</v>
      </c>
      <c r="P266" s="179">
        <v>527</v>
      </c>
      <c r="Q266" s="180">
        <v>510</v>
      </c>
      <c r="R266" s="181">
        <v>760</v>
      </c>
      <c r="S266" s="182">
        <v>757</v>
      </c>
      <c r="T266" s="188">
        <v>169</v>
      </c>
      <c r="U266" s="179">
        <v>184</v>
      </c>
      <c r="V266" s="181">
        <v>473</v>
      </c>
      <c r="W266" s="198">
        <v>726</v>
      </c>
      <c r="X266" s="179">
        <v>396</v>
      </c>
      <c r="Y266" s="183">
        <v>252</v>
      </c>
      <c r="Z266" s="181">
        <v>1374</v>
      </c>
      <c r="AA266" s="179">
        <v>1489</v>
      </c>
      <c r="AB266" s="161">
        <f t="shared" si="3684"/>
        <v>8465</v>
      </c>
      <c r="AC266" s="162">
        <f t="shared" si="3685"/>
        <v>8622</v>
      </c>
      <c r="AE266" s="255" t="str">
        <f>$AE$18</f>
        <v>18:00 - 18:59</v>
      </c>
      <c r="AF266" s="119">
        <f t="shared" si="3876"/>
        <v>861</v>
      </c>
      <c r="AG266" s="180">
        <f t="shared" si="3876"/>
        <v>2120</v>
      </c>
      <c r="AH266" s="181">
        <f t="shared" si="3876"/>
        <v>499</v>
      </c>
      <c r="AI266" s="182">
        <f t="shared" si="3876"/>
        <v>635</v>
      </c>
      <c r="AJ266" s="179">
        <f t="shared" si="3876"/>
        <v>774</v>
      </c>
      <c r="AK266" s="183">
        <f t="shared" si="3876"/>
        <v>2016</v>
      </c>
      <c r="AL266" s="181">
        <f t="shared" si="3876"/>
        <v>1430</v>
      </c>
      <c r="AM266" s="182">
        <f t="shared" si="3876"/>
        <v>2807</v>
      </c>
      <c r="AN266" s="179">
        <f t="shared" si="3876"/>
        <v>432</v>
      </c>
      <c r="AO266" s="183">
        <f t="shared" si="3876"/>
        <v>156</v>
      </c>
      <c r="AP266" s="181">
        <f t="shared" si="3877"/>
        <v>1784</v>
      </c>
      <c r="AQ266" s="179">
        <f t="shared" si="3877"/>
        <v>466</v>
      </c>
      <c r="AR266" s="184">
        <f t="shared" si="3877"/>
        <v>2381</v>
      </c>
      <c r="AS266" s="185">
        <f t="shared" si="3877"/>
        <v>1518</v>
      </c>
      <c r="AT266" s="179">
        <f t="shared" si="3877"/>
        <v>1111</v>
      </c>
      <c r="AU266" s="183">
        <f t="shared" si="3877"/>
        <v>1117</v>
      </c>
      <c r="AV266" s="181">
        <f t="shared" si="3877"/>
        <v>1109</v>
      </c>
      <c r="AW266" s="182">
        <f t="shared" si="3877"/>
        <v>1730</v>
      </c>
      <c r="AX266" s="179">
        <f t="shared" si="3877"/>
        <v>553</v>
      </c>
      <c r="AY266" s="183">
        <f t="shared" si="3877"/>
        <v>143</v>
      </c>
      <c r="AZ266" s="181">
        <f t="shared" si="3877"/>
        <v>1759</v>
      </c>
      <c r="BA266" s="182">
        <f t="shared" si="3877"/>
        <v>797</v>
      </c>
      <c r="BB266" s="179">
        <f t="shared" si="3877"/>
        <v>1131</v>
      </c>
      <c r="BC266" s="183">
        <f t="shared" si="3877"/>
        <v>409</v>
      </c>
      <c r="BD266" s="181">
        <f t="shared" si="3877"/>
        <v>1619</v>
      </c>
      <c r="BE266" s="179">
        <f t="shared" si="3877"/>
        <v>2758</v>
      </c>
      <c r="BF266" s="163">
        <f>SUM(AF266,AH266,AJ266,AL266,AN266,AP266,AR266,AT266,AV266,AX266,AZ266,BB266,BD266)</f>
        <v>15443</v>
      </c>
      <c r="BG266" s="164">
        <f>SUM(AG266,AI266,AK266,AM266,AO266,AQ266,AS266,AU266,AW266,AY266,BA266,BC266,BE266)</f>
        <v>16672</v>
      </c>
      <c r="BI266" s="130" t="s">
        <v>31</v>
      </c>
      <c r="BJ266" s="122">
        <f>B266/B281</f>
        <v>4.270636324812397E-2</v>
      </c>
      <c r="BK266" s="123">
        <f t="shared" ref="BK266" si="3905">C266/C281</f>
        <v>4.6212709989836794E-2</v>
      </c>
      <c r="BL266" s="124">
        <f t="shared" ref="BL266" si="3906">D266/D281</f>
        <v>4.5377493806232884E-2</v>
      </c>
      <c r="BM266" s="125">
        <f t="shared" ref="BM266" si="3907">E266/E281</f>
        <v>4.7919957872564506E-2</v>
      </c>
      <c r="BN266" s="122">
        <f t="shared" ref="BN266" si="3908">F266/F281</f>
        <v>4.3247503941145557E-2</v>
      </c>
      <c r="BO266" s="123">
        <f t="shared" ref="BO266" si="3909">G266/G281</f>
        <v>2.967848309975268E-2</v>
      </c>
      <c r="BP266" s="124">
        <f t="shared" ref="BP266" si="3910">H266/H281</f>
        <v>4.6815139140319116E-2</v>
      </c>
      <c r="BQ266" s="125">
        <f t="shared" ref="BQ266" si="3911">I266/I281</f>
        <v>4.1211401425178144E-2</v>
      </c>
      <c r="BR266" s="122">
        <f t="shared" ref="BR266" si="3912">J266/J281</f>
        <v>4.3149466192170818E-2</v>
      </c>
      <c r="BS266" s="123">
        <f t="shared" ref="BS266" si="3913">K266/K281</f>
        <v>4.5137273150302464E-2</v>
      </c>
      <c r="BT266" s="124">
        <f t="shared" ref="BT266" si="3914">L266/L281</f>
        <v>3.6996256331204583E-2</v>
      </c>
      <c r="BU266" s="122">
        <f t="shared" ref="BU266" si="3915">M266/M281</f>
        <v>4.9807293210791581E-2</v>
      </c>
      <c r="BV266" s="126">
        <f t="shared" ref="BV266" si="3916">N266/N281</f>
        <v>4.1692284045496464E-2</v>
      </c>
      <c r="BW266" s="127">
        <f t="shared" ref="BW266" si="3917">O266/O281</f>
        <v>4.3799616753353407E-2</v>
      </c>
      <c r="BX266" s="122">
        <f t="shared" ref="BX266" si="3918">P266/P281</f>
        <v>3.9897039897039896E-2</v>
      </c>
      <c r="BY266" s="123">
        <f t="shared" ref="BY266" si="3919">Q266/Q281</f>
        <v>3.8969970199434552E-2</v>
      </c>
      <c r="BZ266" s="124">
        <f t="shared" ref="BZ266" si="3920">R266/R281</f>
        <v>4.5050385299347954E-2</v>
      </c>
      <c r="CA266" s="125">
        <f t="shared" ref="CA266" si="3921">S266/S281</f>
        <v>4.490449638153992E-2</v>
      </c>
      <c r="CB266" s="122">
        <f t="shared" ref="CB266" si="3922">T266/T281</f>
        <v>3.8140374633265625E-2</v>
      </c>
      <c r="CC266" s="123">
        <f t="shared" ref="CC266" si="3923">U266/U281</f>
        <v>3.9375133747057561E-2</v>
      </c>
      <c r="CD266" s="124">
        <f t="shared" ref="CD266" si="3924">V266/V281</f>
        <v>3.3996981240566375E-2</v>
      </c>
      <c r="CE266" s="125">
        <f t="shared" ref="CE266" si="3925">W266/W281</f>
        <v>4.7987309141384098E-2</v>
      </c>
      <c r="CF266" s="122">
        <f t="shared" ref="CF266" si="3926">X266/X281</f>
        <v>3.5044247787610616E-2</v>
      </c>
      <c r="CG266" s="123">
        <f t="shared" ref="CG266" si="3927">Y266/Y281</f>
        <v>3.5087719298245612E-2</v>
      </c>
      <c r="CH266" s="124">
        <f t="shared" ref="CH266" si="3928">Z266/Z281</f>
        <v>5.5118741976893454E-2</v>
      </c>
      <c r="CI266" s="122">
        <f t="shared" ref="CI266" si="3929">AA266/AA281</f>
        <v>5.4662261380323054E-2</v>
      </c>
      <c r="CJ266" s="128">
        <f t="shared" ref="CJ266" si="3930">AB266/AB281</f>
        <v>4.3268911300009712E-2</v>
      </c>
      <c r="CK266" s="129">
        <f t="shared" ref="CK266" si="3931">AC266/AC281</f>
        <v>4.414565711593995E-2</v>
      </c>
    </row>
    <row r="267" spans="1:89" ht="13.5" thickBot="1" x14ac:dyDescent="0.25">
      <c r="A267" s="138" t="s">
        <v>33</v>
      </c>
      <c r="B267" s="193">
        <v>601</v>
      </c>
      <c r="C267" s="187">
        <v>710</v>
      </c>
      <c r="D267" s="188">
        <v>249</v>
      </c>
      <c r="E267" s="189">
        <v>350</v>
      </c>
      <c r="F267" s="186">
        <v>689</v>
      </c>
      <c r="G267" s="190">
        <v>626</v>
      </c>
      <c r="H267" s="188">
        <v>1137</v>
      </c>
      <c r="I267" s="189">
        <v>1175</v>
      </c>
      <c r="J267" s="186">
        <v>218</v>
      </c>
      <c r="K267" s="187">
        <v>174</v>
      </c>
      <c r="L267" s="188">
        <v>493</v>
      </c>
      <c r="M267" s="186">
        <v>496</v>
      </c>
      <c r="N267" s="191">
        <v>1036</v>
      </c>
      <c r="O267" s="194">
        <v>1033</v>
      </c>
      <c r="P267" s="186">
        <v>485</v>
      </c>
      <c r="Q267" s="187">
        <v>495</v>
      </c>
      <c r="R267" s="188">
        <v>722</v>
      </c>
      <c r="S267" s="189">
        <v>648</v>
      </c>
      <c r="T267" s="186">
        <v>134</v>
      </c>
      <c r="U267" s="190">
        <v>177</v>
      </c>
      <c r="V267" s="188">
        <v>473</v>
      </c>
      <c r="W267" s="195">
        <v>651</v>
      </c>
      <c r="X267" s="186">
        <v>419</v>
      </c>
      <c r="Y267" s="190">
        <v>220</v>
      </c>
      <c r="Z267" s="188">
        <v>1259</v>
      </c>
      <c r="AA267" s="186">
        <v>1409</v>
      </c>
      <c r="AB267" s="161">
        <f t="shared" si="3684"/>
        <v>7915</v>
      </c>
      <c r="AC267" s="162">
        <f t="shared" si="3685"/>
        <v>8164</v>
      </c>
      <c r="AE267" s="253"/>
      <c r="AF267" s="119"/>
      <c r="AG267" s="187"/>
      <c r="AH267" s="188"/>
      <c r="AI267" s="189"/>
      <c r="AJ267" s="186"/>
      <c r="AK267" s="190"/>
      <c r="AL267" s="188"/>
      <c r="AM267" s="189"/>
      <c r="AN267" s="186"/>
      <c r="AO267" s="190"/>
      <c r="AP267" s="188"/>
      <c r="AQ267" s="186"/>
      <c r="AR267" s="191"/>
      <c r="AS267" s="192"/>
      <c r="AT267" s="186"/>
      <c r="AU267" s="190"/>
      <c r="AV267" s="188"/>
      <c r="AW267" s="189"/>
      <c r="AX267" s="186"/>
      <c r="AY267" s="190"/>
      <c r="AZ267" s="188"/>
      <c r="BA267" s="189"/>
      <c r="BB267" s="186"/>
      <c r="BC267" s="190"/>
      <c r="BD267" s="188"/>
      <c r="BE267" s="186"/>
      <c r="BF267" s="163"/>
      <c r="BG267" s="164"/>
      <c r="BI267" s="138" t="s">
        <v>33</v>
      </c>
      <c r="BJ267" s="122">
        <f>B267/B281</f>
        <v>3.6666463303032151E-2</v>
      </c>
      <c r="BK267" s="123">
        <f t="shared" ref="BK267" si="3932">C267/C281</f>
        <v>4.2446344233873376E-2</v>
      </c>
      <c r="BL267" s="124">
        <f t="shared" ref="BL267" si="3933">D267/D281</f>
        <v>3.2468379188942499E-2</v>
      </c>
      <c r="BM267" s="125">
        <f t="shared" ref="BM267" si="3934">E267/E281</f>
        <v>4.6076882569773568E-2</v>
      </c>
      <c r="BN267" s="122">
        <f t="shared" ref="BN267" si="3935">F267/F281</f>
        <v>3.6205990541250656E-2</v>
      </c>
      <c r="BO267" s="123">
        <f t="shared" ref="BO267" si="3936">G267/G281</f>
        <v>3.4405056334157733E-2</v>
      </c>
      <c r="BP267" s="124">
        <f t="shared" ref="BP267" si="3937">H267/H281</f>
        <v>4.7867637772070898E-2</v>
      </c>
      <c r="BQ267" s="125">
        <f t="shared" ref="BQ267" si="3938">I267/I281</f>
        <v>4.651623119556611E-2</v>
      </c>
      <c r="BR267" s="122">
        <f t="shared" ref="BR267" si="3939">J267/J281</f>
        <v>4.8487544483985762E-2</v>
      </c>
      <c r="BS267" s="123">
        <f t="shared" ref="BS267" si="3940">K267/K281</f>
        <v>4.0483946021405308E-2</v>
      </c>
      <c r="BT267" s="124">
        <f t="shared" ref="BT267" si="3941">L267/L281</f>
        <v>3.6188798355721939E-2</v>
      </c>
      <c r="BU267" s="122">
        <f t="shared" ref="BU267" si="3942">M267/M281</f>
        <v>3.676252594129855E-2</v>
      </c>
      <c r="BV267" s="126">
        <f t="shared" ref="BV267" si="3943">N267/N281</f>
        <v>3.9809406701506303E-2</v>
      </c>
      <c r="BW267" s="127">
        <f t="shared" ref="BW267" si="3944">O267/O281</f>
        <v>4.0397325094833993E-2</v>
      </c>
      <c r="BX267" s="122">
        <f t="shared" ref="BX267" si="3945">P267/P281</f>
        <v>3.6717389658566128E-2</v>
      </c>
      <c r="BY267" s="123">
        <f t="shared" ref="BY267" si="3946">Q267/Q281</f>
        <v>3.7823794605333534E-2</v>
      </c>
      <c r="BZ267" s="124">
        <f t="shared" ref="BZ267" si="3947">R267/R281</f>
        <v>4.2797866034380558E-2</v>
      </c>
      <c r="CA267" s="125">
        <f t="shared" ref="CA267" si="3948">S267/S281</f>
        <v>3.8438723454739587E-2</v>
      </c>
      <c r="CB267" s="122">
        <f t="shared" ref="CB267" si="3949">T267/T281</f>
        <v>3.0241480478447304E-2</v>
      </c>
      <c r="CC267" s="123">
        <f t="shared" ref="CC267" si="3950">U267/U281</f>
        <v>3.787716670233255E-2</v>
      </c>
      <c r="CD267" s="124">
        <f t="shared" ref="CD267" si="3951">V267/V281</f>
        <v>3.3996981240566375E-2</v>
      </c>
      <c r="CE267" s="125">
        <f t="shared" ref="CE267" si="3952">W267/W281</f>
        <v>4.3029942494546898E-2</v>
      </c>
      <c r="CF267" s="122">
        <f t="shared" ref="CF267" si="3953">X267/X281</f>
        <v>3.7079646017699114E-2</v>
      </c>
      <c r="CG267" s="123">
        <f t="shared" ref="CG267" si="3954">Y267/Y281</f>
        <v>3.0632135895293788E-2</v>
      </c>
      <c r="CH267" s="124">
        <f t="shared" ref="CH267" si="3955">Z267/Z281</f>
        <v>5.0505455712451859E-2</v>
      </c>
      <c r="CI267" s="122">
        <f t="shared" ref="CI267" si="3956">AA267/AA281</f>
        <v>5.1725403817914829E-2</v>
      </c>
      <c r="CJ267" s="128">
        <f t="shared" ref="CJ267" si="3957">AB267/AB281</f>
        <v>4.0457582154704887E-2</v>
      </c>
      <c r="CK267" s="129">
        <f t="shared" ref="CK267" si="3958">AC267/AC281</f>
        <v>4.1800643086816719E-2</v>
      </c>
    </row>
    <row r="268" spans="1:89" ht="14.25" thickTop="1" thickBot="1" x14ac:dyDescent="0.25">
      <c r="A268" s="130" t="s">
        <v>34</v>
      </c>
      <c r="B268" s="196">
        <v>598</v>
      </c>
      <c r="C268" s="180">
        <v>756</v>
      </c>
      <c r="D268" s="181">
        <v>344</v>
      </c>
      <c r="E268" s="182">
        <v>314</v>
      </c>
      <c r="F268" s="179">
        <v>662</v>
      </c>
      <c r="G268" s="183">
        <v>655</v>
      </c>
      <c r="H268" s="181">
        <v>1011</v>
      </c>
      <c r="I268" s="182">
        <v>1165</v>
      </c>
      <c r="J268" s="179">
        <v>204</v>
      </c>
      <c r="K268" s="180">
        <v>156</v>
      </c>
      <c r="L268" s="181">
        <v>594</v>
      </c>
      <c r="M268" s="179">
        <v>458</v>
      </c>
      <c r="N268" s="184">
        <v>1096</v>
      </c>
      <c r="O268" s="197">
        <v>969</v>
      </c>
      <c r="P268" s="179">
        <v>596</v>
      </c>
      <c r="Q268" s="180">
        <v>442</v>
      </c>
      <c r="R268" s="181">
        <v>783</v>
      </c>
      <c r="S268" s="182">
        <v>657</v>
      </c>
      <c r="T268" s="179">
        <v>161</v>
      </c>
      <c r="U268" s="183">
        <v>158</v>
      </c>
      <c r="V268" s="181">
        <v>599</v>
      </c>
      <c r="W268" s="198">
        <v>542</v>
      </c>
      <c r="X268" s="179">
        <v>354</v>
      </c>
      <c r="Y268" s="183">
        <v>190</v>
      </c>
      <c r="Z268" s="181">
        <v>1262</v>
      </c>
      <c r="AA268" s="179">
        <v>1398</v>
      </c>
      <c r="AB268" s="161">
        <f t="shared" si="3684"/>
        <v>8264</v>
      </c>
      <c r="AC268" s="162">
        <f t="shared" si="3685"/>
        <v>7860</v>
      </c>
      <c r="AE268" s="250" t="s">
        <v>25</v>
      </c>
      <c r="AF268" s="14">
        <f t="shared" ref="AF268:BG268" si="3959">SUM(AF265:AF267)</f>
        <v>1770</v>
      </c>
      <c r="AG268" s="1">
        <f t="shared" si="3959"/>
        <v>4354</v>
      </c>
      <c r="AH268" s="14">
        <f t="shared" si="3959"/>
        <v>1279</v>
      </c>
      <c r="AI268" s="1">
        <f t="shared" si="3959"/>
        <v>1255</v>
      </c>
      <c r="AJ268" s="14">
        <f t="shared" si="3959"/>
        <v>1710</v>
      </c>
      <c r="AK268" s="1">
        <f t="shared" si="3959"/>
        <v>4432</v>
      </c>
      <c r="AL268" s="14">
        <f t="shared" si="3959"/>
        <v>2912</v>
      </c>
      <c r="AM268" s="1">
        <f t="shared" si="3959"/>
        <v>5802</v>
      </c>
      <c r="AN268" s="14">
        <f t="shared" si="3959"/>
        <v>1125</v>
      </c>
      <c r="AO268" s="1">
        <f t="shared" si="3959"/>
        <v>325</v>
      </c>
      <c r="AP268" s="14">
        <f t="shared" si="3959"/>
        <v>3503</v>
      </c>
      <c r="AQ268" s="1">
        <f t="shared" si="3959"/>
        <v>959</v>
      </c>
      <c r="AR268" s="14">
        <f t="shared" si="3959"/>
        <v>5209</v>
      </c>
      <c r="AS268" s="1">
        <f t="shared" si="3959"/>
        <v>3022</v>
      </c>
      <c r="AT268" s="14">
        <f t="shared" si="3959"/>
        <v>2355</v>
      </c>
      <c r="AU268" s="1">
        <f t="shared" si="3959"/>
        <v>2062</v>
      </c>
      <c r="AV268" s="14">
        <f t="shared" si="3959"/>
        <v>2397</v>
      </c>
      <c r="AW268" s="1">
        <f t="shared" si="3959"/>
        <v>3261</v>
      </c>
      <c r="AX268" s="14">
        <f t="shared" si="3959"/>
        <v>1217</v>
      </c>
      <c r="AY268" s="1">
        <f t="shared" si="3959"/>
        <v>286</v>
      </c>
      <c r="AZ268" s="14">
        <f t="shared" si="3959"/>
        <v>3410</v>
      </c>
      <c r="BA268" s="1">
        <f t="shared" si="3959"/>
        <v>1656</v>
      </c>
      <c r="BB268" s="14">
        <f t="shared" si="3959"/>
        <v>2434</v>
      </c>
      <c r="BC268" s="1">
        <f t="shared" si="3959"/>
        <v>716</v>
      </c>
      <c r="BD268" s="14">
        <f t="shared" si="3959"/>
        <v>3536</v>
      </c>
      <c r="BE268" s="1">
        <f t="shared" si="3959"/>
        <v>5044</v>
      </c>
      <c r="BF268" s="165">
        <f t="shared" si="3959"/>
        <v>32857</v>
      </c>
      <c r="BG268" s="166">
        <f t="shared" si="3959"/>
        <v>33174</v>
      </c>
      <c r="BI268" s="130" t="s">
        <v>34</v>
      </c>
      <c r="BJ268" s="122">
        <f>B268/B281</f>
        <v>3.6483436031968762E-2</v>
      </c>
      <c r="BK268" s="123">
        <f t="shared" ref="BK268" si="3960">C268/C281</f>
        <v>4.5196389071560948E-2</v>
      </c>
      <c r="BL268" s="124">
        <f t="shared" ref="BL268" si="3961">D268/D281</f>
        <v>4.4855913417655498E-2</v>
      </c>
      <c r="BM268" s="125">
        <f t="shared" ref="BM268" si="3962">E268/E281</f>
        <v>4.1337546076882573E-2</v>
      </c>
      <c r="BN268" s="122">
        <f t="shared" ref="BN268" si="3963">F268/F281</f>
        <v>3.4787178139779294E-2</v>
      </c>
      <c r="BO268" s="123">
        <f t="shared" ref="BO268" si="3964">G268/G281</f>
        <v>3.599890079692223E-2</v>
      </c>
      <c r="BP268" s="124">
        <f t="shared" ref="BP268" si="3965">H268/H281</f>
        <v>4.2563044668041929E-2</v>
      </c>
      <c r="BQ268" s="125">
        <f t="shared" ref="BQ268" si="3966">I268/I281</f>
        <v>4.6120348376880442E-2</v>
      </c>
      <c r="BR268" s="122">
        <f t="shared" ref="BR268" si="3967">J268/J281</f>
        <v>4.5373665480427046E-2</v>
      </c>
      <c r="BS268" s="123">
        <f t="shared" ref="BS268" si="3968">K268/K281</f>
        <v>3.6295951605397857E-2</v>
      </c>
      <c r="BT268" s="124">
        <f t="shared" ref="BT268" si="3969">L268/L281</f>
        <v>4.3602730676062539E-2</v>
      </c>
      <c r="BU268" s="122">
        <f t="shared" ref="BU268" si="3970">M268/M281</f>
        <v>3.3946042099021641E-2</v>
      </c>
      <c r="BV268" s="126">
        <f t="shared" ref="BV268" si="3971">N268/N281</f>
        <v>4.2114970796188131E-2</v>
      </c>
      <c r="BW268" s="127">
        <f t="shared" ref="BW268" si="3972">O268/O281</f>
        <v>3.7894489851785222E-2</v>
      </c>
      <c r="BX268" s="122">
        <f t="shared" ref="BX268" si="3973">P268/P281</f>
        <v>4.5120751003103941E-2</v>
      </c>
      <c r="BY268" s="123">
        <f t="shared" ref="BY268" si="3974">Q268/Q281</f>
        <v>3.377397417284328E-2</v>
      </c>
      <c r="BZ268" s="124">
        <f t="shared" ref="BZ268" si="3975">R268/R281</f>
        <v>4.6413752222880855E-2</v>
      </c>
      <c r="CA268" s="125">
        <f t="shared" ref="CA268" si="3976">S268/S281</f>
        <v>3.8972594613833192E-2</v>
      </c>
      <c r="CB268" s="122">
        <f t="shared" ref="CB268" si="3977">T268/T281</f>
        <v>3.6334913112164295E-2</v>
      </c>
      <c r="CC268" s="123">
        <f t="shared" ref="CC268" si="3978">U268/U281</f>
        <v>3.3811256152364647E-2</v>
      </c>
      <c r="CD268" s="124">
        <f t="shared" ref="CD268" si="3979">V268/V281</f>
        <v>4.3053259541436066E-2</v>
      </c>
      <c r="CE268" s="125">
        <f t="shared" ref="CE268" si="3980">W268/W281</f>
        <v>3.5825236301143502E-2</v>
      </c>
      <c r="CF268" s="122">
        <f t="shared" ref="CF268" si="3981">X268/X281</f>
        <v>3.1327433628318586E-2</v>
      </c>
      <c r="CG268" s="123">
        <f t="shared" ref="CG268" si="3982">Y268/Y281</f>
        <v>2.6455026455026454E-2</v>
      </c>
      <c r="CH268" s="124">
        <f t="shared" ref="CH268" si="3983">Z268/Z281</f>
        <v>5.0625802310654687E-2</v>
      </c>
      <c r="CI268" s="122">
        <f t="shared" ref="CI268" si="3984">AA268/AA281</f>
        <v>5.1321585903083701E-2</v>
      </c>
      <c r="CJ268" s="128">
        <f t="shared" ref="CJ268" si="3985">AB268/AB281</f>
        <v>4.2241498285089218E-2</v>
      </c>
      <c r="CK268" s="129">
        <f t="shared" ref="CK268" si="3986">AC268/AC281</f>
        <v>4.0244127224691256E-2</v>
      </c>
    </row>
    <row r="269" spans="1:89" ht="13.5" thickTop="1" x14ac:dyDescent="0.2">
      <c r="A269" s="138" t="s">
        <v>35</v>
      </c>
      <c r="B269" s="193">
        <v>665</v>
      </c>
      <c r="C269" s="187">
        <v>1044</v>
      </c>
      <c r="D269" s="188">
        <v>340</v>
      </c>
      <c r="E269" s="189">
        <v>413</v>
      </c>
      <c r="F269" s="186">
        <v>752</v>
      </c>
      <c r="G269" s="190">
        <v>1049</v>
      </c>
      <c r="H269" s="188">
        <v>1087</v>
      </c>
      <c r="I269" s="189">
        <v>1557</v>
      </c>
      <c r="J269" s="186">
        <v>307</v>
      </c>
      <c r="K269" s="187">
        <v>137</v>
      </c>
      <c r="L269" s="188">
        <v>943</v>
      </c>
      <c r="M269" s="186">
        <v>478</v>
      </c>
      <c r="N269" s="191">
        <v>1509</v>
      </c>
      <c r="O269" s="194">
        <v>999</v>
      </c>
      <c r="P269" s="186">
        <v>662</v>
      </c>
      <c r="Q269" s="187">
        <v>521</v>
      </c>
      <c r="R269" s="188">
        <v>818</v>
      </c>
      <c r="S269" s="189">
        <v>882</v>
      </c>
      <c r="T269" s="186">
        <v>270</v>
      </c>
      <c r="U269" s="190">
        <v>123</v>
      </c>
      <c r="V269" s="188">
        <v>909</v>
      </c>
      <c r="W269" s="195">
        <v>676</v>
      </c>
      <c r="X269" s="186">
        <v>529</v>
      </c>
      <c r="Y269" s="190">
        <v>245</v>
      </c>
      <c r="Z269" s="188">
        <v>1338</v>
      </c>
      <c r="AA269" s="186">
        <v>1625</v>
      </c>
      <c r="AB269" s="161">
        <f t="shared" si="3684"/>
        <v>10129</v>
      </c>
      <c r="AC269" s="162">
        <f t="shared" si="3685"/>
        <v>9749</v>
      </c>
      <c r="BI269" s="138" t="s">
        <v>35</v>
      </c>
      <c r="BJ269" s="122">
        <f>B269/B281</f>
        <v>4.0571045085717773E-2</v>
      </c>
      <c r="BK269" s="123">
        <f t="shared" ref="BK269" si="3987">C269/C281</f>
        <v>6.2414061098822263E-2</v>
      </c>
      <c r="BL269" s="124">
        <f t="shared" ref="BL269" si="3988">D269/D281</f>
        <v>4.4334333029078105E-2</v>
      </c>
      <c r="BM269" s="125">
        <f t="shared" ref="BM269" si="3989">E269/E281</f>
        <v>5.4370721432332805E-2</v>
      </c>
      <c r="BN269" s="122">
        <f t="shared" ref="BN269" si="3990">F269/F281</f>
        <v>3.9516552811350497E-2</v>
      </c>
      <c r="BO269" s="123">
        <f t="shared" ref="BO269" si="3991">G269/G281</f>
        <v>5.7653201428964004E-2</v>
      </c>
      <c r="BP269" s="124">
        <f t="shared" ref="BP269" si="3992">H269/H281</f>
        <v>4.5762640508567341E-2</v>
      </c>
      <c r="BQ269" s="125">
        <f t="shared" ref="BQ269" si="3993">I269/I281</f>
        <v>6.1638954869358671E-2</v>
      </c>
      <c r="BR269" s="122">
        <f t="shared" ref="BR269" si="3994">J269/J281</f>
        <v>6.8282918149466187E-2</v>
      </c>
      <c r="BS269" s="123">
        <f t="shared" ref="BS269" si="3995">K269/K281</f>
        <v>3.1875290832945553E-2</v>
      </c>
      <c r="BT269" s="124">
        <f t="shared" ref="BT269" si="3996">L269/L281</f>
        <v>6.9221170080011746E-2</v>
      </c>
      <c r="BU269" s="122">
        <f t="shared" ref="BU269" si="3997">M269/M281</f>
        <v>3.542840201600949E-2</v>
      </c>
      <c r="BV269" s="126">
        <f t="shared" ref="BV269" si="3998">N269/N281</f>
        <v>5.7984936981248077E-2</v>
      </c>
      <c r="BW269" s="127">
        <f t="shared" ref="BW269" si="3999">O269/O281</f>
        <v>3.9067693871964335E-2</v>
      </c>
      <c r="BX269" s="122">
        <f t="shared" ref="BX269" si="4000">P269/P281</f>
        <v>5.0117344234991291E-2</v>
      </c>
      <c r="BY269" s="123">
        <f t="shared" ref="BY269" si="4001">Q269/Q281</f>
        <v>3.9810498968441965E-2</v>
      </c>
      <c r="BZ269" s="124">
        <f t="shared" ref="BZ269" si="4002">R269/R281</f>
        <v>4.8488441019561353E-2</v>
      </c>
      <c r="CA269" s="125">
        <f t="shared" ref="CA269" si="4003">S269/S281</f>
        <v>5.2319373591173328E-2</v>
      </c>
      <c r="CB269" s="122">
        <f t="shared" ref="CB269" si="4004">T269/T281</f>
        <v>6.0934326337169942E-2</v>
      </c>
      <c r="CC269" s="123">
        <f t="shared" ref="CC269" si="4005">U269/U281</f>
        <v>2.6321420928739566E-2</v>
      </c>
      <c r="CD269" s="124">
        <f t="shared" ref="CD269" si="4006">V269/V281</f>
        <v>6.5334579170559903E-2</v>
      </c>
      <c r="CE269" s="125">
        <f t="shared" ref="CE269" si="4007">W269/W281</f>
        <v>4.4682398043492631E-2</v>
      </c>
      <c r="CF269" s="122">
        <f t="shared" ref="CF269" si="4008">X269/X281</f>
        <v>4.6814159292035397E-2</v>
      </c>
      <c r="CG269" s="123">
        <f t="shared" ref="CG269" si="4009">Y269/Y281</f>
        <v>3.4113060428849901E-2</v>
      </c>
      <c r="CH269" s="124">
        <f t="shared" ref="CH269" si="4010">Z269/Z281</f>
        <v>5.3674582798459561E-2</v>
      </c>
      <c r="CI269" s="122">
        <f t="shared" ref="CI269" si="4011">AA269/AA281</f>
        <v>5.9654919236417032E-2</v>
      </c>
      <c r="CJ269" s="128">
        <f t="shared" ref="CJ269" si="4012">AB269/AB281</f>
        <v>5.1774459841441037E-2</v>
      </c>
      <c r="CK269" s="129">
        <f t="shared" ref="CK269" si="4013">AC269/AC281</f>
        <v>4.9916030065332705E-2</v>
      </c>
    </row>
    <row r="270" spans="1:89" x14ac:dyDescent="0.2">
      <c r="A270" s="130" t="s">
        <v>36</v>
      </c>
      <c r="B270" s="196">
        <v>713</v>
      </c>
      <c r="C270" s="180">
        <v>1298</v>
      </c>
      <c r="D270" s="181">
        <v>681</v>
      </c>
      <c r="E270" s="182">
        <v>442</v>
      </c>
      <c r="F270" s="179">
        <v>873</v>
      </c>
      <c r="G270" s="183">
        <v>1566</v>
      </c>
      <c r="H270" s="181">
        <v>1334</v>
      </c>
      <c r="I270" s="182">
        <v>1814</v>
      </c>
      <c r="J270" s="179">
        <v>464</v>
      </c>
      <c r="K270" s="180">
        <v>135</v>
      </c>
      <c r="L270" s="181">
        <v>1146</v>
      </c>
      <c r="M270" s="179">
        <v>430</v>
      </c>
      <c r="N270" s="184">
        <v>1913</v>
      </c>
      <c r="O270" s="197">
        <v>1253</v>
      </c>
      <c r="P270" s="179">
        <v>1033</v>
      </c>
      <c r="Q270" s="180">
        <v>702</v>
      </c>
      <c r="R270" s="181">
        <v>1144</v>
      </c>
      <c r="S270" s="182">
        <v>1178</v>
      </c>
      <c r="T270" s="179">
        <v>602</v>
      </c>
      <c r="U270" s="183">
        <v>101</v>
      </c>
      <c r="V270" s="181">
        <v>1496</v>
      </c>
      <c r="W270" s="198">
        <v>780</v>
      </c>
      <c r="X270" s="179">
        <v>842</v>
      </c>
      <c r="Y270" s="183">
        <v>285</v>
      </c>
      <c r="Z270" s="181">
        <v>1661</v>
      </c>
      <c r="AA270" s="179">
        <v>2045</v>
      </c>
      <c r="AB270" s="161">
        <f t="shared" si="3684"/>
        <v>13902</v>
      </c>
      <c r="AC270" s="162">
        <f t="shared" si="3685"/>
        <v>12029</v>
      </c>
      <c r="BI270" s="130" t="s">
        <v>36</v>
      </c>
      <c r="BJ270" s="122">
        <f>B270/B281</f>
        <v>4.3499481422731988E-2</v>
      </c>
      <c r="BK270" s="123">
        <f t="shared" ref="BK270" si="4014">C270/C281</f>
        <v>7.7599091289531894E-2</v>
      </c>
      <c r="BL270" s="124">
        <f t="shared" ref="BL270" si="4015">D270/D281</f>
        <v>8.8799061155300563E-2</v>
      </c>
      <c r="BM270" s="125">
        <f t="shared" ref="BM270" si="4016">E270/E281</f>
        <v>5.8188520273828329E-2</v>
      </c>
      <c r="BN270" s="122">
        <f t="shared" ref="BN270" si="4017">F270/F281</f>
        <v>4.5874934314240674E-2</v>
      </c>
      <c r="BO270" s="123">
        <f t="shared" ref="BO270" si="4018">G270/G281</f>
        <v>8.6067600989282775E-2</v>
      </c>
      <c r="BP270" s="124">
        <f t="shared" ref="BP270" si="4019">H270/H281</f>
        <v>5.6161326990274915E-2</v>
      </c>
      <c r="BQ270" s="125">
        <f t="shared" ref="BQ270" si="4020">I270/I281</f>
        <v>7.1813143309580357E-2</v>
      </c>
      <c r="BR270" s="122">
        <f t="shared" ref="BR270" si="4021">J270/J281</f>
        <v>0.10320284697508897</v>
      </c>
      <c r="BS270" s="123">
        <f t="shared" ref="BS270" si="4022">K270/K281</f>
        <v>3.1409958120055842E-2</v>
      </c>
      <c r="BT270" s="124">
        <f t="shared" ref="BT270" si="4023">L270/L281</f>
        <v>8.4122439991191372E-2</v>
      </c>
      <c r="BU270" s="122">
        <f t="shared" ref="BU270" si="4024">M270/M281</f>
        <v>3.1870738215238663E-2</v>
      </c>
      <c r="BV270" s="126">
        <f t="shared" ref="BV270" si="4025">N270/N281</f>
        <v>7.3509068552105747E-2</v>
      </c>
      <c r="BW270" s="127">
        <f t="shared" ref="BW270" si="4026">O270/O281</f>
        <v>4.9000821242814123E-2</v>
      </c>
      <c r="BX270" s="122">
        <f t="shared" ref="BX270" si="4027">P270/P281</f>
        <v>7.8204254674842905E-2</v>
      </c>
      <c r="BY270" s="123">
        <f t="shared" ref="BY270" si="4028">Q270/Q281</f>
        <v>5.3641017803927563E-2</v>
      </c>
      <c r="BZ270" s="124">
        <f t="shared" ref="BZ270" si="4029">R270/R281</f>
        <v>6.7812685240071127E-2</v>
      </c>
      <c r="CA270" s="125">
        <f t="shared" ref="CA270" si="4030">S270/S281</f>
        <v>6.9877802823585244E-2</v>
      </c>
      <c r="CB270" s="122">
        <f t="shared" ref="CB270" si="4031">T270/T281</f>
        <v>0.1358609794628752</v>
      </c>
      <c r="CC270" s="123">
        <f t="shared" ref="CC270" si="4032">U270/U281</f>
        <v>2.1613524502460946E-2</v>
      </c>
      <c r="CD270" s="124">
        <f t="shared" ref="CD270" si="4033">V270/V281</f>
        <v>0.10752533601667505</v>
      </c>
      <c r="CE270" s="125">
        <f t="shared" ref="CE270" si="4034">W270/W281</f>
        <v>5.1556613127106882E-2</v>
      </c>
      <c r="CF270" s="122">
        <f t="shared" ref="CF270" si="4035">X270/X281</f>
        <v>7.4513274336283186E-2</v>
      </c>
      <c r="CG270" s="123">
        <f t="shared" ref="CG270" si="4036">Y270/Y281</f>
        <v>3.968253968253968E-2</v>
      </c>
      <c r="CH270" s="124">
        <f t="shared" ref="CH270" si="4037">Z270/Z281</f>
        <v>6.663189987163029E-2</v>
      </c>
      <c r="CI270" s="122">
        <f t="shared" ref="CI270" si="4038">AA270/AA281</f>
        <v>7.5073421439060206E-2</v>
      </c>
      <c r="CJ270" s="128">
        <f t="shared" ref="CJ270" si="4039">AB270/AB281</f>
        <v>7.1060177778232134E-2</v>
      </c>
      <c r="CK270" s="129">
        <f t="shared" ref="CK270" si="4040">AC270/AC281</f>
        <v>6.1589899031273682E-2</v>
      </c>
    </row>
    <row r="271" spans="1:89" x14ac:dyDescent="0.2">
      <c r="A271" s="138" t="s">
        <v>30</v>
      </c>
      <c r="B271" s="193">
        <v>909</v>
      </c>
      <c r="C271" s="187">
        <v>2234</v>
      </c>
      <c r="D271" s="188">
        <v>780</v>
      </c>
      <c r="E271" s="189">
        <v>620</v>
      </c>
      <c r="F271" s="186">
        <v>936</v>
      </c>
      <c r="G271" s="190">
        <v>2416</v>
      </c>
      <c r="H271" s="188">
        <v>1482</v>
      </c>
      <c r="I271" s="189">
        <v>2995</v>
      </c>
      <c r="J271" s="186">
        <v>693</v>
      </c>
      <c r="K271" s="187">
        <v>169</v>
      </c>
      <c r="L271" s="188">
        <v>1719</v>
      </c>
      <c r="M271" s="186">
        <v>493</v>
      </c>
      <c r="N271" s="191">
        <v>2828</v>
      </c>
      <c r="O271" s="194">
        <v>1504</v>
      </c>
      <c r="P271" s="186">
        <v>1244</v>
      </c>
      <c r="Q271" s="187">
        <v>945</v>
      </c>
      <c r="R271" s="188">
        <v>1288</v>
      </c>
      <c r="S271" s="189">
        <v>1531</v>
      </c>
      <c r="T271" s="186">
        <v>664</v>
      </c>
      <c r="U271" s="190">
        <v>143</v>
      </c>
      <c r="V271" s="188">
        <v>1651</v>
      </c>
      <c r="W271" s="195">
        <v>859</v>
      </c>
      <c r="X271" s="186">
        <v>1303</v>
      </c>
      <c r="Y271" s="190">
        <v>307</v>
      </c>
      <c r="Z271" s="188">
        <v>1917</v>
      </c>
      <c r="AA271" s="186">
        <v>2286</v>
      </c>
      <c r="AB271" s="161">
        <f t="shared" si="3684"/>
        <v>17414</v>
      </c>
      <c r="AC271" s="162">
        <f t="shared" si="3685"/>
        <v>16502</v>
      </c>
      <c r="BI271" s="138" t="s">
        <v>30</v>
      </c>
      <c r="BJ271" s="122">
        <f>B271/B281</f>
        <v>5.5457263132206697E-2</v>
      </c>
      <c r="BK271" s="123">
        <f t="shared" ref="BK271" si="4041">C271/C281</f>
        <v>0.13355652537813117</v>
      </c>
      <c r="BL271" s="124">
        <f t="shared" ref="BL271" si="4042">D271/D281</f>
        <v>0.10170817577259095</v>
      </c>
      <c r="BM271" s="125">
        <f t="shared" ref="BM271" si="4043">E271/E281</f>
        <v>8.1621906266456032E-2</v>
      </c>
      <c r="BN271" s="122">
        <f t="shared" ref="BN271" si="4044">F271/F281</f>
        <v>4.9185496584340516E-2</v>
      </c>
      <c r="BO271" s="123">
        <f t="shared" ref="BO271" si="4045">G271/G281</f>
        <v>0.13278373179444902</v>
      </c>
      <c r="BP271" s="124">
        <f t="shared" ref="BP271" si="4046">H271/H281</f>
        <v>6.2392118890245443E-2</v>
      </c>
      <c r="BQ271" s="125">
        <f t="shared" ref="BQ271" si="4047">I271/I281</f>
        <v>0.11856690419635788</v>
      </c>
      <c r="BR271" s="122">
        <f t="shared" ref="BR271" si="4048">J271/J281</f>
        <v>0.15413701067615659</v>
      </c>
      <c r="BS271" s="123">
        <f t="shared" ref="BS271" si="4049">K271/K281</f>
        <v>3.9320614239181012E-2</v>
      </c>
      <c r="BT271" s="124">
        <f t="shared" ref="BT271" si="4050">L271/L281</f>
        <v>0.12618365998678704</v>
      </c>
      <c r="BU271" s="122">
        <f t="shared" ref="BU271" si="4051">M271/M281</f>
        <v>3.6540171953750374E-2</v>
      </c>
      <c r="BV271" s="126">
        <f t="shared" ref="BV271" si="4052">N271/N281</f>
        <v>0.10866892099600368</v>
      </c>
      <c r="BW271" s="127">
        <f t="shared" ref="BW271" si="4053">O271/O281</f>
        <v>5.8816628211646002E-2</v>
      </c>
      <c r="BX271" s="122">
        <f t="shared" ref="BX271" si="4054">P271/P281</f>
        <v>9.4178211825270655E-2</v>
      </c>
      <c r="BY271" s="123">
        <f t="shared" ref="BY271" si="4055">Q271/Q281</f>
        <v>7.2209062428364029E-2</v>
      </c>
      <c r="BZ271" s="124">
        <f t="shared" ref="BZ271" si="4056">R271/R281</f>
        <v>7.634854771784233E-2</v>
      </c>
      <c r="CA271" s="125">
        <f t="shared" ref="CA271" si="4057">S271/S281</f>
        <v>9.0817416063589992E-2</v>
      </c>
      <c r="CB271" s="122">
        <f t="shared" ref="CB271" si="4058">T271/T281</f>
        <v>0.14985330625141052</v>
      </c>
      <c r="CC271" s="123">
        <f t="shared" ref="CC271" si="4059">U271/U281</f>
        <v>3.0601326770811042E-2</v>
      </c>
      <c r="CD271" s="124">
        <f t="shared" ref="CD271" si="4060">V271/V281</f>
        <v>0.11866599583123698</v>
      </c>
      <c r="CE271" s="125">
        <f t="shared" ref="CE271" si="4061">W271/W281</f>
        <v>5.6778372661775399E-2</v>
      </c>
      <c r="CF271" s="122">
        <f t="shared" ref="CF271" si="4062">X271/X281</f>
        <v>0.11530973451327434</v>
      </c>
      <c r="CG271" s="123">
        <f t="shared" ref="CG271" si="4063">Y271/Y281</f>
        <v>4.2745753272069059E-2</v>
      </c>
      <c r="CH271" s="124">
        <f t="shared" ref="CH271" si="4064">Z271/Z281</f>
        <v>7.6901476251604622E-2</v>
      </c>
      <c r="CI271" s="122">
        <f t="shared" ref="CI271" si="4065">AA271/AA281</f>
        <v>8.3920704845814972E-2</v>
      </c>
      <c r="CJ271" s="128">
        <f t="shared" ref="CJ271" si="4066">AB271/AB281</f>
        <v>8.9011792247887675E-2</v>
      </c>
      <c r="CK271" s="129">
        <f t="shared" ref="CK271" si="4067">AC271/AC281</f>
        <v>8.449218669998157E-2</v>
      </c>
    </row>
    <row r="272" spans="1:89" x14ac:dyDescent="0.2">
      <c r="A272" s="130" t="s">
        <v>32</v>
      </c>
      <c r="B272" s="196">
        <v>861</v>
      </c>
      <c r="C272" s="180">
        <v>2120</v>
      </c>
      <c r="D272" s="181">
        <v>499</v>
      </c>
      <c r="E272" s="182">
        <v>635</v>
      </c>
      <c r="F272" s="179">
        <v>774</v>
      </c>
      <c r="G272" s="183">
        <v>2016</v>
      </c>
      <c r="H272" s="181">
        <v>1430</v>
      </c>
      <c r="I272" s="182">
        <v>2807</v>
      </c>
      <c r="J272" s="179">
        <v>432</v>
      </c>
      <c r="K272" s="180">
        <v>156</v>
      </c>
      <c r="L272" s="181">
        <v>1784</v>
      </c>
      <c r="M272" s="179">
        <v>466</v>
      </c>
      <c r="N272" s="184">
        <v>2381</v>
      </c>
      <c r="O272" s="197">
        <v>1518</v>
      </c>
      <c r="P272" s="179">
        <v>1111</v>
      </c>
      <c r="Q272" s="180">
        <v>1117</v>
      </c>
      <c r="R272" s="181">
        <v>1109</v>
      </c>
      <c r="S272" s="182">
        <v>1730</v>
      </c>
      <c r="T272" s="179">
        <v>553</v>
      </c>
      <c r="U272" s="183">
        <v>143</v>
      </c>
      <c r="V272" s="181">
        <v>1759</v>
      </c>
      <c r="W272" s="198">
        <v>797</v>
      </c>
      <c r="X272" s="179">
        <v>1131</v>
      </c>
      <c r="Y272" s="183">
        <v>409</v>
      </c>
      <c r="Z272" s="181">
        <v>1619</v>
      </c>
      <c r="AA272" s="179">
        <v>2758</v>
      </c>
      <c r="AB272" s="161">
        <f t="shared" si="3684"/>
        <v>15443</v>
      </c>
      <c r="AC272" s="162">
        <f t="shared" si="3685"/>
        <v>16672</v>
      </c>
      <c r="BI272" s="130" t="s">
        <v>32</v>
      </c>
      <c r="BJ272" s="122">
        <f>B272/B281</f>
        <v>5.2528826795192482E-2</v>
      </c>
      <c r="BK272" s="123">
        <f t="shared" ref="BK272" si="4068">C272/C281</f>
        <v>0.12674119686734023</v>
      </c>
      <c r="BL272" s="124">
        <f t="shared" ref="BL272" si="4069">D272/D281</f>
        <v>6.5067153475029338E-2</v>
      </c>
      <c r="BM272" s="125">
        <f t="shared" ref="BM272" si="4070">E272/E281</f>
        <v>8.359662980516061E-2</v>
      </c>
      <c r="BN272" s="122">
        <f t="shared" ref="BN272" si="4071">F272/F281</f>
        <v>4.0672622175512346E-2</v>
      </c>
      <c r="BO272" s="123">
        <f t="shared" ref="BO272" si="4072">G272/G281</f>
        <v>0.11079967023907666</v>
      </c>
      <c r="BP272" s="124">
        <f t="shared" ref="BP272" si="4073">H272/H281</f>
        <v>6.0202921736201745E-2</v>
      </c>
      <c r="BQ272" s="125">
        <f t="shared" ref="BQ272" si="4074">I272/I281</f>
        <v>0.1111243072050673</v>
      </c>
      <c r="BR272" s="122">
        <f t="shared" ref="BR272" si="4075">J272/J281</f>
        <v>9.6085409252669035E-2</v>
      </c>
      <c r="BS272" s="123">
        <f t="shared" ref="BS272" si="4076">K272/K281</f>
        <v>3.6295951605397857E-2</v>
      </c>
      <c r="BT272" s="124">
        <f t="shared" ref="BT272" si="4077">L272/L281</f>
        <v>0.13095500256918446</v>
      </c>
      <c r="BU272" s="122">
        <f t="shared" ref="BU272" si="4078">M272/M281</f>
        <v>3.4538986065816783E-2</v>
      </c>
      <c r="BV272" s="126">
        <f t="shared" ref="BV272" si="4079">N272/N281</f>
        <v>9.1492468490624035E-2</v>
      </c>
      <c r="BW272" s="127">
        <f t="shared" ref="BW272" si="4080">O272/O281</f>
        <v>5.9364123421062925E-2</v>
      </c>
      <c r="BX272" s="122">
        <f t="shared" ref="BX272" si="4081">P272/P281</f>
        <v>8.4109319403437049E-2</v>
      </c>
      <c r="BY272" s="123">
        <f t="shared" ref="BY272" si="4082">Q272/Q281</f>
        <v>8.5351875907389019E-2</v>
      </c>
      <c r="BZ272" s="124">
        <f t="shared" ref="BZ272" si="4083">R272/R281</f>
        <v>6.5737996443390637E-2</v>
      </c>
      <c r="CA272" s="125">
        <f t="shared" ref="CA272" si="4084">S272/S281</f>
        <v>0.10262190058132638</v>
      </c>
      <c r="CB272" s="122">
        <f t="shared" ref="CB272" si="4085">T272/T281</f>
        <v>0.12480252764612954</v>
      </c>
      <c r="CC272" s="123">
        <f t="shared" ref="CC272" si="4086">U272/U281</f>
        <v>3.0601326770811042E-2</v>
      </c>
      <c r="CD272" s="124">
        <f t="shared" ref="CD272" si="4087">V272/V281</f>
        <v>0.12642852008912528</v>
      </c>
      <c r="CE272" s="125">
        <f t="shared" ref="CE272" si="4088">W272/W281</f>
        <v>5.268028290038998E-2</v>
      </c>
      <c r="CF272" s="122">
        <f t="shared" ref="CF272" si="4089">X272/X281</f>
        <v>0.10008849557522125</v>
      </c>
      <c r="CG272" s="123">
        <f t="shared" ref="CG272" si="4090">Y272/Y281</f>
        <v>5.6947925368977997E-2</v>
      </c>
      <c r="CH272" s="124">
        <f t="shared" ref="CH272" si="4091">Z272/Z281</f>
        <v>6.4947047496790755E-2</v>
      </c>
      <c r="CI272" s="122">
        <f t="shared" ref="CI272" si="4092">AA272/AA281</f>
        <v>0.1012481644640235</v>
      </c>
      <c r="CJ272" s="128">
        <f t="shared" ref="CJ272" si="4093">AB272/AB281</f>
        <v>7.8937010892622561E-2</v>
      </c>
      <c r="CK272" s="129">
        <f t="shared" ref="CK272" si="4094">AC272/AC281</f>
        <v>8.5362606754459627E-2</v>
      </c>
    </row>
    <row r="273" spans="1:89" x14ac:dyDescent="0.2">
      <c r="A273" s="138" t="s">
        <v>37</v>
      </c>
      <c r="B273" s="193">
        <v>922</v>
      </c>
      <c r="C273" s="187">
        <v>1440</v>
      </c>
      <c r="D273" s="188">
        <v>353</v>
      </c>
      <c r="E273" s="189">
        <v>535</v>
      </c>
      <c r="F273" s="186">
        <v>653</v>
      </c>
      <c r="G273" s="190">
        <v>1783</v>
      </c>
      <c r="H273" s="188">
        <v>1195</v>
      </c>
      <c r="I273" s="189">
        <v>1996</v>
      </c>
      <c r="J273" s="186">
        <v>395</v>
      </c>
      <c r="K273" s="187">
        <v>115</v>
      </c>
      <c r="L273" s="188">
        <v>1200</v>
      </c>
      <c r="M273" s="186">
        <v>381</v>
      </c>
      <c r="N273" s="191">
        <v>1986</v>
      </c>
      <c r="O273" s="194">
        <v>1240</v>
      </c>
      <c r="P273" s="186">
        <v>783</v>
      </c>
      <c r="Q273" s="187">
        <v>882</v>
      </c>
      <c r="R273" s="188">
        <v>901</v>
      </c>
      <c r="S273" s="189">
        <v>1173</v>
      </c>
      <c r="T273" s="186">
        <v>336</v>
      </c>
      <c r="U273" s="190">
        <v>106</v>
      </c>
      <c r="V273" s="188">
        <v>1282</v>
      </c>
      <c r="W273" s="195">
        <v>602</v>
      </c>
      <c r="X273" s="186">
        <v>631</v>
      </c>
      <c r="Y273" s="190">
        <v>355</v>
      </c>
      <c r="Z273" s="188">
        <v>1328</v>
      </c>
      <c r="AA273" s="186">
        <v>1871</v>
      </c>
      <c r="AB273" s="161">
        <f t="shared" si="3684"/>
        <v>11965</v>
      </c>
      <c r="AC273" s="162">
        <f t="shared" si="3685"/>
        <v>12479</v>
      </c>
      <c r="BI273" s="138" t="s">
        <v>37</v>
      </c>
      <c r="BJ273" s="122">
        <f>B273/B281</f>
        <v>5.6250381306814715E-2</v>
      </c>
      <c r="BK273" s="123">
        <f t="shared" ref="BK273" si="4095">C273/C281</f>
        <v>8.6088360136306566E-2</v>
      </c>
      <c r="BL273" s="124">
        <f t="shared" ref="BL273" si="4096">D273/D281</f>
        <v>4.6029469291954624E-2</v>
      </c>
      <c r="BM273" s="125">
        <f t="shared" ref="BM273" si="4097">E273/E281</f>
        <v>7.043180621379673E-2</v>
      </c>
      <c r="BN273" s="122">
        <f t="shared" ref="BN273" si="4098">F273/F281</f>
        <v>3.4314240672622176E-2</v>
      </c>
      <c r="BO273" s="123">
        <f t="shared" ref="BO273" si="4099">G273/G281</f>
        <v>9.7993954383072276E-2</v>
      </c>
      <c r="BP273" s="124">
        <f t="shared" ref="BP273" si="4100">H273/H281</f>
        <v>5.0309434597735021E-2</v>
      </c>
      <c r="BQ273" s="125">
        <f t="shared" ref="BQ273" si="4101">I273/I281</f>
        <v>7.9018210609659537E-2</v>
      </c>
      <c r="BR273" s="122">
        <f t="shared" ref="BR273" si="4102">J273/J281</f>
        <v>8.7855871886120998E-2</v>
      </c>
      <c r="BS273" s="123">
        <f t="shared" ref="BS273" si="4103">K273/K281</f>
        <v>2.6756630991158679E-2</v>
      </c>
      <c r="BT273" s="124">
        <f t="shared" ref="BT273" si="4104">L273/L281</f>
        <v>8.8086324598106142E-2</v>
      </c>
      <c r="BU273" s="122">
        <f t="shared" ref="BU273" si="4105">M273/M281</f>
        <v>2.8238956418618441E-2</v>
      </c>
      <c r="BV273" s="126">
        <f t="shared" ref="BV273" si="4106">N273/N281</f>
        <v>7.6314171533968647E-2</v>
      </c>
      <c r="BW273" s="127">
        <f t="shared" ref="BW273" si="4107">O273/O281</f>
        <v>4.8492432834069843E-2</v>
      </c>
      <c r="BX273" s="122">
        <f t="shared" ref="BX273" si="4108">P273/P281</f>
        <v>5.9277765160118102E-2</v>
      </c>
      <c r="BY273" s="123">
        <f t="shared" ref="BY273" si="4109">Q273/Q281</f>
        <v>6.7395124933139761E-2</v>
      </c>
      <c r="BZ273" s="124">
        <f t="shared" ref="BZ273" si="4110">R273/R281</f>
        <v>5.3408417308832244E-2</v>
      </c>
      <c r="CA273" s="125">
        <f t="shared" ref="CA273" si="4111">S273/S281</f>
        <v>6.9581207735199907E-2</v>
      </c>
      <c r="CB273" s="122">
        <f t="shared" ref="CB273" si="4112">T273/T281</f>
        <v>7.582938388625593E-2</v>
      </c>
      <c r="CC273" s="123">
        <f t="shared" ref="CC273" si="4113">U273/U281</f>
        <v>2.2683500962978814E-2</v>
      </c>
      <c r="CD273" s="124">
        <f t="shared" ref="CD273" si="4114">V273/V281</f>
        <v>9.2144037950118593E-2</v>
      </c>
      <c r="CE273" s="125">
        <f t="shared" ref="CE273" si="4115">W273/W281</f>
        <v>3.9791129618613259E-2</v>
      </c>
      <c r="CF273" s="122">
        <f t="shared" ref="CF273" si="4116">X273/X281</f>
        <v>5.584070796460177E-2</v>
      </c>
      <c r="CG273" s="123">
        <f t="shared" ref="CG273" si="4117">Y273/Y281</f>
        <v>4.9429128376496795E-2</v>
      </c>
      <c r="CH273" s="124">
        <f t="shared" ref="CH273" si="4118">Z273/Z281</f>
        <v>5.3273427471116817E-2</v>
      </c>
      <c r="CI273" s="122">
        <f t="shared" ref="CI273" si="4119">AA273/AA281</f>
        <v>6.8685756240822321E-2</v>
      </c>
      <c r="CJ273" s="128">
        <f t="shared" ref="CJ273" si="4120">AB273/AB281</f>
        <v>6.1159187679222231E-2</v>
      </c>
      <c r="CK273" s="129">
        <f t="shared" ref="CK273" si="4121">AC273/AC281</f>
        <v>6.3893952116656771E-2</v>
      </c>
    </row>
    <row r="274" spans="1:89" x14ac:dyDescent="0.2">
      <c r="A274" s="130" t="s">
        <v>38</v>
      </c>
      <c r="B274" s="196">
        <v>776</v>
      </c>
      <c r="C274" s="180">
        <v>1022</v>
      </c>
      <c r="D274" s="181">
        <v>258</v>
      </c>
      <c r="E274" s="182">
        <v>474</v>
      </c>
      <c r="F274" s="179">
        <v>685</v>
      </c>
      <c r="G274" s="183">
        <v>1317</v>
      </c>
      <c r="H274" s="181">
        <v>1019</v>
      </c>
      <c r="I274" s="182">
        <v>1670</v>
      </c>
      <c r="J274" s="179">
        <v>287</v>
      </c>
      <c r="K274" s="180">
        <v>72</v>
      </c>
      <c r="L274" s="181">
        <v>804</v>
      </c>
      <c r="M274" s="179">
        <v>543</v>
      </c>
      <c r="N274" s="184">
        <v>1464</v>
      </c>
      <c r="O274" s="197">
        <v>1248</v>
      </c>
      <c r="P274" s="179">
        <v>469</v>
      </c>
      <c r="Q274" s="180">
        <v>778</v>
      </c>
      <c r="R274" s="181">
        <v>747</v>
      </c>
      <c r="S274" s="182">
        <v>956</v>
      </c>
      <c r="T274" s="179">
        <v>286</v>
      </c>
      <c r="U274" s="183">
        <v>139</v>
      </c>
      <c r="V274" s="181">
        <v>917</v>
      </c>
      <c r="W274" s="198">
        <v>700</v>
      </c>
      <c r="X274" s="179">
        <v>450</v>
      </c>
      <c r="Y274" s="183">
        <v>377</v>
      </c>
      <c r="Z274" s="181">
        <v>1038</v>
      </c>
      <c r="AA274" s="179">
        <v>1347</v>
      </c>
      <c r="AB274" s="161">
        <f t="shared" si="3684"/>
        <v>9200</v>
      </c>
      <c r="AC274" s="162">
        <f t="shared" si="3685"/>
        <v>10643</v>
      </c>
      <c r="BI274" s="130" t="s">
        <v>38</v>
      </c>
      <c r="BJ274" s="122">
        <f>B274/B281</f>
        <v>4.7343054115063142E-2</v>
      </c>
      <c r="BK274" s="123">
        <f t="shared" ref="BK274" si="4122">C274/C281</f>
        <v>6.1098822263406467E-2</v>
      </c>
      <c r="BL274" s="124">
        <f t="shared" ref="BL274" si="4123">D274/D281</f>
        <v>3.3641935063241625E-2</v>
      </c>
      <c r="BM274" s="125">
        <f t="shared" ref="BM274" si="4124">E274/E281</f>
        <v>6.2401263823064768E-2</v>
      </c>
      <c r="BN274" s="122">
        <f t="shared" ref="BN274" si="4125">F274/F281</f>
        <v>3.599579611140305E-2</v>
      </c>
      <c r="BO274" s="123">
        <f t="shared" ref="BO274" si="4126">G274/G281</f>
        <v>7.2382522671063473E-2</v>
      </c>
      <c r="BP274" s="124">
        <f t="shared" ref="BP274" si="4127">H274/H281</f>
        <v>4.2899844230202502E-2</v>
      </c>
      <c r="BQ274" s="125">
        <f t="shared" ref="BQ274" si="4128">I274/I281</f>
        <v>6.6112430720506724E-2</v>
      </c>
      <c r="BR274" s="122">
        <f t="shared" ref="BR274" si="4129">J274/J281</f>
        <v>6.3834519572953732E-2</v>
      </c>
      <c r="BS274" s="123">
        <f t="shared" ref="BS274" si="4130">K274/K281</f>
        <v>1.675197766402978E-2</v>
      </c>
      <c r="BT274" s="124">
        <f t="shared" ref="BT274" si="4131">L274/L281</f>
        <v>5.9017837480731118E-2</v>
      </c>
      <c r="BU274" s="122">
        <f t="shared" ref="BU274" si="4132">M274/M281</f>
        <v>4.0246071746219983E-2</v>
      </c>
      <c r="BV274" s="126">
        <f t="shared" ref="BV274" si="4133">N274/N281</f>
        <v>5.6255763910236706E-2</v>
      </c>
      <c r="BW274" s="127">
        <f t="shared" ref="BW274" si="4134">O274/O281</f>
        <v>4.8805287239450941E-2</v>
      </c>
      <c r="BX274" s="122">
        <f t="shared" ref="BX274" si="4135">P274/P281</f>
        <v>3.550609432962374E-2</v>
      </c>
      <c r="BY274" s="123">
        <f t="shared" ref="BY274" si="4136">Q274/Q281</f>
        <v>5.9448307480706043E-2</v>
      </c>
      <c r="BZ274" s="124">
        <f t="shared" ref="BZ274" si="4137">R274/R281</f>
        <v>4.4279786603438058E-2</v>
      </c>
      <c r="CA274" s="125">
        <f t="shared" ref="CA274" si="4138">S274/S281</f>
        <v>5.6708980899276305E-2</v>
      </c>
      <c r="CB274" s="122">
        <f t="shared" ref="CB274" si="4139">T274/T281</f>
        <v>6.4545249379372602E-2</v>
      </c>
      <c r="CC274" s="123">
        <f t="shared" ref="CC274" si="4140">U274/U281</f>
        <v>2.9745345602396746E-2</v>
      </c>
      <c r="CD274" s="124">
        <f t="shared" ref="CD274" si="4141">V274/V281</f>
        <v>6.5909580967440526E-2</v>
      </c>
      <c r="CE274" s="125">
        <f t="shared" ref="CE274" si="4142">W274/W281</f>
        <v>4.6268755370480537E-2</v>
      </c>
      <c r="CF274" s="122">
        <f t="shared" ref="CF274" si="4143">X274/X281</f>
        <v>3.9823008849557522E-2</v>
      </c>
      <c r="CG274" s="123">
        <f t="shared" ref="CG274" si="4144">Y274/Y281</f>
        <v>5.2492341966026174E-2</v>
      </c>
      <c r="CH274" s="124">
        <f t="shared" ref="CH274" si="4145">Z274/Z281</f>
        <v>4.1639922978177153E-2</v>
      </c>
      <c r="CI274" s="122">
        <f t="shared" ref="CI274" si="4146">AA274/AA281</f>
        <v>4.9449339207048457E-2</v>
      </c>
      <c r="CJ274" s="128">
        <f t="shared" ref="CJ274" si="4147">AB274/AB281</f>
        <v>4.7025869339644338E-2</v>
      </c>
      <c r="CK274" s="129">
        <f t="shared" ref="CK274" si="4148">AC274/AC281</f>
        <v>5.4493415528293773E-2</v>
      </c>
    </row>
    <row r="275" spans="1:89" x14ac:dyDescent="0.2">
      <c r="A275" s="138" t="s">
        <v>39</v>
      </c>
      <c r="B275" s="193">
        <v>319</v>
      </c>
      <c r="C275" s="187">
        <v>680</v>
      </c>
      <c r="D275" s="188">
        <v>102</v>
      </c>
      <c r="E275" s="189">
        <v>371</v>
      </c>
      <c r="F275" s="186">
        <v>382</v>
      </c>
      <c r="G275" s="190">
        <v>1137</v>
      </c>
      <c r="H275" s="188">
        <v>480</v>
      </c>
      <c r="I275" s="189">
        <v>1178</v>
      </c>
      <c r="J275" s="186">
        <v>80</v>
      </c>
      <c r="K275" s="187">
        <v>65</v>
      </c>
      <c r="L275" s="188">
        <v>850</v>
      </c>
      <c r="M275" s="186">
        <v>351</v>
      </c>
      <c r="N275" s="191">
        <v>951</v>
      </c>
      <c r="O275" s="194">
        <v>1073</v>
      </c>
      <c r="P275" s="186">
        <v>380</v>
      </c>
      <c r="Q275" s="187">
        <v>659</v>
      </c>
      <c r="R275" s="188">
        <v>567</v>
      </c>
      <c r="S275" s="189">
        <v>760</v>
      </c>
      <c r="T275" s="186">
        <v>148</v>
      </c>
      <c r="U275" s="190">
        <v>115</v>
      </c>
      <c r="V275" s="188">
        <v>866</v>
      </c>
      <c r="W275" s="195">
        <v>378</v>
      </c>
      <c r="X275" s="186">
        <v>259</v>
      </c>
      <c r="Y275" s="190">
        <v>339</v>
      </c>
      <c r="Z275" s="188">
        <v>717</v>
      </c>
      <c r="AA275" s="186">
        <v>920</v>
      </c>
      <c r="AB275" s="161">
        <f t="shared" si="3684"/>
        <v>6101</v>
      </c>
      <c r="AC275" s="162">
        <f t="shared" si="3685"/>
        <v>8026</v>
      </c>
      <c r="BI275" s="138" t="s">
        <v>39</v>
      </c>
      <c r="BJ275" s="122">
        <f>B275/B281</f>
        <v>1.9461899823073638E-2</v>
      </c>
      <c r="BK275" s="123">
        <f t="shared" ref="BK275" si="4149">C275/C281</f>
        <v>4.0652836731033655E-2</v>
      </c>
      <c r="BL275" s="124">
        <f t="shared" ref="BL275" si="4150">D275/D281</f>
        <v>1.3300299908723431E-2</v>
      </c>
      <c r="BM275" s="125">
        <f t="shared" ref="BM275" si="4151">E275/E281</f>
        <v>4.8841495523959978E-2</v>
      </c>
      <c r="BN275" s="122">
        <f t="shared" ref="BN275" si="4152">F275/F281</f>
        <v>2.0073568050446664E-2</v>
      </c>
      <c r="BO275" s="123">
        <f t="shared" ref="BO275" si="4153">G275/G281</f>
        <v>6.2489694971145919E-2</v>
      </c>
      <c r="BP275" s="124">
        <f t="shared" ref="BP275" si="4154">H275/H281</f>
        <v>2.0207973729634152E-2</v>
      </c>
      <c r="BQ275" s="125">
        <f t="shared" ref="BQ275" si="4155">I275/I281</f>
        <v>4.6634996041171814E-2</v>
      </c>
      <c r="BR275" s="122">
        <f t="shared" ref="BR275" si="4156">J275/J281</f>
        <v>1.7793594306049824E-2</v>
      </c>
      <c r="BS275" s="123">
        <f t="shared" ref="BS275" si="4157">K275/K281</f>
        <v>1.5123313168915775E-2</v>
      </c>
      <c r="BT275" s="124">
        <f t="shared" ref="BT275" si="4158">L275/L281</f>
        <v>6.239447992365852E-2</v>
      </c>
      <c r="BU275" s="122">
        <f t="shared" ref="BU275" si="4159">M275/M281</f>
        <v>2.6015416543136674E-2</v>
      </c>
      <c r="BV275" s="126">
        <f t="shared" ref="BV275" si="4160">N275/N281</f>
        <v>3.654319090070704E-2</v>
      </c>
      <c r="BW275" s="127">
        <f t="shared" ref="BW275" si="4161">O275/O281</f>
        <v>4.1961597121739469E-2</v>
      </c>
      <c r="BX275" s="122">
        <f t="shared" ref="BX275" si="4162">P275/P281</f>
        <v>2.8768264062381709E-2</v>
      </c>
      <c r="BY275" s="123">
        <f t="shared" ref="BY275" si="4163">Q275/Q281</f>
        <v>5.0355314434171315E-2</v>
      </c>
      <c r="BZ275" s="124">
        <f t="shared" ref="BZ275" si="4164">R275/R281</f>
        <v>3.3609958506224065E-2</v>
      </c>
      <c r="CA275" s="125">
        <f t="shared" ref="CA275" si="4165">S275/S281</f>
        <v>4.5082453434571124E-2</v>
      </c>
      <c r="CB275" s="122">
        <f t="shared" ref="CB275" si="4166">T275/T281</f>
        <v>3.3401038140374636E-2</v>
      </c>
      <c r="CC275" s="123">
        <f t="shared" ref="CC275" si="4167">U275/U281</f>
        <v>2.4609458591910979E-2</v>
      </c>
      <c r="CD275" s="124">
        <f t="shared" ref="CD275" si="4168">V275/V281</f>
        <v>6.22439445123266E-2</v>
      </c>
      <c r="CE275" s="125">
        <f t="shared" ref="CE275" si="4169">W275/W281</f>
        <v>2.4985127900059488E-2</v>
      </c>
      <c r="CF275" s="122">
        <f t="shared" ref="CF275" si="4170">X275/X281</f>
        <v>2.2920353982300884E-2</v>
      </c>
      <c r="CG275" s="123">
        <f t="shared" ref="CG275" si="4171">Y275/Y281</f>
        <v>4.7201336675020883E-2</v>
      </c>
      <c r="CH275" s="124">
        <f t="shared" ref="CH275" si="4172">Z275/Z281</f>
        <v>2.8762836970474968E-2</v>
      </c>
      <c r="CI275" s="122">
        <f t="shared" ref="CI275" si="4173">AA275/AA281</f>
        <v>3.3773861967694566E-2</v>
      </c>
      <c r="CJ275" s="128">
        <f t="shared" ref="CJ275" si="4174">AB275/AB281</f>
        <v>3.1185307482735885E-2</v>
      </c>
      <c r="CK275" s="129">
        <f t="shared" ref="CK275" si="4175">AC275/AC281</f>
        <v>4.109406680729924E-2</v>
      </c>
    </row>
    <row r="276" spans="1:89" x14ac:dyDescent="0.2">
      <c r="A276" s="130" t="s">
        <v>40</v>
      </c>
      <c r="B276" s="196">
        <v>0</v>
      </c>
      <c r="C276" s="180">
        <v>240</v>
      </c>
      <c r="D276" s="181">
        <v>3</v>
      </c>
      <c r="E276" s="182">
        <v>124</v>
      </c>
      <c r="F276" s="179">
        <v>4</v>
      </c>
      <c r="G276" s="183">
        <v>352</v>
      </c>
      <c r="H276" s="181">
        <v>53</v>
      </c>
      <c r="I276" s="182">
        <v>315</v>
      </c>
      <c r="J276" s="179">
        <v>26</v>
      </c>
      <c r="K276" s="180">
        <v>17</v>
      </c>
      <c r="L276" s="181">
        <v>119</v>
      </c>
      <c r="M276" s="179">
        <v>42</v>
      </c>
      <c r="N276" s="184">
        <v>162</v>
      </c>
      <c r="O276" s="197">
        <v>134</v>
      </c>
      <c r="P276" s="179">
        <v>65</v>
      </c>
      <c r="Q276" s="180">
        <v>95</v>
      </c>
      <c r="R276" s="181">
        <v>115</v>
      </c>
      <c r="S276" s="182">
        <v>48</v>
      </c>
      <c r="T276" s="179">
        <v>26</v>
      </c>
      <c r="U276" s="183">
        <v>6</v>
      </c>
      <c r="V276" s="181">
        <v>89</v>
      </c>
      <c r="W276" s="198">
        <v>15</v>
      </c>
      <c r="X276" s="179">
        <v>42</v>
      </c>
      <c r="Y276" s="183">
        <v>25</v>
      </c>
      <c r="Z276" s="181">
        <v>51</v>
      </c>
      <c r="AA276" s="179">
        <v>95</v>
      </c>
      <c r="AB276" s="161">
        <f t="shared" si="3684"/>
        <v>755</v>
      </c>
      <c r="AC276" s="162">
        <f t="shared" si="3685"/>
        <v>1508</v>
      </c>
      <c r="BI276" s="130" t="s">
        <v>40</v>
      </c>
      <c r="BJ276" s="122">
        <f>B276/B281</f>
        <v>0</v>
      </c>
      <c r="BK276" s="123">
        <f t="shared" ref="BK276" si="4176">C276/C281</f>
        <v>1.4348060022717761E-2</v>
      </c>
      <c r="BL276" s="124">
        <f t="shared" ref="BL276" si="4177">D276/D281</f>
        <v>3.9118529143304214E-4</v>
      </c>
      <c r="BM276" s="125">
        <f t="shared" ref="BM276" si="4178">E276/E281</f>
        <v>1.6324381253291206E-2</v>
      </c>
      <c r="BN276" s="122">
        <f t="shared" ref="BN276" si="4179">F276/F281</f>
        <v>2.1019442984760903E-4</v>
      </c>
      <c r="BO276" s="123">
        <f t="shared" ref="BO276" si="4180">G276/G281</f>
        <v>1.9345974168727673E-2</v>
      </c>
      <c r="BP276" s="124">
        <f t="shared" ref="BP276" si="4181">H276/H281</f>
        <v>2.2312970993137709E-3</v>
      </c>
      <c r="BQ276" s="125">
        <f t="shared" ref="BQ276" si="4182">I276/I281</f>
        <v>1.2470308788598575E-2</v>
      </c>
      <c r="BR276" s="122">
        <f t="shared" ref="BR276" si="4183">J276/J281</f>
        <v>5.7829181494661918E-3</v>
      </c>
      <c r="BS276" s="123">
        <f t="shared" ref="BS276" si="4184">K276/K281</f>
        <v>3.9553280595625876E-3</v>
      </c>
      <c r="BT276" s="124">
        <f t="shared" ref="BT276" si="4185">L276/L281</f>
        <v>8.7352271893121926E-3</v>
      </c>
      <c r="BU276" s="122">
        <f t="shared" ref="BU276" si="4186">M276/M281</f>
        <v>3.1129558256744738E-3</v>
      </c>
      <c r="BV276" s="126">
        <f t="shared" ref="BV276" si="4187">N276/N281</f>
        <v>6.2250230556409472E-3</v>
      </c>
      <c r="BW276" s="127">
        <f t="shared" ref="BW276" si="4188">O276/O281</f>
        <v>5.2403112901333541E-3</v>
      </c>
      <c r="BX276" s="122">
        <f t="shared" ref="BX276" si="4189">P276/P281</f>
        <v>4.92088727382845E-3</v>
      </c>
      <c r="BY276" s="123">
        <f t="shared" ref="BY276" si="4190">Q276/Q281</f>
        <v>7.2591120959731035E-3</v>
      </c>
      <c r="BZ276" s="124">
        <f t="shared" ref="BZ276" si="4191">R276/R281</f>
        <v>6.8168346176644933E-3</v>
      </c>
      <c r="CA276" s="125">
        <f t="shared" ref="CA276" si="4192">S276/S281</f>
        <v>2.8473128484992291E-3</v>
      </c>
      <c r="CB276" s="122">
        <f t="shared" ref="CB276" si="4193">T276/T281</f>
        <v>5.8677499435793277E-3</v>
      </c>
      <c r="CC276" s="123">
        <f t="shared" ref="CC276" si="4194">U276/U281</f>
        <v>1.2839717526214422E-3</v>
      </c>
      <c r="CD276" s="124">
        <f t="shared" ref="CD276" si="4195">V276/V281</f>
        <v>6.3968949902968447E-3</v>
      </c>
      <c r="CE276" s="125">
        <f t="shared" ref="CE276" si="4196">W276/W281</f>
        <v>9.914733293674401E-4</v>
      </c>
      <c r="CF276" s="122">
        <f t="shared" ref="CF276" si="4197">X276/X281</f>
        <v>3.7168141592920354E-3</v>
      </c>
      <c r="CG276" s="123">
        <f t="shared" ref="CG276" si="4198">Y276/Y281</f>
        <v>3.4809245335561123E-3</v>
      </c>
      <c r="CH276" s="124">
        <f t="shared" ref="CH276" si="4199">Z276/Z281</f>
        <v>2.0458921694480104E-3</v>
      </c>
      <c r="CI276" s="122">
        <f t="shared" ref="CI276" si="4200">AA276/AA281</f>
        <v>3.4875183553597653E-3</v>
      </c>
      <c r="CJ276" s="128">
        <f t="shared" ref="CJ276" si="4201">AB276/AB281</f>
        <v>3.8591881903729868E-3</v>
      </c>
      <c r="CK276" s="129">
        <f t="shared" ref="CK276" si="4202">AC276/AC281</f>
        <v>7.7211378950171015E-3</v>
      </c>
    </row>
    <row r="277" spans="1:89" x14ac:dyDescent="0.2">
      <c r="A277" s="138" t="s">
        <v>41</v>
      </c>
      <c r="B277" s="193"/>
      <c r="C277" s="187"/>
      <c r="D277" s="188"/>
      <c r="E277" s="189"/>
      <c r="F277" s="186"/>
      <c r="G277" s="190"/>
      <c r="H277" s="188"/>
      <c r="I277" s="189"/>
      <c r="J277" s="186"/>
      <c r="K277" s="190"/>
      <c r="L277" s="188"/>
      <c r="M277" s="186"/>
      <c r="N277" s="191"/>
      <c r="O277" s="194"/>
      <c r="P277" s="186"/>
      <c r="Q277" s="190"/>
      <c r="R277" s="188"/>
      <c r="S277" s="189"/>
      <c r="T277" s="186"/>
      <c r="U277" s="190"/>
      <c r="V277" s="188"/>
      <c r="W277" s="189"/>
      <c r="X277" s="186"/>
      <c r="Y277" s="190"/>
      <c r="Z277" s="188"/>
      <c r="AA277" s="186"/>
      <c r="AB277" s="161">
        <f t="shared" si="3684"/>
        <v>0</v>
      </c>
      <c r="AC277" s="162">
        <f t="shared" si="3685"/>
        <v>0</v>
      </c>
      <c r="BI277" s="138" t="s">
        <v>41</v>
      </c>
      <c r="BJ277" s="122">
        <f>B277/B281</f>
        <v>0</v>
      </c>
      <c r="BK277" s="123">
        <f t="shared" ref="BK277" si="4203">C277/C281</f>
        <v>0</v>
      </c>
      <c r="BL277" s="124">
        <f t="shared" ref="BL277" si="4204">D277/D281</f>
        <v>0</v>
      </c>
      <c r="BM277" s="125">
        <f t="shared" ref="BM277" si="4205">E277/E281</f>
        <v>0</v>
      </c>
      <c r="BN277" s="122">
        <f t="shared" ref="BN277" si="4206">F277/F281</f>
        <v>0</v>
      </c>
      <c r="BO277" s="123">
        <f t="shared" ref="BO277" si="4207">G277/G281</f>
        <v>0</v>
      </c>
      <c r="BP277" s="124">
        <f t="shared" ref="BP277" si="4208">H277/H281</f>
        <v>0</v>
      </c>
      <c r="BQ277" s="125">
        <f t="shared" ref="BQ277" si="4209">I277/I281</f>
        <v>0</v>
      </c>
      <c r="BR277" s="122">
        <f t="shared" ref="BR277" si="4210">J277/J281</f>
        <v>0</v>
      </c>
      <c r="BS277" s="123">
        <f t="shared" ref="BS277" si="4211">K277/K281</f>
        <v>0</v>
      </c>
      <c r="BT277" s="124">
        <f t="shared" ref="BT277" si="4212">L277/L281</f>
        <v>0</v>
      </c>
      <c r="BU277" s="122">
        <f t="shared" ref="BU277" si="4213">M277/M281</f>
        <v>0</v>
      </c>
      <c r="BV277" s="126">
        <f t="shared" ref="BV277" si="4214">N277/N281</f>
        <v>0</v>
      </c>
      <c r="BW277" s="127">
        <f t="shared" ref="BW277" si="4215">O277/O281</f>
        <v>0</v>
      </c>
      <c r="BX277" s="122">
        <f t="shared" ref="BX277" si="4216">P277/P281</f>
        <v>0</v>
      </c>
      <c r="BY277" s="123">
        <f t="shared" ref="BY277" si="4217">Q277/Q281</f>
        <v>0</v>
      </c>
      <c r="BZ277" s="124">
        <f t="shared" ref="BZ277" si="4218">R277/R281</f>
        <v>0</v>
      </c>
      <c r="CA277" s="125">
        <f t="shared" ref="CA277" si="4219">S277/S281</f>
        <v>0</v>
      </c>
      <c r="CB277" s="122">
        <f t="shared" ref="CB277" si="4220">T277/T281</f>
        <v>0</v>
      </c>
      <c r="CC277" s="123">
        <f t="shared" ref="CC277" si="4221">U277/U281</f>
        <v>0</v>
      </c>
      <c r="CD277" s="124">
        <f t="shared" ref="CD277" si="4222">V277/V281</f>
        <v>0</v>
      </c>
      <c r="CE277" s="125">
        <f t="shared" ref="CE277" si="4223">W277/W281</f>
        <v>0</v>
      </c>
      <c r="CF277" s="122">
        <f t="shared" ref="CF277" si="4224">X277/X281</f>
        <v>0</v>
      </c>
      <c r="CG277" s="123">
        <f t="shared" ref="CG277" si="4225">Y277/Y281</f>
        <v>0</v>
      </c>
      <c r="CH277" s="124">
        <f t="shared" ref="CH277" si="4226">Z277/Z281</f>
        <v>0</v>
      </c>
      <c r="CI277" s="122">
        <f t="shared" ref="CI277" si="4227">AA277/AA281</f>
        <v>0</v>
      </c>
      <c r="CJ277" s="128">
        <f t="shared" ref="CJ277" si="4228">AB277/AB281</f>
        <v>0</v>
      </c>
      <c r="CK277" s="129">
        <f t="shared" ref="CK277" si="4229">AC277/AC281</f>
        <v>0</v>
      </c>
    </row>
    <row r="278" spans="1:89" x14ac:dyDescent="0.2">
      <c r="A278" s="130" t="s">
        <v>42</v>
      </c>
      <c r="B278" s="55"/>
      <c r="C278" s="56"/>
      <c r="D278" s="132"/>
      <c r="E278" s="133"/>
      <c r="F278" s="131"/>
      <c r="G278" s="134"/>
      <c r="H278" s="132"/>
      <c r="I278" s="133"/>
      <c r="J278" s="131"/>
      <c r="K278" s="134"/>
      <c r="L278" s="132"/>
      <c r="M278" s="131"/>
      <c r="N278" s="135"/>
      <c r="O278" s="136"/>
      <c r="P278" s="131"/>
      <c r="Q278" s="134"/>
      <c r="R278" s="132"/>
      <c r="S278" s="133"/>
      <c r="T278" s="131"/>
      <c r="U278" s="134"/>
      <c r="V278" s="132"/>
      <c r="W278" s="133"/>
      <c r="X278" s="131"/>
      <c r="Y278" s="134"/>
      <c r="Z278" s="137"/>
      <c r="AA278" s="2"/>
      <c r="AB278" s="163">
        <f t="shared" ref="AB278:AB280" si="4230">SUM(B278,D278,F278,H278,J278,L278,N278,P278,R278,T278,V278,X278,Z278)</f>
        <v>0</v>
      </c>
      <c r="AC278" s="164">
        <f t="shared" ref="AC278:AC280" si="4231">SUM(C278,E278,G278,I278,K278,M278,O278,Q278,S278,U278,W278,Y278,AA278)</f>
        <v>0</v>
      </c>
      <c r="BI278" s="130" t="s">
        <v>42</v>
      </c>
      <c r="BJ278" s="122">
        <f>B278/B281</f>
        <v>0</v>
      </c>
      <c r="BK278" s="123">
        <f t="shared" ref="BK278" si="4232">C278/C281</f>
        <v>0</v>
      </c>
      <c r="BL278" s="124">
        <f t="shared" ref="BL278" si="4233">D278/D281</f>
        <v>0</v>
      </c>
      <c r="BM278" s="125">
        <f t="shared" ref="BM278" si="4234">E278/E281</f>
        <v>0</v>
      </c>
      <c r="BN278" s="122">
        <f t="shared" ref="BN278" si="4235">F278/F281</f>
        <v>0</v>
      </c>
      <c r="BO278" s="123">
        <f t="shared" ref="BO278" si="4236">G278/G281</f>
        <v>0</v>
      </c>
      <c r="BP278" s="124">
        <f t="shared" ref="BP278" si="4237">H278/H281</f>
        <v>0</v>
      </c>
      <c r="BQ278" s="125">
        <f t="shared" ref="BQ278" si="4238">I278/I281</f>
        <v>0</v>
      </c>
      <c r="BR278" s="122">
        <f t="shared" ref="BR278" si="4239">J278/J281</f>
        <v>0</v>
      </c>
      <c r="BS278" s="123">
        <f t="shared" ref="BS278" si="4240">K278/K281</f>
        <v>0</v>
      </c>
      <c r="BT278" s="124">
        <f t="shared" ref="BT278" si="4241">L278/L281</f>
        <v>0</v>
      </c>
      <c r="BU278" s="122">
        <f t="shared" ref="BU278" si="4242">M278/M281</f>
        <v>0</v>
      </c>
      <c r="BV278" s="126">
        <f t="shared" ref="BV278" si="4243">N278/N281</f>
        <v>0</v>
      </c>
      <c r="BW278" s="127">
        <f t="shared" ref="BW278" si="4244">O278/O281</f>
        <v>0</v>
      </c>
      <c r="BX278" s="122">
        <f t="shared" ref="BX278" si="4245">P278/P281</f>
        <v>0</v>
      </c>
      <c r="BY278" s="123">
        <f t="shared" ref="BY278" si="4246">Q278/Q281</f>
        <v>0</v>
      </c>
      <c r="BZ278" s="124">
        <f t="shared" ref="BZ278" si="4247">R278/R281</f>
        <v>0</v>
      </c>
      <c r="CA278" s="125">
        <f t="shared" ref="CA278" si="4248">S278/S281</f>
        <v>0</v>
      </c>
      <c r="CB278" s="122">
        <f t="shared" ref="CB278" si="4249">T278/T281</f>
        <v>0</v>
      </c>
      <c r="CC278" s="123">
        <f t="shared" ref="CC278" si="4250">U278/U281</f>
        <v>0</v>
      </c>
      <c r="CD278" s="124">
        <f t="shared" ref="CD278" si="4251">V278/V281</f>
        <v>0</v>
      </c>
      <c r="CE278" s="125">
        <f t="shared" ref="CE278" si="4252">W278/W281</f>
        <v>0</v>
      </c>
      <c r="CF278" s="122">
        <f t="shared" ref="CF278" si="4253">X278/X281</f>
        <v>0</v>
      </c>
      <c r="CG278" s="123">
        <f t="shared" ref="CG278" si="4254">Y278/Y281</f>
        <v>0</v>
      </c>
      <c r="CH278" s="124">
        <f t="shared" ref="CH278" si="4255">Z278/Z281</f>
        <v>0</v>
      </c>
      <c r="CI278" s="122">
        <f t="shared" ref="CI278" si="4256">AA278/AA281</f>
        <v>0</v>
      </c>
      <c r="CJ278" s="128">
        <f t="shared" ref="CJ278" si="4257">AB278/AB281</f>
        <v>0</v>
      </c>
      <c r="CK278" s="129">
        <f t="shared" ref="CK278" si="4258">AC278/AC281</f>
        <v>0</v>
      </c>
    </row>
    <row r="279" spans="1:89" x14ac:dyDescent="0.2">
      <c r="A279" s="138" t="s">
        <v>43</v>
      </c>
      <c r="B279" s="53"/>
      <c r="C279" s="54"/>
      <c r="D279" s="143"/>
      <c r="E279" s="140"/>
      <c r="F279" s="141"/>
      <c r="G279" s="142"/>
      <c r="H279" s="143"/>
      <c r="I279" s="140"/>
      <c r="J279" s="141"/>
      <c r="K279" s="142"/>
      <c r="L279" s="143"/>
      <c r="M279" s="141"/>
      <c r="N279" s="145"/>
      <c r="O279" s="144"/>
      <c r="P279" s="141"/>
      <c r="Q279" s="142"/>
      <c r="R279" s="143"/>
      <c r="S279" s="140"/>
      <c r="T279" s="141"/>
      <c r="U279" s="142"/>
      <c r="V279" s="143"/>
      <c r="W279" s="140"/>
      <c r="X279" s="141"/>
      <c r="Y279" s="142"/>
      <c r="Z279" s="3"/>
      <c r="AA279" s="139"/>
      <c r="AB279" s="163">
        <f t="shared" si="4230"/>
        <v>0</v>
      </c>
      <c r="AC279" s="164">
        <f t="shared" si="4231"/>
        <v>0</v>
      </c>
      <c r="BI279" s="138" t="s">
        <v>43</v>
      </c>
      <c r="BJ279" s="122">
        <f>B279/B281</f>
        <v>0</v>
      </c>
      <c r="BK279" s="123">
        <f t="shared" ref="BK279" si="4259">C279/C281</f>
        <v>0</v>
      </c>
      <c r="BL279" s="124">
        <f t="shared" ref="BL279" si="4260">D279/D281</f>
        <v>0</v>
      </c>
      <c r="BM279" s="125">
        <f t="shared" ref="BM279" si="4261">E279/E281</f>
        <v>0</v>
      </c>
      <c r="BN279" s="122">
        <f t="shared" ref="BN279" si="4262">F279/F281</f>
        <v>0</v>
      </c>
      <c r="BO279" s="123">
        <f t="shared" ref="BO279" si="4263">G279/G281</f>
        <v>0</v>
      </c>
      <c r="BP279" s="124">
        <f t="shared" ref="BP279" si="4264">H279/H281</f>
        <v>0</v>
      </c>
      <c r="BQ279" s="125">
        <f t="shared" ref="BQ279" si="4265">I279/I281</f>
        <v>0</v>
      </c>
      <c r="BR279" s="122">
        <f t="shared" ref="BR279" si="4266">J279/J281</f>
        <v>0</v>
      </c>
      <c r="BS279" s="123">
        <f t="shared" ref="BS279" si="4267">K279/K281</f>
        <v>0</v>
      </c>
      <c r="BT279" s="124">
        <f t="shared" ref="BT279" si="4268">L279/L281</f>
        <v>0</v>
      </c>
      <c r="BU279" s="122">
        <f t="shared" ref="BU279" si="4269">M279/M281</f>
        <v>0</v>
      </c>
      <c r="BV279" s="126">
        <f t="shared" ref="BV279" si="4270">N279/N281</f>
        <v>0</v>
      </c>
      <c r="BW279" s="127">
        <f t="shared" ref="BW279" si="4271">O279/O281</f>
        <v>0</v>
      </c>
      <c r="BX279" s="122">
        <f t="shared" ref="BX279" si="4272">P279/P281</f>
        <v>0</v>
      </c>
      <c r="BY279" s="123">
        <f t="shared" ref="BY279" si="4273">Q279/Q281</f>
        <v>0</v>
      </c>
      <c r="BZ279" s="124">
        <f t="shared" ref="BZ279" si="4274">R279/R281</f>
        <v>0</v>
      </c>
      <c r="CA279" s="125">
        <f t="shared" ref="CA279" si="4275">S279/S281</f>
        <v>0</v>
      </c>
      <c r="CB279" s="122">
        <f t="shared" ref="CB279" si="4276">T279/T281</f>
        <v>0</v>
      </c>
      <c r="CC279" s="123">
        <f t="shared" ref="CC279" si="4277">U279/U281</f>
        <v>0</v>
      </c>
      <c r="CD279" s="124">
        <f t="shared" ref="CD279" si="4278">V279/V281</f>
        <v>0</v>
      </c>
      <c r="CE279" s="125">
        <f t="shared" ref="CE279" si="4279">W279/W281</f>
        <v>0</v>
      </c>
      <c r="CF279" s="122">
        <f t="shared" ref="CF279" si="4280">X279/X281</f>
        <v>0</v>
      </c>
      <c r="CG279" s="123">
        <f t="shared" ref="CG279" si="4281">Y279/Y281</f>
        <v>0</v>
      </c>
      <c r="CH279" s="124">
        <f t="shared" ref="CH279" si="4282">Z279/Z281</f>
        <v>0</v>
      </c>
      <c r="CI279" s="122">
        <f t="shared" ref="CI279" si="4283">AA279/AA281</f>
        <v>0</v>
      </c>
      <c r="CJ279" s="128">
        <f t="shared" ref="CJ279" si="4284">AB279/AB281</f>
        <v>0</v>
      </c>
      <c r="CK279" s="129">
        <f t="shared" ref="CK279" si="4285">AC279/AC281</f>
        <v>0</v>
      </c>
    </row>
    <row r="280" spans="1:89" ht="13.5" thickBot="1" x14ac:dyDescent="0.25">
      <c r="A280" s="130" t="s">
        <v>44</v>
      </c>
      <c r="B280" s="55"/>
      <c r="C280" s="56"/>
      <c r="D280" s="132"/>
      <c r="E280" s="133"/>
      <c r="F280" s="131"/>
      <c r="G280" s="134"/>
      <c r="H280" s="132"/>
      <c r="I280" s="133"/>
      <c r="J280" s="131"/>
      <c r="K280" s="134"/>
      <c r="L280" s="132"/>
      <c r="M280" s="131"/>
      <c r="N280" s="135"/>
      <c r="O280" s="136"/>
      <c r="P280" s="131"/>
      <c r="Q280" s="134"/>
      <c r="R280" s="132"/>
      <c r="S280" s="133"/>
      <c r="T280" s="131"/>
      <c r="U280" s="134"/>
      <c r="V280" s="132"/>
      <c r="W280" s="133"/>
      <c r="X280" s="131"/>
      <c r="Y280" s="134"/>
      <c r="Z280" s="137"/>
      <c r="AA280" s="2"/>
      <c r="AB280" s="163">
        <f t="shared" si="4230"/>
        <v>0</v>
      </c>
      <c r="AC280" s="164">
        <f t="shared" si="4231"/>
        <v>0</v>
      </c>
      <c r="BI280" s="130" t="s">
        <v>44</v>
      </c>
      <c r="BJ280" s="122">
        <f>B280/B281</f>
        <v>0</v>
      </c>
      <c r="BK280" s="123">
        <f t="shared" ref="BK280" si="4286">C280/C281</f>
        <v>0</v>
      </c>
      <c r="BL280" s="124">
        <f t="shared" ref="BL280" si="4287">D280/D281</f>
        <v>0</v>
      </c>
      <c r="BM280" s="125">
        <f t="shared" ref="BM280" si="4288">E280/E281</f>
        <v>0</v>
      </c>
      <c r="BN280" s="122">
        <f t="shared" ref="BN280" si="4289">F280/F281</f>
        <v>0</v>
      </c>
      <c r="BO280" s="123">
        <f t="shared" ref="BO280" si="4290">G280/G281</f>
        <v>0</v>
      </c>
      <c r="BP280" s="124">
        <f t="shared" ref="BP280" si="4291">H280/H281</f>
        <v>0</v>
      </c>
      <c r="BQ280" s="125">
        <f t="shared" ref="BQ280" si="4292">I280/I281</f>
        <v>0</v>
      </c>
      <c r="BR280" s="122">
        <f t="shared" ref="BR280" si="4293">J280/J281</f>
        <v>0</v>
      </c>
      <c r="BS280" s="123">
        <f t="shared" ref="BS280" si="4294">K280/K281</f>
        <v>0</v>
      </c>
      <c r="BT280" s="124">
        <f t="shared" ref="BT280" si="4295">L280/L281</f>
        <v>0</v>
      </c>
      <c r="BU280" s="122">
        <f t="shared" ref="BU280" si="4296">M280/M281</f>
        <v>0</v>
      </c>
      <c r="BV280" s="126">
        <f t="shared" ref="BV280" si="4297">N280/N281</f>
        <v>0</v>
      </c>
      <c r="BW280" s="127">
        <f t="shared" ref="BW280" si="4298">O280/O281</f>
        <v>0</v>
      </c>
      <c r="BX280" s="122">
        <f t="shared" ref="BX280" si="4299">P280/P281</f>
        <v>0</v>
      </c>
      <c r="BY280" s="123">
        <f t="shared" ref="BY280" si="4300">Q280/Q281</f>
        <v>0</v>
      </c>
      <c r="BZ280" s="124">
        <f t="shared" ref="BZ280" si="4301">R280/R281</f>
        <v>0</v>
      </c>
      <c r="CA280" s="125">
        <f t="shared" ref="CA280" si="4302">S280/S281</f>
        <v>0</v>
      </c>
      <c r="CB280" s="122">
        <f t="shared" ref="CB280" si="4303">T280/T281</f>
        <v>0</v>
      </c>
      <c r="CC280" s="123">
        <f t="shared" ref="CC280" si="4304">U280/U281</f>
        <v>0</v>
      </c>
      <c r="CD280" s="124">
        <f t="shared" ref="CD280" si="4305">V280/V281</f>
        <v>0</v>
      </c>
      <c r="CE280" s="125">
        <f t="shared" ref="CE280" si="4306">W280/W281</f>
        <v>0</v>
      </c>
      <c r="CF280" s="122">
        <f t="shared" ref="CF280" si="4307">X280/X281</f>
        <v>0</v>
      </c>
      <c r="CG280" s="123">
        <f t="shared" ref="CG280" si="4308">Y280/Y281</f>
        <v>0</v>
      </c>
      <c r="CH280" s="124">
        <f t="shared" ref="CH280" si="4309">Z280/Z281</f>
        <v>0</v>
      </c>
      <c r="CI280" s="122">
        <f t="shared" ref="CI280" si="4310">AA280/AA281</f>
        <v>0</v>
      </c>
      <c r="CJ280" s="128">
        <f t="shared" ref="CJ280" si="4311">AB280/AB281</f>
        <v>0</v>
      </c>
      <c r="CK280" s="129">
        <f t="shared" ref="CK280" si="4312">AC280/AC281</f>
        <v>0</v>
      </c>
    </row>
    <row r="281" spans="1:89" ht="14.25" thickTop="1" thickBot="1" x14ac:dyDescent="0.25">
      <c r="A281" s="250" t="s">
        <v>25</v>
      </c>
      <c r="B281" s="14">
        <f t="shared" ref="B281" si="4313">SUM(B258:B280)</f>
        <v>16391</v>
      </c>
      <c r="C281" s="1">
        <f t="shared" ref="C281" si="4314">SUM(C258:C280)</f>
        <v>16727</v>
      </c>
      <c r="D281" s="14">
        <f t="shared" ref="D281" si="4315">SUM(D258:D280)</f>
        <v>7669</v>
      </c>
      <c r="E281" s="1">
        <f t="shared" ref="E281" si="4316">SUM(E258:E280)</f>
        <v>7596</v>
      </c>
      <c r="F281" s="14">
        <f t="shared" ref="F281" si="4317">SUM(F258:F280)</f>
        <v>19030</v>
      </c>
      <c r="G281" s="1">
        <f t="shared" ref="G281" si="4318">SUM(G258:G280)</f>
        <v>18195</v>
      </c>
      <c r="H281" s="14">
        <f t="shared" ref="H281" si="4319">SUM(H258:H280)</f>
        <v>23753</v>
      </c>
      <c r="I281" s="1">
        <f t="shared" ref="I281" si="4320">SUM(I258:I280)</f>
        <v>25260</v>
      </c>
      <c r="J281" s="14">
        <f t="shared" ref="J281" si="4321">SUM(J258:J280)</f>
        <v>4496</v>
      </c>
      <c r="K281" s="1">
        <f t="shared" ref="K281" si="4322">SUM(K258:K280)</f>
        <v>4298</v>
      </c>
      <c r="L281" s="14">
        <f t="shared" ref="L281" si="4323">SUM(L258:L280)</f>
        <v>13623</v>
      </c>
      <c r="M281" s="1">
        <f t="shared" ref="M281" si="4324">SUM(M258:M280)</f>
        <v>13492</v>
      </c>
      <c r="N281" s="14">
        <f t="shared" ref="N281" si="4325">SUM(N258:N280)</f>
        <v>26024</v>
      </c>
      <c r="O281" s="1">
        <f t="shared" ref="O281" si="4326">SUM(O258:O280)</f>
        <v>25571</v>
      </c>
      <c r="P281" s="14">
        <f t="shared" ref="P281" si="4327">SUM(P258:P280)</f>
        <v>13209</v>
      </c>
      <c r="Q281" s="1">
        <f t="shared" ref="Q281" si="4328">SUM(Q258:Q280)</f>
        <v>13087</v>
      </c>
      <c r="R281" s="14">
        <f t="shared" ref="R281" si="4329">SUM(R258:R280)</f>
        <v>16870</v>
      </c>
      <c r="S281" s="1">
        <f t="shared" ref="S281" si="4330">SUM(S258:S280)</f>
        <v>16858</v>
      </c>
      <c r="T281" s="14">
        <f t="shared" ref="T281" si="4331">SUM(T258:T280)</f>
        <v>4431</v>
      </c>
      <c r="U281" s="1">
        <f t="shared" ref="U281" si="4332">SUM(U258:U280)</f>
        <v>4673</v>
      </c>
      <c r="V281" s="14">
        <f t="shared" ref="V281" si="4333">SUM(V258:V280)</f>
        <v>13913</v>
      </c>
      <c r="W281" s="1">
        <f t="shared" ref="W281" si="4334">SUM(W258:W280)</f>
        <v>15129</v>
      </c>
      <c r="X281" s="14">
        <f t="shared" ref="X281" si="4335">SUM(X258:X280)</f>
        <v>11300</v>
      </c>
      <c r="Y281" s="1">
        <f t="shared" ref="Y281" si="4336">SUM(Y258:Y280)</f>
        <v>7182</v>
      </c>
      <c r="Z281" s="14">
        <f t="shared" ref="Z281" si="4337">SUM(Z258:Z280)</f>
        <v>24928</v>
      </c>
      <c r="AA281" s="1">
        <f t="shared" ref="AA281" si="4338">SUM(AA258:AA280)</f>
        <v>27240</v>
      </c>
      <c r="AB281" s="165">
        <f t="shared" ref="AB281:AC281" si="4339">SUM(AB257:AB280)</f>
        <v>195637</v>
      </c>
      <c r="AC281" s="166">
        <f t="shared" si="4339"/>
        <v>195308</v>
      </c>
      <c r="BI281" s="250" t="s">
        <v>25</v>
      </c>
      <c r="BJ281" s="146">
        <f>SUM(BJ257:BJ280)</f>
        <v>0.99999999999999989</v>
      </c>
      <c r="BK281" s="147">
        <f t="shared" ref="BK281:CK281" si="4340">SUM(BK257:BK280)</f>
        <v>1</v>
      </c>
      <c r="BL281" s="146">
        <f t="shared" si="4340"/>
        <v>0.99999999999999989</v>
      </c>
      <c r="BM281" s="147">
        <f t="shared" si="4340"/>
        <v>1</v>
      </c>
      <c r="BN281" s="146">
        <f t="shared" si="4340"/>
        <v>1</v>
      </c>
      <c r="BO281" s="147">
        <f t="shared" si="4340"/>
        <v>1</v>
      </c>
      <c r="BP281" s="146">
        <f t="shared" si="4340"/>
        <v>1</v>
      </c>
      <c r="BQ281" s="147">
        <f t="shared" si="4340"/>
        <v>1</v>
      </c>
      <c r="BR281" s="146">
        <f t="shared" si="4340"/>
        <v>1.0000000000000002</v>
      </c>
      <c r="BS281" s="147">
        <f t="shared" si="4340"/>
        <v>1</v>
      </c>
      <c r="BT281" s="146">
        <f t="shared" si="4340"/>
        <v>1</v>
      </c>
      <c r="BU281" s="147">
        <f t="shared" si="4340"/>
        <v>0.99999999999999989</v>
      </c>
      <c r="BV281" s="146">
        <f t="shared" si="4340"/>
        <v>1</v>
      </c>
      <c r="BW281" s="147">
        <f t="shared" si="4340"/>
        <v>1</v>
      </c>
      <c r="BX281" s="146">
        <f t="shared" si="4340"/>
        <v>1</v>
      </c>
      <c r="BY281" s="147">
        <f t="shared" si="4340"/>
        <v>1.0000000000000002</v>
      </c>
      <c r="BZ281" s="146">
        <f t="shared" si="4340"/>
        <v>0.99999999999999978</v>
      </c>
      <c r="CA281" s="147">
        <f t="shared" si="4340"/>
        <v>1</v>
      </c>
      <c r="CB281" s="146">
        <f t="shared" si="4340"/>
        <v>0.99999999999999989</v>
      </c>
      <c r="CC281" s="147">
        <f t="shared" si="4340"/>
        <v>1</v>
      </c>
      <c r="CD281" s="146">
        <f t="shared" si="4340"/>
        <v>1</v>
      </c>
      <c r="CE281" s="147">
        <f t="shared" si="4340"/>
        <v>1</v>
      </c>
      <c r="CF281" s="146">
        <f t="shared" si="4340"/>
        <v>0.99999999999999989</v>
      </c>
      <c r="CG281" s="147">
        <f t="shared" si="4340"/>
        <v>0.99999999999999989</v>
      </c>
      <c r="CH281" s="146">
        <f t="shared" si="4340"/>
        <v>1.0000000000000002</v>
      </c>
      <c r="CI281" s="147">
        <f t="shared" si="4340"/>
        <v>1</v>
      </c>
      <c r="CJ281" s="146">
        <f t="shared" si="4340"/>
        <v>1</v>
      </c>
      <c r="CK281" s="147">
        <f t="shared" si="4340"/>
        <v>0.99999999999999989</v>
      </c>
    </row>
    <row r="282" spans="1:89" ht="13.5" thickTop="1" x14ac:dyDescent="0.2">
      <c r="A282" s="177"/>
    </row>
    <row r="284" spans="1:89" x14ac:dyDescent="0.2">
      <c r="A284" s="269">
        <f>+A253+1</f>
        <v>44602</v>
      </c>
      <c r="B284" s="269"/>
      <c r="C284" s="269"/>
      <c r="D284" s="269"/>
      <c r="BI284" s="274">
        <f>+BI253+1</f>
        <v>44602</v>
      </c>
      <c r="BJ284" s="274"/>
      <c r="BK284" s="274"/>
      <c r="BL284" s="274"/>
    </row>
    <row r="285" spans="1:89" ht="13.5" thickBot="1" x14ac:dyDescent="0.25">
      <c r="AE285" t="s">
        <v>1</v>
      </c>
    </row>
    <row r="286" spans="1:89" ht="14.25" thickTop="1" thickBot="1" x14ac:dyDescent="0.25">
      <c r="A286" s="265" t="s">
        <v>2</v>
      </c>
      <c r="B286" s="267" t="s">
        <v>3</v>
      </c>
      <c r="C286" s="268"/>
      <c r="D286" s="267" t="s">
        <v>4</v>
      </c>
      <c r="E286" s="268"/>
      <c r="F286" s="267" t="s">
        <v>5</v>
      </c>
      <c r="G286" s="268"/>
      <c r="H286" s="267" t="s">
        <v>6</v>
      </c>
      <c r="I286" s="268"/>
      <c r="J286" s="267" t="s">
        <v>7</v>
      </c>
      <c r="K286" s="268"/>
      <c r="L286" s="267" t="s">
        <v>8</v>
      </c>
      <c r="M286" s="268"/>
      <c r="N286" s="267" t="s">
        <v>9</v>
      </c>
      <c r="O286" s="268"/>
      <c r="P286" s="267" t="s">
        <v>10</v>
      </c>
      <c r="Q286" s="268"/>
      <c r="R286" s="267" t="s">
        <v>11</v>
      </c>
      <c r="S286" s="268"/>
      <c r="T286" s="267" t="s">
        <v>12</v>
      </c>
      <c r="U286" s="268"/>
      <c r="V286" s="267" t="s">
        <v>13</v>
      </c>
      <c r="W286" s="268"/>
      <c r="X286" s="267" t="s">
        <v>14</v>
      </c>
      <c r="Y286" s="268"/>
      <c r="Z286" s="270" t="s">
        <v>15</v>
      </c>
      <c r="AA286" s="271"/>
      <c r="AB286" s="272" t="s">
        <v>16</v>
      </c>
      <c r="AC286" s="273"/>
      <c r="AE286" s="265" t="s">
        <v>2</v>
      </c>
      <c r="AF286" s="267" t="s">
        <v>3</v>
      </c>
      <c r="AG286" s="268"/>
      <c r="AH286" s="267" t="s">
        <v>4</v>
      </c>
      <c r="AI286" s="268"/>
      <c r="AJ286" s="267" t="s">
        <v>5</v>
      </c>
      <c r="AK286" s="268"/>
      <c r="AL286" s="267" t="s">
        <v>6</v>
      </c>
      <c r="AM286" s="268"/>
      <c r="AN286" s="267" t="s">
        <v>7</v>
      </c>
      <c r="AO286" s="268"/>
      <c r="AP286" s="267" t="s">
        <v>8</v>
      </c>
      <c r="AQ286" s="268"/>
      <c r="AR286" s="267" t="s">
        <v>9</v>
      </c>
      <c r="AS286" s="268"/>
      <c r="AT286" s="267" t="s">
        <v>10</v>
      </c>
      <c r="AU286" s="268"/>
      <c r="AV286" s="267" t="s">
        <v>11</v>
      </c>
      <c r="AW286" s="268"/>
      <c r="AX286" s="267" t="s">
        <v>12</v>
      </c>
      <c r="AY286" s="268"/>
      <c r="AZ286" s="267" t="s">
        <v>13</v>
      </c>
      <c r="BA286" s="268"/>
      <c r="BB286" s="267" t="s">
        <v>14</v>
      </c>
      <c r="BC286" s="268"/>
      <c r="BD286" s="270" t="s">
        <v>15</v>
      </c>
      <c r="BE286" s="271"/>
      <c r="BF286" s="272" t="s">
        <v>16</v>
      </c>
      <c r="BG286" s="273"/>
      <c r="BI286" s="265" t="s">
        <v>2</v>
      </c>
      <c r="BJ286" s="267" t="s">
        <v>3</v>
      </c>
      <c r="BK286" s="268"/>
      <c r="BL286" s="267" t="s">
        <v>4</v>
      </c>
      <c r="BM286" s="268"/>
      <c r="BN286" s="267" t="s">
        <v>5</v>
      </c>
      <c r="BO286" s="268"/>
      <c r="BP286" s="267" t="s">
        <v>6</v>
      </c>
      <c r="BQ286" s="268"/>
      <c r="BR286" s="267" t="s">
        <v>7</v>
      </c>
      <c r="BS286" s="268"/>
      <c r="BT286" s="267" t="s">
        <v>8</v>
      </c>
      <c r="BU286" s="268"/>
      <c r="BV286" s="267" t="s">
        <v>9</v>
      </c>
      <c r="BW286" s="268"/>
      <c r="BX286" s="267" t="s">
        <v>10</v>
      </c>
      <c r="BY286" s="268"/>
      <c r="BZ286" s="267" t="s">
        <v>11</v>
      </c>
      <c r="CA286" s="268"/>
      <c r="CB286" s="267" t="s">
        <v>12</v>
      </c>
      <c r="CC286" s="268"/>
      <c r="CD286" s="267" t="s">
        <v>13</v>
      </c>
      <c r="CE286" s="268"/>
      <c r="CF286" s="267" t="s">
        <v>14</v>
      </c>
      <c r="CG286" s="268"/>
      <c r="CH286" s="270" t="s">
        <v>15</v>
      </c>
      <c r="CI286" s="271"/>
      <c r="CJ286" s="267" t="s">
        <v>16</v>
      </c>
      <c r="CK286" s="268"/>
    </row>
    <row r="287" spans="1:89" ht="15" thickTop="1" thickBot="1" x14ac:dyDescent="0.3">
      <c r="A287" s="266"/>
      <c r="B287" s="110" t="s">
        <v>17</v>
      </c>
      <c r="C287" s="111" t="s">
        <v>18</v>
      </c>
      <c r="D287" s="112" t="s">
        <v>17</v>
      </c>
      <c r="E287" s="113" t="s">
        <v>18</v>
      </c>
      <c r="F287" s="110" t="s">
        <v>17</v>
      </c>
      <c r="G287" s="111" t="s">
        <v>18</v>
      </c>
      <c r="H287" s="112" t="s">
        <v>17</v>
      </c>
      <c r="I287" s="113" t="s">
        <v>18</v>
      </c>
      <c r="J287" s="110" t="s">
        <v>17</v>
      </c>
      <c r="K287" s="111" t="s">
        <v>18</v>
      </c>
      <c r="L287" s="112" t="s">
        <v>17</v>
      </c>
      <c r="M287" s="110" t="s">
        <v>18</v>
      </c>
      <c r="N287" s="114" t="s">
        <v>17</v>
      </c>
      <c r="O287" s="115" t="s">
        <v>18</v>
      </c>
      <c r="P287" s="110" t="s">
        <v>17</v>
      </c>
      <c r="Q287" s="111" t="s">
        <v>18</v>
      </c>
      <c r="R287" s="112" t="s">
        <v>17</v>
      </c>
      <c r="S287" s="113" t="s">
        <v>18</v>
      </c>
      <c r="T287" s="110" t="s">
        <v>17</v>
      </c>
      <c r="U287" s="111" t="s">
        <v>18</v>
      </c>
      <c r="V287" s="112" t="s">
        <v>17</v>
      </c>
      <c r="W287" s="113" t="s">
        <v>18</v>
      </c>
      <c r="X287" s="110" t="s">
        <v>17</v>
      </c>
      <c r="Y287" s="111" t="s">
        <v>18</v>
      </c>
      <c r="Z287" s="25" t="s">
        <v>17</v>
      </c>
      <c r="AA287" s="116" t="s">
        <v>18</v>
      </c>
      <c r="AB287" s="167" t="s">
        <v>17</v>
      </c>
      <c r="AC287" s="168" t="s">
        <v>18</v>
      </c>
      <c r="AE287" s="266"/>
      <c r="AF287" s="110" t="s">
        <v>17</v>
      </c>
      <c r="AG287" s="111" t="s">
        <v>18</v>
      </c>
      <c r="AH287" s="112" t="s">
        <v>17</v>
      </c>
      <c r="AI287" s="113" t="s">
        <v>18</v>
      </c>
      <c r="AJ287" s="110" t="s">
        <v>17</v>
      </c>
      <c r="AK287" s="111" t="s">
        <v>18</v>
      </c>
      <c r="AL287" s="112" t="s">
        <v>17</v>
      </c>
      <c r="AM287" s="113" t="s">
        <v>18</v>
      </c>
      <c r="AN287" s="110" t="s">
        <v>17</v>
      </c>
      <c r="AO287" s="111" t="s">
        <v>18</v>
      </c>
      <c r="AP287" s="112" t="s">
        <v>17</v>
      </c>
      <c r="AQ287" s="110" t="s">
        <v>18</v>
      </c>
      <c r="AR287" s="114" t="s">
        <v>17</v>
      </c>
      <c r="AS287" s="115" t="s">
        <v>18</v>
      </c>
      <c r="AT287" s="110" t="s">
        <v>17</v>
      </c>
      <c r="AU287" s="111" t="s">
        <v>18</v>
      </c>
      <c r="AV287" s="112" t="s">
        <v>17</v>
      </c>
      <c r="AW287" s="113" t="s">
        <v>18</v>
      </c>
      <c r="AX287" s="110" t="s">
        <v>17</v>
      </c>
      <c r="AY287" s="111" t="s">
        <v>18</v>
      </c>
      <c r="AZ287" s="112" t="s">
        <v>17</v>
      </c>
      <c r="BA287" s="113" t="s">
        <v>18</v>
      </c>
      <c r="BB287" s="110" t="s">
        <v>17</v>
      </c>
      <c r="BC287" s="111" t="s">
        <v>18</v>
      </c>
      <c r="BD287" s="25" t="s">
        <v>17</v>
      </c>
      <c r="BE287" s="116" t="s">
        <v>18</v>
      </c>
      <c r="BF287" s="167" t="s">
        <v>17</v>
      </c>
      <c r="BG287" s="168" t="s">
        <v>18</v>
      </c>
      <c r="BI287" s="266"/>
      <c r="BJ287" s="110" t="s">
        <v>17</v>
      </c>
      <c r="BK287" s="111" t="s">
        <v>18</v>
      </c>
      <c r="BL287" s="112" t="s">
        <v>17</v>
      </c>
      <c r="BM287" s="113" t="s">
        <v>18</v>
      </c>
      <c r="BN287" s="110" t="s">
        <v>17</v>
      </c>
      <c r="BO287" s="111" t="s">
        <v>18</v>
      </c>
      <c r="BP287" s="112" t="s">
        <v>17</v>
      </c>
      <c r="BQ287" s="113" t="s">
        <v>18</v>
      </c>
      <c r="BR287" s="110" t="s">
        <v>17</v>
      </c>
      <c r="BS287" s="111" t="s">
        <v>18</v>
      </c>
      <c r="BT287" s="112" t="s">
        <v>17</v>
      </c>
      <c r="BU287" s="110" t="s">
        <v>18</v>
      </c>
      <c r="BV287" s="114" t="s">
        <v>17</v>
      </c>
      <c r="BW287" s="115" t="s">
        <v>18</v>
      </c>
      <c r="BX287" s="110" t="s">
        <v>17</v>
      </c>
      <c r="BY287" s="111" t="s">
        <v>18</v>
      </c>
      <c r="BZ287" s="112" t="s">
        <v>17</v>
      </c>
      <c r="CA287" s="113" t="s">
        <v>18</v>
      </c>
      <c r="CB287" s="110" t="s">
        <v>17</v>
      </c>
      <c r="CC287" s="111" t="s">
        <v>18</v>
      </c>
      <c r="CD287" s="112" t="s">
        <v>17</v>
      </c>
      <c r="CE287" s="113" t="s">
        <v>18</v>
      </c>
      <c r="CF287" s="110" t="s">
        <v>17</v>
      </c>
      <c r="CG287" s="111" t="s">
        <v>18</v>
      </c>
      <c r="CH287" s="25" t="s">
        <v>17</v>
      </c>
      <c r="CI287" s="116" t="s">
        <v>18</v>
      </c>
      <c r="CJ287" s="114" t="s">
        <v>17</v>
      </c>
      <c r="CK287" s="115" t="s">
        <v>18</v>
      </c>
    </row>
    <row r="288" spans="1:89" ht="13.5" thickTop="1" x14ac:dyDescent="0.2">
      <c r="A288" s="118" t="s">
        <v>19</v>
      </c>
      <c r="B288" s="119"/>
      <c r="C288" s="176"/>
      <c r="D288" s="120"/>
      <c r="E288" s="171"/>
      <c r="F288" s="119"/>
      <c r="G288" s="121"/>
      <c r="H288" s="120"/>
      <c r="I288" s="171"/>
      <c r="J288" s="119"/>
      <c r="K288" s="121"/>
      <c r="L288" s="120"/>
      <c r="M288" s="119"/>
      <c r="N288" s="170"/>
      <c r="O288" s="172"/>
      <c r="P288" s="119"/>
      <c r="Q288" s="121"/>
      <c r="R288" s="120"/>
      <c r="S288" s="171"/>
      <c r="T288" s="119"/>
      <c r="U288" s="121"/>
      <c r="V288" s="120"/>
      <c r="W288" s="171"/>
      <c r="X288" s="119"/>
      <c r="Y288" s="121"/>
      <c r="Z288" s="20"/>
      <c r="AA288" s="175"/>
      <c r="AB288" s="161">
        <f>B288+D288+F288+H288+J288+L288+N288+P288+R288+T288+V288+X288+Z288</f>
        <v>0</v>
      </c>
      <c r="AC288" s="162">
        <f>C288+E288+G288+I288+K288+M288+O288+Q288+S288+U288+W288+Y288+AA288</f>
        <v>0</v>
      </c>
      <c r="AE288" s="253" t="str">
        <f>$AE$9</f>
        <v>07:00 - 07:59</v>
      </c>
      <c r="AF288" s="119">
        <f>SUMIF($A$9:$A$32,$AE288,B$288:B$311)</f>
        <v>1897</v>
      </c>
      <c r="AG288" s="176">
        <f t="shared" ref="AG288:AV289" si="4341">SUMIF($A$9:$A$32,$AE288,C$288:C$311)</f>
        <v>822</v>
      </c>
      <c r="AH288" s="120">
        <f t="shared" si="4341"/>
        <v>699</v>
      </c>
      <c r="AI288" s="171">
        <f t="shared" si="4341"/>
        <v>685</v>
      </c>
      <c r="AJ288" s="119">
        <f t="shared" si="4341"/>
        <v>1924</v>
      </c>
      <c r="AK288" s="121">
        <f t="shared" si="4341"/>
        <v>1043</v>
      </c>
      <c r="AL288" s="120">
        <f t="shared" si="4341"/>
        <v>2334</v>
      </c>
      <c r="AM288" s="171">
        <f t="shared" si="4341"/>
        <v>1479</v>
      </c>
      <c r="AN288" s="119">
        <f t="shared" si="4341"/>
        <v>185</v>
      </c>
      <c r="AO288" s="121">
        <f t="shared" si="4341"/>
        <v>646</v>
      </c>
      <c r="AP288" s="120">
        <f t="shared" si="4341"/>
        <v>641</v>
      </c>
      <c r="AQ288" s="119">
        <f t="shared" si="4341"/>
        <v>2017</v>
      </c>
      <c r="AR288" s="170">
        <f t="shared" si="4341"/>
        <v>1863</v>
      </c>
      <c r="AS288" s="172">
        <f t="shared" si="4341"/>
        <v>2746</v>
      </c>
      <c r="AT288" s="119">
        <f t="shared" si="4341"/>
        <v>1346</v>
      </c>
      <c r="AU288" s="121">
        <f t="shared" si="4341"/>
        <v>1235</v>
      </c>
      <c r="AV288" s="120">
        <f t="shared" si="4341"/>
        <v>1613</v>
      </c>
      <c r="AW288" s="171">
        <f t="shared" ref="AW288:BE289" si="4342">SUMIF($A$9:$A$32,$AE288,S$288:S$311)</f>
        <v>1290</v>
      </c>
      <c r="AX288" s="119">
        <f t="shared" si="4342"/>
        <v>251</v>
      </c>
      <c r="AY288" s="121">
        <f t="shared" si="4342"/>
        <v>825</v>
      </c>
      <c r="AZ288" s="120">
        <f t="shared" si="4342"/>
        <v>605</v>
      </c>
      <c r="BA288" s="171">
        <f t="shared" si="4342"/>
        <v>1685</v>
      </c>
      <c r="BB288" s="119">
        <f t="shared" si="4342"/>
        <v>1116</v>
      </c>
      <c r="BC288" s="121">
        <f t="shared" si="4342"/>
        <v>1026</v>
      </c>
      <c r="BD288" s="20">
        <f t="shared" si="4342"/>
        <v>2143</v>
      </c>
      <c r="BE288" s="175">
        <f t="shared" si="4342"/>
        <v>1621</v>
      </c>
      <c r="BF288" s="161">
        <f>AF288+AH288+AJ288+AL288+AN288+AP288+AR288+AT288+AV288+AX288+AZ288+BB288+BD288</f>
        <v>16617</v>
      </c>
      <c r="BG288" s="162">
        <f>AG288+AI288+AK288+AM288+AO288+AQ288+AS288+AU288+AW288+AY288+BA288+BC288+BE288</f>
        <v>17120</v>
      </c>
      <c r="BI288" s="118" t="s">
        <v>19</v>
      </c>
      <c r="BJ288" s="122">
        <f>B288/B312</f>
        <v>0</v>
      </c>
      <c r="BK288" s="123">
        <f t="shared" ref="BK288" si="4343">C288/C312</f>
        <v>0</v>
      </c>
      <c r="BL288" s="124">
        <f t="shared" ref="BL288" si="4344">D288/D312</f>
        <v>0</v>
      </c>
      <c r="BM288" s="125">
        <f t="shared" ref="BM288" si="4345">E288/E312</f>
        <v>0</v>
      </c>
      <c r="BN288" s="122">
        <f t="shared" ref="BN288" si="4346">F288/F312</f>
        <v>0</v>
      </c>
      <c r="BO288" s="123">
        <f t="shared" ref="BO288" si="4347">G288/G312</f>
        <v>0</v>
      </c>
      <c r="BP288" s="124">
        <f t="shared" ref="BP288" si="4348">H288/H312</f>
        <v>0</v>
      </c>
      <c r="BQ288" s="125">
        <f t="shared" ref="BQ288" si="4349">I288/I312</f>
        <v>0</v>
      </c>
      <c r="BR288" s="122">
        <f t="shared" ref="BR288" si="4350">J288/J312</f>
        <v>0</v>
      </c>
      <c r="BS288" s="123">
        <f t="shared" ref="BS288" si="4351">K288/K312</f>
        <v>0</v>
      </c>
      <c r="BT288" s="124">
        <f t="shared" ref="BT288" si="4352">L288/L312</f>
        <v>0</v>
      </c>
      <c r="BU288" s="122">
        <f t="shared" ref="BU288" si="4353">M288/M312</f>
        <v>0</v>
      </c>
      <c r="BV288" s="126">
        <f t="shared" ref="BV288" si="4354">N288/N312</f>
        <v>0</v>
      </c>
      <c r="BW288" s="127">
        <f t="shared" ref="BW288" si="4355">O288/O312</f>
        <v>0</v>
      </c>
      <c r="BX288" s="122">
        <f t="shared" ref="BX288" si="4356">P288/P312</f>
        <v>0</v>
      </c>
      <c r="BY288" s="123">
        <f t="shared" ref="BY288" si="4357">Q288/Q312</f>
        <v>0</v>
      </c>
      <c r="BZ288" s="124">
        <f t="shared" ref="BZ288" si="4358">R288/R312</f>
        <v>0</v>
      </c>
      <c r="CA288" s="125">
        <f t="shared" ref="CA288" si="4359">S288/S312</f>
        <v>0</v>
      </c>
      <c r="CB288" s="122">
        <f t="shared" ref="CB288" si="4360">T288/T312</f>
        <v>0</v>
      </c>
      <c r="CC288" s="123">
        <f t="shared" ref="CC288" si="4361">U288/U312</f>
        <v>0</v>
      </c>
      <c r="CD288" s="124">
        <f t="shared" ref="CD288" si="4362">V288/V312</f>
        <v>0</v>
      </c>
      <c r="CE288" s="125">
        <f t="shared" ref="CE288" si="4363">W288/W312</f>
        <v>0</v>
      </c>
      <c r="CF288" s="122">
        <f t="shared" ref="CF288" si="4364">X288/X312</f>
        <v>0</v>
      </c>
      <c r="CG288" s="123">
        <f t="shared" ref="CG288" si="4365">Y288/Y312</f>
        <v>0</v>
      </c>
      <c r="CH288" s="124">
        <f t="shared" ref="CH288" si="4366">Z288/Z312</f>
        <v>0</v>
      </c>
      <c r="CI288" s="122">
        <f t="shared" ref="CI288" si="4367">AA288/AA312</f>
        <v>0</v>
      </c>
      <c r="CJ288" s="128">
        <f t="shared" ref="CJ288" si="4368">AB288/AB312</f>
        <v>0</v>
      </c>
      <c r="CK288" s="129">
        <f t="shared" ref="CK288" si="4369">AC288/AC312</f>
        <v>0</v>
      </c>
    </row>
    <row r="289" spans="1:89" x14ac:dyDescent="0.2">
      <c r="A289" s="130" t="s">
        <v>21</v>
      </c>
      <c r="B289" s="179">
        <v>0</v>
      </c>
      <c r="C289" s="180">
        <v>0</v>
      </c>
      <c r="D289" s="181">
        <v>31</v>
      </c>
      <c r="E289" s="182">
        <v>12</v>
      </c>
      <c r="F289" s="179">
        <v>114</v>
      </c>
      <c r="G289" s="183">
        <v>3</v>
      </c>
      <c r="H289" s="181">
        <v>0</v>
      </c>
      <c r="I289" s="182">
        <v>0</v>
      </c>
      <c r="J289" s="179">
        <v>0</v>
      </c>
      <c r="K289" s="183">
        <v>0</v>
      </c>
      <c r="L289" s="181">
        <v>0</v>
      </c>
      <c r="M289" s="179">
        <v>0</v>
      </c>
      <c r="N289" s="184">
        <v>0</v>
      </c>
      <c r="O289" s="185">
        <v>0</v>
      </c>
      <c r="P289" s="179">
        <v>0</v>
      </c>
      <c r="Q289" s="183">
        <v>0</v>
      </c>
      <c r="R289" s="181">
        <v>0</v>
      </c>
      <c r="S289" s="182">
        <v>0</v>
      </c>
      <c r="T289" s="179">
        <v>0</v>
      </c>
      <c r="U289" s="183">
        <v>0</v>
      </c>
      <c r="V289" s="181">
        <v>0</v>
      </c>
      <c r="W289" s="182">
        <v>0</v>
      </c>
      <c r="X289" s="179">
        <v>0</v>
      </c>
      <c r="Y289" s="183">
        <v>0</v>
      </c>
      <c r="Z289" s="181">
        <v>0</v>
      </c>
      <c r="AA289" s="179">
        <v>0</v>
      </c>
      <c r="AB289" s="161">
        <f t="shared" ref="AB289:AB308" si="4370">B289+D289+F289+H289+J289+L289+N289+P289+R289+T289+V289+X289+Z289</f>
        <v>145</v>
      </c>
      <c r="AC289" s="162">
        <f t="shared" ref="AC289:AC308" si="4371">C289+E289+G289+I289+K289+M289+O289+Q289+S289+U289+W289+Y289+AA289</f>
        <v>15</v>
      </c>
      <c r="AE289" s="255" t="str">
        <f>$AE$10</f>
        <v>08:00 - 08:59</v>
      </c>
      <c r="AF289" s="119">
        <f>SUMIF($A$9:$A$32,$AE289,B$288:B$311)</f>
        <v>1699</v>
      </c>
      <c r="AG289" s="180">
        <f t="shared" si="4341"/>
        <v>754</v>
      </c>
      <c r="AH289" s="181">
        <f t="shared" si="4341"/>
        <v>522</v>
      </c>
      <c r="AI289" s="182">
        <f t="shared" si="4341"/>
        <v>587</v>
      </c>
      <c r="AJ289" s="179">
        <f t="shared" si="4341"/>
        <v>1756</v>
      </c>
      <c r="AK289" s="183">
        <f t="shared" si="4341"/>
        <v>817</v>
      </c>
      <c r="AL289" s="181">
        <f t="shared" si="4341"/>
        <v>1943</v>
      </c>
      <c r="AM289" s="182">
        <f t="shared" si="4341"/>
        <v>1250</v>
      </c>
      <c r="AN289" s="179">
        <f t="shared" si="4341"/>
        <v>183</v>
      </c>
      <c r="AO289" s="183">
        <f t="shared" si="4341"/>
        <v>540</v>
      </c>
      <c r="AP289" s="181">
        <f t="shared" si="4341"/>
        <v>555</v>
      </c>
      <c r="AQ289" s="179">
        <f t="shared" si="4341"/>
        <v>1650</v>
      </c>
      <c r="AR289" s="184">
        <f t="shared" si="4341"/>
        <v>1513</v>
      </c>
      <c r="AS289" s="185">
        <f t="shared" si="4341"/>
        <v>2198</v>
      </c>
      <c r="AT289" s="179">
        <f t="shared" si="4341"/>
        <v>1028</v>
      </c>
      <c r="AU289" s="183">
        <f t="shared" si="4341"/>
        <v>942</v>
      </c>
      <c r="AV289" s="181">
        <f t="shared" si="4341"/>
        <v>1383</v>
      </c>
      <c r="AW289" s="182">
        <f t="shared" si="4342"/>
        <v>1026</v>
      </c>
      <c r="AX289" s="179">
        <f t="shared" si="4342"/>
        <v>185</v>
      </c>
      <c r="AY289" s="183">
        <f t="shared" si="4342"/>
        <v>627</v>
      </c>
      <c r="AZ289" s="181">
        <f t="shared" si="4342"/>
        <v>531</v>
      </c>
      <c r="BA289" s="182">
        <f t="shared" si="4342"/>
        <v>1289</v>
      </c>
      <c r="BB289" s="179">
        <f t="shared" si="4342"/>
        <v>833</v>
      </c>
      <c r="BC289" s="183">
        <f t="shared" si="4342"/>
        <v>885</v>
      </c>
      <c r="BD289" s="181">
        <f t="shared" si="4342"/>
        <v>1850</v>
      </c>
      <c r="BE289" s="179">
        <f t="shared" si="4342"/>
        <v>1533</v>
      </c>
      <c r="BF289" s="163">
        <f>SUM(AF289,AH289,AJ289,AL289,AN289,AP289,AR289,AT289,AV289,AX289,AZ289,BB289,BD289)</f>
        <v>13981</v>
      </c>
      <c r="BG289" s="164">
        <f>SUM(AG289,AI289,AK289,AM289,AO289,AQ289,AS289,AU289,AW289,AY289,BA289,BC289,BE289)</f>
        <v>14098</v>
      </c>
      <c r="BI289" s="130" t="s">
        <v>21</v>
      </c>
      <c r="BJ289" s="122">
        <f>B289/B312</f>
        <v>0</v>
      </c>
      <c r="BK289" s="123">
        <f t="shared" ref="BK289" si="4372">C289/C312</f>
        <v>0</v>
      </c>
      <c r="BL289" s="124">
        <f t="shared" ref="BL289" si="4373">D289/D312</f>
        <v>4.0843214756258236E-3</v>
      </c>
      <c r="BM289" s="125">
        <f t="shared" ref="BM289" si="4374">E289/E312</f>
        <v>1.5586439797376282E-3</v>
      </c>
      <c r="BN289" s="122">
        <f t="shared" ref="BN289" si="4375">F289/F312</f>
        <v>6.0362173038229373E-3</v>
      </c>
      <c r="BO289" s="123">
        <f t="shared" ref="BO289" si="4376">G289/G312</f>
        <v>1.6767270288397049E-4</v>
      </c>
      <c r="BP289" s="124">
        <f t="shared" ref="BP289" si="4377">H289/H312</f>
        <v>0</v>
      </c>
      <c r="BQ289" s="125">
        <f t="shared" ref="BQ289" si="4378">I289/I312</f>
        <v>0</v>
      </c>
      <c r="BR289" s="122">
        <f t="shared" ref="BR289" si="4379">J289/J312</f>
        <v>0</v>
      </c>
      <c r="BS289" s="123">
        <f t="shared" ref="BS289" si="4380">K289/K312</f>
        <v>0</v>
      </c>
      <c r="BT289" s="124">
        <f t="shared" ref="BT289" si="4381">L289/L312</f>
        <v>0</v>
      </c>
      <c r="BU289" s="122">
        <f t="shared" ref="BU289" si="4382">M289/M312</f>
        <v>0</v>
      </c>
      <c r="BV289" s="126">
        <f t="shared" ref="BV289" si="4383">N289/N312</f>
        <v>0</v>
      </c>
      <c r="BW289" s="127">
        <f t="shared" ref="BW289" si="4384">O289/O312</f>
        <v>0</v>
      </c>
      <c r="BX289" s="122">
        <f t="shared" ref="BX289" si="4385">P289/P312</f>
        <v>0</v>
      </c>
      <c r="BY289" s="123">
        <f t="shared" ref="BY289" si="4386">Q289/Q312</f>
        <v>0</v>
      </c>
      <c r="BZ289" s="124">
        <f t="shared" ref="BZ289" si="4387">R289/R312</f>
        <v>0</v>
      </c>
      <c r="CA289" s="125">
        <f t="shared" ref="CA289" si="4388">S289/S312</f>
        <v>0</v>
      </c>
      <c r="CB289" s="122">
        <f t="shared" ref="CB289" si="4389">T289/T312</f>
        <v>0</v>
      </c>
      <c r="CC289" s="123">
        <f t="shared" ref="CC289" si="4390">U289/U312</f>
        <v>0</v>
      </c>
      <c r="CD289" s="124">
        <f t="shared" ref="CD289" si="4391">V289/V312</f>
        <v>0</v>
      </c>
      <c r="CE289" s="125">
        <f t="shared" ref="CE289" si="4392">W289/W312</f>
        <v>0</v>
      </c>
      <c r="CF289" s="122">
        <f t="shared" ref="CF289" si="4393">X289/X312</f>
        <v>0</v>
      </c>
      <c r="CG289" s="123">
        <f t="shared" ref="CG289" si="4394">Y289/Y312</f>
        <v>0</v>
      </c>
      <c r="CH289" s="124">
        <f t="shared" ref="CH289" si="4395">Z289/Z312</f>
        <v>0</v>
      </c>
      <c r="CI289" s="122">
        <f t="shared" ref="CI289" si="4396">AA289/AA312</f>
        <v>0</v>
      </c>
      <c r="CJ289" s="128">
        <f t="shared" ref="CJ289" si="4397">AB289/AB312</f>
        <v>7.497182093626878E-4</v>
      </c>
      <c r="CK289" s="129">
        <f t="shared" ref="CK289" si="4398">AC289/AC312</f>
        <v>7.7674327081413049E-5</v>
      </c>
    </row>
    <row r="290" spans="1:89" ht="13.5" thickBot="1" x14ac:dyDescent="0.25">
      <c r="A290" s="138" t="s">
        <v>23</v>
      </c>
      <c r="B290" s="186">
        <v>1093</v>
      </c>
      <c r="C290" s="187">
        <v>0</v>
      </c>
      <c r="D290" s="188">
        <v>489</v>
      </c>
      <c r="E290" s="189">
        <v>23</v>
      </c>
      <c r="F290" s="186">
        <v>1765</v>
      </c>
      <c r="G290" s="190">
        <v>53</v>
      </c>
      <c r="H290" s="188">
        <v>1282</v>
      </c>
      <c r="I290" s="189">
        <v>125</v>
      </c>
      <c r="J290" s="186">
        <v>46</v>
      </c>
      <c r="K290" s="190">
        <v>105</v>
      </c>
      <c r="L290" s="188">
        <v>282</v>
      </c>
      <c r="M290" s="186">
        <v>354</v>
      </c>
      <c r="N290" s="191">
        <v>799</v>
      </c>
      <c r="O290" s="192">
        <v>646</v>
      </c>
      <c r="P290" s="186">
        <v>357</v>
      </c>
      <c r="Q290" s="190">
        <v>372</v>
      </c>
      <c r="R290" s="188">
        <v>368</v>
      </c>
      <c r="S290" s="189">
        <v>485</v>
      </c>
      <c r="T290" s="186">
        <v>40</v>
      </c>
      <c r="U290" s="190">
        <v>203</v>
      </c>
      <c r="V290" s="188">
        <v>182</v>
      </c>
      <c r="W290" s="189">
        <v>511</v>
      </c>
      <c r="X290" s="186">
        <v>307</v>
      </c>
      <c r="Y290" s="190">
        <v>218</v>
      </c>
      <c r="Z290" s="188">
        <v>780</v>
      </c>
      <c r="AA290" s="186">
        <v>453</v>
      </c>
      <c r="AB290" s="161">
        <f t="shared" si="4370"/>
        <v>7790</v>
      </c>
      <c r="AC290" s="162">
        <f t="shared" si="4371"/>
        <v>3548</v>
      </c>
      <c r="AE290" s="253"/>
      <c r="AF290" s="119"/>
      <c r="AG290" s="187"/>
      <c r="AH290" s="188"/>
      <c r="AI290" s="189"/>
      <c r="AJ290" s="186"/>
      <c r="AK290" s="190"/>
      <c r="AL290" s="188"/>
      <c r="AM290" s="189"/>
      <c r="AN290" s="186"/>
      <c r="AO290" s="190"/>
      <c r="AP290" s="188"/>
      <c r="AQ290" s="186"/>
      <c r="AR290" s="191"/>
      <c r="AS290" s="192"/>
      <c r="AT290" s="186"/>
      <c r="AU290" s="190"/>
      <c r="AV290" s="188"/>
      <c r="AW290" s="189"/>
      <c r="AX290" s="186"/>
      <c r="AY290" s="190"/>
      <c r="AZ290" s="188"/>
      <c r="BA290" s="189"/>
      <c r="BB290" s="186"/>
      <c r="BC290" s="190"/>
      <c r="BD290" s="188"/>
      <c r="BE290" s="186"/>
      <c r="BF290" s="163"/>
      <c r="BG290" s="164"/>
      <c r="BI290" s="138" t="s">
        <v>23</v>
      </c>
      <c r="BJ290" s="122">
        <f>B290/B312</f>
        <v>6.5982493208572288E-2</v>
      </c>
      <c r="BK290" s="123">
        <f t="shared" ref="BK290" si="4399">C290/C312</f>
        <v>0</v>
      </c>
      <c r="BL290" s="124">
        <f t="shared" ref="BL290" si="4400">D290/D312</f>
        <v>6.4426877470355734E-2</v>
      </c>
      <c r="BM290" s="125">
        <f t="shared" ref="BM290" si="4401">E290/E312</f>
        <v>2.9874009611637873E-3</v>
      </c>
      <c r="BN290" s="122">
        <f t="shared" ref="BN290" si="4402">F290/F312</f>
        <v>9.3455469660065654E-2</v>
      </c>
      <c r="BO290" s="123">
        <f t="shared" ref="BO290" si="4403">G290/G312</f>
        <v>2.9622177509501454E-3</v>
      </c>
      <c r="BP290" s="124">
        <f t="shared" ref="BP290" si="4404">H290/H312</f>
        <v>5.4451240231056748E-2</v>
      </c>
      <c r="BQ290" s="125">
        <f t="shared" ref="BQ290" si="4405">I290/I312</f>
        <v>4.9544193420531114E-3</v>
      </c>
      <c r="BR290" s="122">
        <f t="shared" ref="BR290" si="4406">J290/J312</f>
        <v>1.0528725108720532E-2</v>
      </c>
      <c r="BS290" s="123">
        <f t="shared" ref="BS290" si="4407">K290/K312</f>
        <v>2.4828564672499408E-2</v>
      </c>
      <c r="BT290" s="124">
        <f t="shared" ref="BT290" si="4408">L290/L312</f>
        <v>2.0255710386438731E-2</v>
      </c>
      <c r="BU290" s="122">
        <f t="shared" ref="BU290" si="4409">M290/M312</f>
        <v>2.575107296137339E-2</v>
      </c>
      <c r="BV290" s="126">
        <f t="shared" ref="BV290" si="4410">N290/N312</f>
        <v>3.1450501869710684E-2</v>
      </c>
      <c r="BW290" s="127">
        <f t="shared" ref="BW290" si="4411">O290/O312</f>
        <v>2.575962995454183E-2</v>
      </c>
      <c r="BX290" s="122">
        <f t="shared" ref="BX290" si="4412">P290/P312</f>
        <v>2.7472104655636785E-2</v>
      </c>
      <c r="BY290" s="123">
        <f t="shared" ref="BY290" si="4413">Q290/Q312</f>
        <v>2.9284421002912699E-2</v>
      </c>
      <c r="BZ290" s="124">
        <f t="shared" ref="BZ290" si="4414">R290/R312</f>
        <v>2.2511775861014254E-2</v>
      </c>
      <c r="CA290" s="125">
        <f t="shared" ref="CA290" si="4415">S290/S312</f>
        <v>2.9241529000361751E-2</v>
      </c>
      <c r="CB290" s="122">
        <f t="shared" ref="CB290" si="4416">T290/T312</f>
        <v>9.0354641969731201E-3</v>
      </c>
      <c r="CC290" s="123">
        <f t="shared" ref="CC290" si="4417">U290/U312</f>
        <v>4.3366801965392013E-2</v>
      </c>
      <c r="CD290" s="124">
        <f t="shared" ref="CD290" si="4418">V290/V312</f>
        <v>1.3137948458817585E-2</v>
      </c>
      <c r="CE290" s="125">
        <f t="shared" ref="CE290" si="4419">W290/W312</f>
        <v>3.4075753534275804E-2</v>
      </c>
      <c r="CF290" s="122">
        <f t="shared" ref="CF290" si="4420">X290/X312</f>
        <v>2.7570722945666818E-2</v>
      </c>
      <c r="CG290" s="123">
        <f t="shared" ref="CG290" si="4421">Y290/Y312</f>
        <v>3.0817076618603337E-2</v>
      </c>
      <c r="CH290" s="124">
        <f t="shared" ref="CH290" si="4422">Z290/Z312</f>
        <v>3.2009192383453712E-2</v>
      </c>
      <c r="CI290" s="122">
        <f t="shared" ref="CI290" si="4423">AA290/AA312</f>
        <v>1.707243536594558E-2</v>
      </c>
      <c r="CJ290" s="128">
        <f t="shared" ref="CJ290" si="4424">AB290/AB312</f>
        <v>4.0277964489209228E-2</v>
      </c>
      <c r="CK290" s="129">
        <f t="shared" ref="CK290" si="4425">AC290/AC312</f>
        <v>1.8372567498990234E-2</v>
      </c>
    </row>
    <row r="291" spans="1:89" ht="14.25" thickTop="1" thickBot="1" x14ac:dyDescent="0.25">
      <c r="A291" s="130" t="s">
        <v>24</v>
      </c>
      <c r="B291" s="179">
        <v>1817</v>
      </c>
      <c r="C291" s="180">
        <v>520</v>
      </c>
      <c r="D291" s="181">
        <v>714</v>
      </c>
      <c r="E291" s="182">
        <v>547</v>
      </c>
      <c r="F291" s="179">
        <v>2160</v>
      </c>
      <c r="G291" s="183">
        <v>970</v>
      </c>
      <c r="H291" s="181">
        <v>2054</v>
      </c>
      <c r="I291" s="182">
        <v>1206</v>
      </c>
      <c r="J291" s="179">
        <v>135</v>
      </c>
      <c r="K291" s="183">
        <v>343</v>
      </c>
      <c r="L291" s="181">
        <v>505</v>
      </c>
      <c r="M291" s="179">
        <v>1214</v>
      </c>
      <c r="N291" s="184">
        <v>1560</v>
      </c>
      <c r="O291" s="185">
        <v>2287</v>
      </c>
      <c r="P291" s="179">
        <v>995</v>
      </c>
      <c r="Q291" s="183">
        <v>1091</v>
      </c>
      <c r="R291" s="181">
        <v>1212</v>
      </c>
      <c r="S291" s="182">
        <v>1058</v>
      </c>
      <c r="T291" s="179">
        <v>158</v>
      </c>
      <c r="U291" s="183">
        <v>661</v>
      </c>
      <c r="V291" s="181">
        <v>589</v>
      </c>
      <c r="W291" s="182">
        <v>1457</v>
      </c>
      <c r="X291" s="179">
        <v>777</v>
      </c>
      <c r="Y291" s="183">
        <v>620</v>
      </c>
      <c r="Z291" s="181">
        <v>1782</v>
      </c>
      <c r="AA291" s="179">
        <v>1341</v>
      </c>
      <c r="AB291" s="161">
        <f t="shared" si="4370"/>
        <v>14458</v>
      </c>
      <c r="AC291" s="162">
        <f t="shared" si="4371"/>
        <v>13315</v>
      </c>
      <c r="AE291" s="250" t="s">
        <v>25</v>
      </c>
      <c r="AF291" s="14">
        <f t="shared" ref="AF291:BG291" si="4426">SUM(AF288:AF290)</f>
        <v>3596</v>
      </c>
      <c r="AG291" s="1">
        <f t="shared" si="4426"/>
        <v>1576</v>
      </c>
      <c r="AH291" s="14">
        <f t="shared" si="4426"/>
        <v>1221</v>
      </c>
      <c r="AI291" s="1">
        <f t="shared" si="4426"/>
        <v>1272</v>
      </c>
      <c r="AJ291" s="14">
        <f t="shared" si="4426"/>
        <v>3680</v>
      </c>
      <c r="AK291" s="1">
        <f t="shared" si="4426"/>
        <v>1860</v>
      </c>
      <c r="AL291" s="14">
        <f t="shared" si="4426"/>
        <v>4277</v>
      </c>
      <c r="AM291" s="1">
        <f t="shared" si="4426"/>
        <v>2729</v>
      </c>
      <c r="AN291" s="14">
        <f t="shared" si="4426"/>
        <v>368</v>
      </c>
      <c r="AO291" s="1">
        <f t="shared" si="4426"/>
        <v>1186</v>
      </c>
      <c r="AP291" s="14">
        <f t="shared" si="4426"/>
        <v>1196</v>
      </c>
      <c r="AQ291" s="1">
        <f t="shared" si="4426"/>
        <v>3667</v>
      </c>
      <c r="AR291" s="14">
        <f t="shared" si="4426"/>
        <v>3376</v>
      </c>
      <c r="AS291" s="1">
        <f t="shared" si="4426"/>
        <v>4944</v>
      </c>
      <c r="AT291" s="14">
        <f t="shared" si="4426"/>
        <v>2374</v>
      </c>
      <c r="AU291" s="1">
        <f t="shared" si="4426"/>
        <v>2177</v>
      </c>
      <c r="AV291" s="14">
        <f t="shared" si="4426"/>
        <v>2996</v>
      </c>
      <c r="AW291" s="1">
        <f t="shared" si="4426"/>
        <v>2316</v>
      </c>
      <c r="AX291" s="14">
        <f t="shared" si="4426"/>
        <v>436</v>
      </c>
      <c r="AY291" s="1">
        <f t="shared" si="4426"/>
        <v>1452</v>
      </c>
      <c r="AZ291" s="14">
        <f t="shared" si="4426"/>
        <v>1136</v>
      </c>
      <c r="BA291" s="1">
        <f t="shared" si="4426"/>
        <v>2974</v>
      </c>
      <c r="BB291" s="14">
        <f t="shared" si="4426"/>
        <v>1949</v>
      </c>
      <c r="BC291" s="1">
        <f t="shared" si="4426"/>
        <v>1911</v>
      </c>
      <c r="BD291" s="14">
        <f t="shared" si="4426"/>
        <v>3993</v>
      </c>
      <c r="BE291" s="1">
        <f t="shared" si="4426"/>
        <v>3154</v>
      </c>
      <c r="BF291" s="165">
        <f t="shared" si="4426"/>
        <v>30598</v>
      </c>
      <c r="BG291" s="166">
        <f t="shared" si="4426"/>
        <v>31218</v>
      </c>
      <c r="BI291" s="130" t="s">
        <v>24</v>
      </c>
      <c r="BJ291" s="122">
        <f>B291/B312</f>
        <v>0.1096891035315424</v>
      </c>
      <c r="BK291" s="123">
        <f t="shared" ref="BK291" si="4427">C291/C312</f>
        <v>3.1203120312031204E-2</v>
      </c>
      <c r="BL291" s="124">
        <f t="shared" ref="BL291" si="4428">D291/D312</f>
        <v>9.4071146245059287E-2</v>
      </c>
      <c r="BM291" s="125">
        <f t="shared" ref="BM291" si="4429">E291/E312</f>
        <v>7.1048188076373558E-2</v>
      </c>
      <c r="BN291" s="122">
        <f t="shared" ref="BN291" si="4430">F291/F312</f>
        <v>0.11437043312506619</v>
      </c>
      <c r="BO291" s="123">
        <f t="shared" ref="BO291" si="4431">G291/G312</f>
        <v>5.4214173932483789E-2</v>
      </c>
      <c r="BP291" s="124">
        <f t="shared" ref="BP291" si="4432">H291/H312</f>
        <v>8.7240910635406052E-2</v>
      </c>
      <c r="BQ291" s="125">
        <f t="shared" ref="BQ291" si="4433">I291/I312</f>
        <v>4.7800237812128415E-2</v>
      </c>
      <c r="BR291" s="122">
        <f t="shared" ref="BR291" si="4434">J291/J312</f>
        <v>3.0899519340810255E-2</v>
      </c>
      <c r="BS291" s="123">
        <f t="shared" ref="BS291" si="4435">K291/K312</f>
        <v>8.1106644596831395E-2</v>
      </c>
      <c r="BT291" s="124">
        <f t="shared" ref="BT291" si="4436">L291/L312</f>
        <v>3.627352391897716E-2</v>
      </c>
      <c r="BU291" s="122">
        <f t="shared" ref="BU291" si="4437">M291/M312</f>
        <v>8.8310176765839826E-2</v>
      </c>
      <c r="BV291" s="126">
        <f t="shared" ref="BV291" si="4438">N291/N312</f>
        <v>6.1405235189923246E-2</v>
      </c>
      <c r="BW291" s="127">
        <f t="shared" ref="BW291" si="4439">O291/O312</f>
        <v>9.1195470133184464E-2</v>
      </c>
      <c r="BX291" s="122">
        <f t="shared" ref="BX291" si="4440">P291/P312</f>
        <v>7.6567910734898034E-2</v>
      </c>
      <c r="BY291" s="123">
        <f t="shared" ref="BY291" si="4441">Q291/Q312</f>
        <v>8.5885223962843427E-2</v>
      </c>
      <c r="BZ291" s="124">
        <f t="shared" ref="BZ291" si="4442">R291/R312</f>
        <v>7.4142044411818681E-2</v>
      </c>
      <c r="CA291" s="125">
        <f t="shared" ref="CA291" si="4443">S291/S312</f>
        <v>6.3788737489448938E-2</v>
      </c>
      <c r="CB291" s="122">
        <f t="shared" ref="CB291" si="4444">T291/T312</f>
        <v>3.5690083578043819E-2</v>
      </c>
      <c r="CC291" s="123">
        <f t="shared" ref="CC291" si="4445">U291/U312</f>
        <v>0.14120914334543902</v>
      </c>
      <c r="CD291" s="124">
        <f t="shared" ref="CD291" si="4446">V291/V312</f>
        <v>4.2517866166173389E-2</v>
      </c>
      <c r="CE291" s="125">
        <f t="shared" ref="CE291" si="4447">W291/W312</f>
        <v>9.7159242464657236E-2</v>
      </c>
      <c r="CF291" s="122">
        <f t="shared" ref="CF291" si="4448">X291/X312</f>
        <v>6.9779973057925465E-2</v>
      </c>
      <c r="CG291" s="123">
        <f t="shared" ref="CG291" si="4449">Y291/Y312</f>
        <v>8.7644896805202155E-2</v>
      </c>
      <c r="CH291" s="124">
        <f t="shared" ref="CH291" si="4450">Z291/Z312</f>
        <v>7.3128693368351941E-2</v>
      </c>
      <c r="CI291" s="122">
        <f t="shared" ref="CI291" si="4451">AA291/AA312</f>
        <v>5.0538931182633605E-2</v>
      </c>
      <c r="CJ291" s="128">
        <f t="shared" ref="CJ291" si="4452">AB291/AB312</f>
        <v>7.4754661179074075E-2</v>
      </c>
      <c r="CK291" s="129">
        <f t="shared" ref="CK291" si="4453">AC291/AC312</f>
        <v>6.8948911005934324E-2</v>
      </c>
    </row>
    <row r="292" spans="1:89" ht="13.5" thickTop="1" x14ac:dyDescent="0.2">
      <c r="A292" s="138" t="s">
        <v>20</v>
      </c>
      <c r="B292" s="186">
        <v>1897</v>
      </c>
      <c r="C292" s="187">
        <v>822</v>
      </c>
      <c r="D292" s="188">
        <v>699</v>
      </c>
      <c r="E292" s="189">
        <v>685</v>
      </c>
      <c r="F292" s="186">
        <v>1924</v>
      </c>
      <c r="G292" s="190">
        <v>1043</v>
      </c>
      <c r="H292" s="188">
        <v>2334</v>
      </c>
      <c r="I292" s="189">
        <v>1479</v>
      </c>
      <c r="J292" s="186">
        <v>185</v>
      </c>
      <c r="K292" s="190">
        <v>646</v>
      </c>
      <c r="L292" s="188">
        <v>641</v>
      </c>
      <c r="M292" s="186">
        <v>2017</v>
      </c>
      <c r="N292" s="191">
        <v>1863</v>
      </c>
      <c r="O292" s="192">
        <v>2746</v>
      </c>
      <c r="P292" s="186">
        <v>1346</v>
      </c>
      <c r="Q292" s="190">
        <v>1235</v>
      </c>
      <c r="R292" s="188">
        <v>1613</v>
      </c>
      <c r="S292" s="189">
        <v>1290</v>
      </c>
      <c r="T292" s="186">
        <v>251</v>
      </c>
      <c r="U292" s="190">
        <v>825</v>
      </c>
      <c r="V292" s="188">
        <v>605</v>
      </c>
      <c r="W292" s="189">
        <v>1685</v>
      </c>
      <c r="X292" s="186">
        <v>1116</v>
      </c>
      <c r="Y292" s="190">
        <v>1026</v>
      </c>
      <c r="Z292" s="188">
        <v>2143</v>
      </c>
      <c r="AA292" s="186">
        <v>1621</v>
      </c>
      <c r="AB292" s="161">
        <f t="shared" si="4370"/>
        <v>16617</v>
      </c>
      <c r="AC292" s="162">
        <f t="shared" si="4371"/>
        <v>17120</v>
      </c>
      <c r="BI292" s="138" t="s">
        <v>20</v>
      </c>
      <c r="BJ292" s="122">
        <f>B292/B312</f>
        <v>0.114518563235738</v>
      </c>
      <c r="BK292" s="123">
        <f t="shared" ref="BK292" si="4454">C292/C312</f>
        <v>4.9324932493249325E-2</v>
      </c>
      <c r="BL292" s="124">
        <f t="shared" ref="BL292" si="4455">D292/D312</f>
        <v>9.2094861660079047E-2</v>
      </c>
      <c r="BM292" s="125">
        <f t="shared" ref="BM292" si="4456">E292/E312</f>
        <v>8.8972593843356276E-2</v>
      </c>
      <c r="BN292" s="122">
        <f t="shared" ref="BN292" si="4457">F292/F312</f>
        <v>0.10187440432066081</v>
      </c>
      <c r="BO292" s="123">
        <f t="shared" ref="BO292" si="4458">G292/G312</f>
        <v>5.8294209702660409E-2</v>
      </c>
      <c r="BP292" s="124">
        <f t="shared" ref="BP292" si="4459">H292/H312</f>
        <v>9.9133537206931702E-2</v>
      </c>
      <c r="BQ292" s="125">
        <f t="shared" ref="BQ292" si="4460">I292/I312</f>
        <v>5.8620689655172413E-2</v>
      </c>
      <c r="BR292" s="122">
        <f t="shared" ref="BR292" si="4461">J292/J312</f>
        <v>4.2343785763332573E-2</v>
      </c>
      <c r="BS292" s="123">
        <f t="shared" ref="BS292" si="4462">K292/K312</f>
        <v>0.15275478836604398</v>
      </c>
      <c r="BT292" s="124">
        <f t="shared" ref="BT292" si="4463">L292/L312</f>
        <v>4.6042235311018531E-2</v>
      </c>
      <c r="BU292" s="122">
        <f t="shared" ref="BU292" si="4464">M292/M312</f>
        <v>0.14672292136466139</v>
      </c>
      <c r="BV292" s="126">
        <f t="shared" ref="BV292" si="4465">N292/N312</f>
        <v>7.3332021255658339E-2</v>
      </c>
      <c r="BW292" s="127">
        <f t="shared" ref="BW292" si="4466">O292/O312</f>
        <v>0.10949836510088524</v>
      </c>
      <c r="BX292" s="122">
        <f t="shared" ref="BX292" si="4467">P292/P312</f>
        <v>0.10357829934590226</v>
      </c>
      <c r="BY292" s="123">
        <f t="shared" ref="BY292" si="4468">Q292/Q312</f>
        <v>9.7221128867196721E-2</v>
      </c>
      <c r="BZ292" s="124">
        <f t="shared" ref="BZ292" si="4469">R292/R312</f>
        <v>9.8672539303847798E-2</v>
      </c>
      <c r="CA292" s="125">
        <f t="shared" ref="CA292" si="4470">S292/S312</f>
        <v>7.7776437959725067E-2</v>
      </c>
      <c r="CB292" s="122">
        <f t="shared" ref="CB292" si="4471">T292/T312</f>
        <v>5.6697537836006326E-2</v>
      </c>
      <c r="CC292" s="123">
        <f t="shared" ref="CC292" si="4472">U292/U312</f>
        <v>0.17624439222388377</v>
      </c>
      <c r="CD292" s="124">
        <f t="shared" ref="CD292" si="4473">V292/V312</f>
        <v>4.367285064606944E-2</v>
      </c>
      <c r="CE292" s="125">
        <f t="shared" ref="CE292" si="4474">W292/W312</f>
        <v>0.11236329687916778</v>
      </c>
      <c r="CF292" s="122">
        <f t="shared" ref="CF292" si="4475">X292/X312</f>
        <v>0.10022451728783116</v>
      </c>
      <c r="CG292" s="123">
        <f t="shared" ref="CG292" si="4476">Y292/Y312</f>
        <v>0.14503816793893129</v>
      </c>
      <c r="CH292" s="124">
        <f t="shared" ref="CH292" si="4477">Z292/Z312</f>
        <v>8.7943204202232436E-2</v>
      </c>
      <c r="CI292" s="122">
        <f t="shared" ref="CI292" si="4478">AA292/AA312</f>
        <v>6.1091429863571266E-2</v>
      </c>
      <c r="CJ292" s="128">
        <f t="shared" ref="CJ292" si="4479">AB292/AB312</f>
        <v>8.5917706792964024E-2</v>
      </c>
      <c r="CK292" s="129">
        <f t="shared" ref="CK292" si="4480">AC292/AC312</f>
        <v>8.8652298642252769E-2</v>
      </c>
    </row>
    <row r="293" spans="1:89" ht="13.5" thickBot="1" x14ac:dyDescent="0.25">
      <c r="A293" s="130" t="s">
        <v>22</v>
      </c>
      <c r="B293" s="179">
        <v>1699</v>
      </c>
      <c r="C293" s="180">
        <v>754</v>
      </c>
      <c r="D293" s="181">
        <v>522</v>
      </c>
      <c r="E293" s="182">
        <v>587</v>
      </c>
      <c r="F293" s="179">
        <v>1756</v>
      </c>
      <c r="G293" s="183">
        <v>817</v>
      </c>
      <c r="H293" s="181">
        <v>1943</v>
      </c>
      <c r="I293" s="182">
        <v>1250</v>
      </c>
      <c r="J293" s="179">
        <v>183</v>
      </c>
      <c r="K293" s="183">
        <v>540</v>
      </c>
      <c r="L293" s="181">
        <v>555</v>
      </c>
      <c r="M293" s="179">
        <v>1650</v>
      </c>
      <c r="N293" s="184">
        <v>1513</v>
      </c>
      <c r="O293" s="185">
        <v>2198</v>
      </c>
      <c r="P293" s="179">
        <v>1028</v>
      </c>
      <c r="Q293" s="183">
        <v>942</v>
      </c>
      <c r="R293" s="181">
        <v>1383</v>
      </c>
      <c r="S293" s="182">
        <v>1026</v>
      </c>
      <c r="T293" s="179">
        <v>185</v>
      </c>
      <c r="U293" s="183">
        <v>627</v>
      </c>
      <c r="V293" s="181">
        <v>531</v>
      </c>
      <c r="W293" s="182">
        <v>1289</v>
      </c>
      <c r="X293" s="179">
        <v>833</v>
      </c>
      <c r="Y293" s="183">
        <v>885</v>
      </c>
      <c r="Z293" s="181">
        <v>1850</v>
      </c>
      <c r="AA293" s="179">
        <v>1533</v>
      </c>
      <c r="AB293" s="161">
        <f t="shared" si="4370"/>
        <v>13981</v>
      </c>
      <c r="AC293" s="162">
        <f t="shared" si="4371"/>
        <v>14098</v>
      </c>
      <c r="AE293" t="s">
        <v>26</v>
      </c>
      <c r="BI293" s="130" t="s">
        <v>22</v>
      </c>
      <c r="BJ293" s="122">
        <f>B293/B312</f>
        <v>0.1025656504678539</v>
      </c>
      <c r="BK293" s="123">
        <f t="shared" ref="BK293" si="4481">C293/C312</f>
        <v>4.5244524452445242E-2</v>
      </c>
      <c r="BL293" s="124">
        <f t="shared" ref="BL293" si="4482">D293/D312</f>
        <v>6.8774703557312258E-2</v>
      </c>
      <c r="BM293" s="125">
        <f t="shared" ref="BM293" si="4483">E293/E312</f>
        <v>7.624366800883231E-2</v>
      </c>
      <c r="BN293" s="122">
        <f t="shared" ref="BN293" si="4484">F293/F312</f>
        <v>9.2978926188711217E-2</v>
      </c>
      <c r="BO293" s="123">
        <f t="shared" ref="BO293" si="4485">G293/G312</f>
        <v>4.5662866085401294E-2</v>
      </c>
      <c r="BP293" s="124">
        <f t="shared" ref="BP293" si="4486">H293/H312</f>
        <v>8.2526333673122662E-2</v>
      </c>
      <c r="BQ293" s="125">
        <f t="shared" ref="BQ293" si="4487">I293/I312</f>
        <v>4.9544193420531117E-2</v>
      </c>
      <c r="BR293" s="122">
        <f t="shared" ref="BR293" si="4488">J293/J312</f>
        <v>4.1886015106431675E-2</v>
      </c>
      <c r="BS293" s="123">
        <f t="shared" ref="BS293" si="4489">K293/K312</f>
        <v>0.1276897611728541</v>
      </c>
      <c r="BT293" s="124">
        <f t="shared" ref="BT293" si="4490">L293/L312</f>
        <v>3.9864961930757073E-2</v>
      </c>
      <c r="BU293" s="122">
        <f t="shared" ref="BU293" si="4491">M293/M312</f>
        <v>0.12002618753182513</v>
      </c>
      <c r="BV293" s="126">
        <f t="shared" ref="BV293" si="4492">N293/N312</f>
        <v>5.9555205668175556E-2</v>
      </c>
      <c r="BW293" s="127">
        <f t="shared" ref="BW293" si="4493">O293/O312</f>
        <v>8.7646542786506104E-2</v>
      </c>
      <c r="BX293" s="122">
        <f t="shared" ref="BX293" si="4494">P293/P312</f>
        <v>7.9107348980377065E-2</v>
      </c>
      <c r="BY293" s="123">
        <f t="shared" ref="BY293" si="4495">Q293/Q312</f>
        <v>7.4155711249311182E-2</v>
      </c>
      <c r="BZ293" s="124">
        <f t="shared" ref="BZ293" si="4496">R293/R312</f>
        <v>8.4602679390713892E-2</v>
      </c>
      <c r="CA293" s="125">
        <f t="shared" ref="CA293" si="4497">S293/S312</f>
        <v>6.1859399493548774E-2</v>
      </c>
      <c r="CB293" s="122">
        <f t="shared" ref="CB293" si="4498">T293/T312</f>
        <v>4.178902191100068E-2</v>
      </c>
      <c r="CC293" s="123">
        <f t="shared" ref="CC293" si="4499">U293/U312</f>
        <v>0.13394573809015167</v>
      </c>
      <c r="CD293" s="124">
        <f t="shared" ref="CD293" si="4500">V293/V312</f>
        <v>3.8331047426550205E-2</v>
      </c>
      <c r="CE293" s="125">
        <f t="shared" ref="CE293" si="4501">W293/W312</f>
        <v>8.5956255001333692E-2</v>
      </c>
      <c r="CF293" s="122">
        <f t="shared" ref="CF293" si="4502">X293/X312</f>
        <v>7.4809160305343514E-2</v>
      </c>
      <c r="CG293" s="123">
        <f t="shared" ref="CG293" si="4503">Y293/Y312</f>
        <v>0.12510602205258695</v>
      </c>
      <c r="CH293" s="124">
        <f t="shared" ref="CH293" si="4504">Z293/Z312</f>
        <v>7.5919238345370982E-2</v>
      </c>
      <c r="CI293" s="122">
        <f t="shared" ref="CI293" si="4505">AA293/AA312</f>
        <v>5.7774930278133713E-2</v>
      </c>
      <c r="CJ293" s="128">
        <f t="shared" ref="CJ293" si="4506">AB293/AB312</f>
        <v>7.22883467937913E-2</v>
      </c>
      <c r="CK293" s="129">
        <f t="shared" ref="CK293" si="4507">AC293/AC312</f>
        <v>7.300351087958408E-2</v>
      </c>
    </row>
    <row r="294" spans="1:89" ht="14.25" thickTop="1" thickBot="1" x14ac:dyDescent="0.25">
      <c r="A294" s="138" t="s">
        <v>27</v>
      </c>
      <c r="B294" s="186">
        <v>1326</v>
      </c>
      <c r="C294" s="187">
        <v>860</v>
      </c>
      <c r="D294" s="188">
        <v>468</v>
      </c>
      <c r="E294" s="189">
        <v>458</v>
      </c>
      <c r="F294" s="186">
        <v>1777</v>
      </c>
      <c r="G294" s="190">
        <v>675</v>
      </c>
      <c r="H294" s="188">
        <v>1864</v>
      </c>
      <c r="I294" s="189">
        <v>1301</v>
      </c>
      <c r="J294" s="186">
        <v>177</v>
      </c>
      <c r="K294" s="190">
        <v>551</v>
      </c>
      <c r="L294" s="188">
        <v>492</v>
      </c>
      <c r="M294" s="186">
        <v>1564</v>
      </c>
      <c r="N294" s="191">
        <v>1433</v>
      </c>
      <c r="O294" s="192">
        <v>2345</v>
      </c>
      <c r="P294" s="186">
        <v>776</v>
      </c>
      <c r="Q294" s="190">
        <v>896</v>
      </c>
      <c r="R294" s="188">
        <v>1179</v>
      </c>
      <c r="S294" s="189">
        <v>892</v>
      </c>
      <c r="T294" s="186">
        <v>170</v>
      </c>
      <c r="U294" s="190">
        <v>454</v>
      </c>
      <c r="V294" s="188">
        <v>430</v>
      </c>
      <c r="W294" s="189">
        <v>1361</v>
      </c>
      <c r="X294" s="186">
        <v>667</v>
      </c>
      <c r="Y294" s="190">
        <v>570</v>
      </c>
      <c r="Z294" s="188">
        <v>1697</v>
      </c>
      <c r="AA294" s="186">
        <v>1422</v>
      </c>
      <c r="AB294" s="161">
        <f t="shared" si="4370"/>
        <v>12456</v>
      </c>
      <c r="AC294" s="162">
        <f t="shared" si="4371"/>
        <v>13349</v>
      </c>
      <c r="AE294" s="265" t="s">
        <v>2</v>
      </c>
      <c r="AF294" s="267" t="s">
        <v>3</v>
      </c>
      <c r="AG294" s="268"/>
      <c r="AH294" s="267" t="s">
        <v>4</v>
      </c>
      <c r="AI294" s="268"/>
      <c r="AJ294" s="267" t="s">
        <v>5</v>
      </c>
      <c r="AK294" s="268"/>
      <c r="AL294" s="267" t="s">
        <v>6</v>
      </c>
      <c r="AM294" s="268"/>
      <c r="AN294" s="267" t="s">
        <v>7</v>
      </c>
      <c r="AO294" s="268"/>
      <c r="AP294" s="267" t="s">
        <v>8</v>
      </c>
      <c r="AQ294" s="268"/>
      <c r="AR294" s="267" t="s">
        <v>9</v>
      </c>
      <c r="AS294" s="268"/>
      <c r="AT294" s="267" t="s">
        <v>10</v>
      </c>
      <c r="AU294" s="268"/>
      <c r="AV294" s="267" t="s">
        <v>11</v>
      </c>
      <c r="AW294" s="268"/>
      <c r="AX294" s="267" t="s">
        <v>12</v>
      </c>
      <c r="AY294" s="268"/>
      <c r="AZ294" s="267" t="s">
        <v>13</v>
      </c>
      <c r="BA294" s="268"/>
      <c r="BB294" s="267" t="s">
        <v>14</v>
      </c>
      <c r="BC294" s="268"/>
      <c r="BD294" s="270" t="s">
        <v>15</v>
      </c>
      <c r="BE294" s="271"/>
      <c r="BF294" s="272" t="s">
        <v>16</v>
      </c>
      <c r="BG294" s="273"/>
      <c r="BI294" s="138" t="s">
        <v>27</v>
      </c>
      <c r="BJ294" s="122">
        <f>B294/B312</f>
        <v>8.004829459704195E-2</v>
      </c>
      <c r="BK294" s="123">
        <f t="shared" ref="BK294" si="4508">C294/C312</f>
        <v>5.1605160516051608E-2</v>
      </c>
      <c r="BL294" s="124">
        <f t="shared" ref="BL294" si="4509">D294/D312</f>
        <v>6.1660079051383397E-2</v>
      </c>
      <c r="BM294" s="125">
        <f t="shared" ref="BM294" si="4510">E294/E312</f>
        <v>5.948824522665281E-2</v>
      </c>
      <c r="BN294" s="122">
        <f t="shared" ref="BN294" si="4511">F294/F312</f>
        <v>9.4090860955204914E-2</v>
      </c>
      <c r="BO294" s="123">
        <f t="shared" ref="BO294" si="4512">G294/G312</f>
        <v>3.7726358148893357E-2</v>
      </c>
      <c r="BP294" s="124">
        <f t="shared" ref="BP294" si="4513">H294/H312</f>
        <v>7.9170914033299358E-2</v>
      </c>
      <c r="BQ294" s="125">
        <f t="shared" ref="BQ294" si="4514">I294/I312</f>
        <v>5.1565596512088786E-2</v>
      </c>
      <c r="BR294" s="122">
        <f t="shared" ref="BR294" si="4515">J294/J312</f>
        <v>4.0512703135729002E-2</v>
      </c>
      <c r="BS294" s="123">
        <f t="shared" ref="BS294" si="4516">K294/K312</f>
        <v>0.13029084890044929</v>
      </c>
      <c r="BT294" s="124">
        <f t="shared" ref="BT294" si="4517">L294/L312</f>
        <v>3.5339750035914379E-2</v>
      </c>
      <c r="BU294" s="122">
        <f t="shared" ref="BU294" si="4518">M294/M312</f>
        <v>0.11377027715137848</v>
      </c>
      <c r="BV294" s="126">
        <f t="shared" ref="BV294" si="4519">N294/N312</f>
        <v>5.6406219248179491E-2</v>
      </c>
      <c r="BW294" s="127">
        <f t="shared" ref="BW294" si="4520">O294/O312</f>
        <v>9.3508254246750133E-2</v>
      </c>
      <c r="BX294" s="122">
        <f t="shared" ref="BX294" si="4521">P294/P312</f>
        <v>5.9715275105809928E-2</v>
      </c>
      <c r="BY294" s="123">
        <f t="shared" ref="BY294" si="4522">Q294/Q312</f>
        <v>7.0534519404864993E-2</v>
      </c>
      <c r="BZ294" s="124">
        <f t="shared" ref="BZ294" si="4523">R294/R312</f>
        <v>7.2123325380803821E-2</v>
      </c>
      <c r="CA294" s="125">
        <f t="shared" ref="CA294" si="4524">S294/S312</f>
        <v>5.3780296635716866E-2</v>
      </c>
      <c r="CB294" s="122">
        <f t="shared" ref="CB294" si="4525">T294/T312</f>
        <v>3.8400722837135755E-2</v>
      </c>
      <c r="CC294" s="123">
        <f t="shared" ref="CC294" si="4526">U294/U312</f>
        <v>9.6987823114719082E-2</v>
      </c>
      <c r="CD294" s="124">
        <f t="shared" ref="CD294" si="4527">V294/V312</f>
        <v>3.1040207897206382E-2</v>
      </c>
      <c r="CE294" s="125">
        <f t="shared" ref="CE294" si="4528">W294/W312</f>
        <v>9.0757535342758072E-2</v>
      </c>
      <c r="CF294" s="122">
        <f t="shared" ref="CF294" si="4529">X294/X312</f>
        <v>5.9901212393354289E-2</v>
      </c>
      <c r="CG294" s="123">
        <f t="shared" ref="CG294" si="4530">Y294/Y312</f>
        <v>8.0576759966072942E-2</v>
      </c>
      <c r="CH294" s="124">
        <f t="shared" ref="CH294" si="4531">Z294/Z312</f>
        <v>6.9640512147078129E-2</v>
      </c>
      <c r="CI294" s="122">
        <f t="shared" ref="CI294" si="4532">AA294/AA312</f>
        <v>5.3591618301047715E-2</v>
      </c>
      <c r="CJ294" s="128">
        <f t="shared" ref="CJ294" si="4533">AB294/AB312</f>
        <v>6.4403379419459589E-2</v>
      </c>
      <c r="CK294" s="129">
        <f t="shared" ref="CK294" si="4534">AC294/AC312</f>
        <v>6.9124972813985525E-2</v>
      </c>
    </row>
    <row r="295" spans="1:89" ht="15" thickTop="1" thickBot="1" x14ac:dyDescent="0.3">
      <c r="A295" s="130" t="s">
        <v>28</v>
      </c>
      <c r="B295" s="179">
        <v>935</v>
      </c>
      <c r="C295" s="180">
        <v>817</v>
      </c>
      <c r="D295" s="181">
        <v>366</v>
      </c>
      <c r="E295" s="182">
        <v>347</v>
      </c>
      <c r="F295" s="179">
        <v>1216</v>
      </c>
      <c r="G295" s="183">
        <v>570</v>
      </c>
      <c r="H295" s="181">
        <v>1388</v>
      </c>
      <c r="I295" s="182">
        <v>1069</v>
      </c>
      <c r="J295" s="179">
        <v>203</v>
      </c>
      <c r="K295" s="183">
        <v>414</v>
      </c>
      <c r="L295" s="181">
        <v>471</v>
      </c>
      <c r="M295" s="179">
        <v>1001</v>
      </c>
      <c r="N295" s="184">
        <v>1179</v>
      </c>
      <c r="O295" s="185">
        <v>1595</v>
      </c>
      <c r="P295" s="179">
        <v>626</v>
      </c>
      <c r="Q295" s="183">
        <v>621</v>
      </c>
      <c r="R295" s="181">
        <v>979</v>
      </c>
      <c r="S295" s="182">
        <v>841</v>
      </c>
      <c r="T295" s="179">
        <v>123</v>
      </c>
      <c r="U295" s="183">
        <v>373</v>
      </c>
      <c r="V295" s="181">
        <v>425</v>
      </c>
      <c r="W295" s="182">
        <v>1114</v>
      </c>
      <c r="X295" s="179">
        <v>564</v>
      </c>
      <c r="Y295" s="183">
        <v>399</v>
      </c>
      <c r="Z295" s="181">
        <v>1484</v>
      </c>
      <c r="AA295" s="179">
        <v>1725</v>
      </c>
      <c r="AB295" s="161">
        <f t="shared" si="4370"/>
        <v>9959</v>
      </c>
      <c r="AC295" s="162">
        <f t="shared" si="4371"/>
        <v>10886</v>
      </c>
      <c r="AE295" s="266"/>
      <c r="AF295" s="110" t="s">
        <v>17</v>
      </c>
      <c r="AG295" s="111" t="s">
        <v>18</v>
      </c>
      <c r="AH295" s="112" t="s">
        <v>17</v>
      </c>
      <c r="AI295" s="113" t="s">
        <v>18</v>
      </c>
      <c r="AJ295" s="110" t="s">
        <v>17</v>
      </c>
      <c r="AK295" s="111" t="s">
        <v>18</v>
      </c>
      <c r="AL295" s="112" t="s">
        <v>17</v>
      </c>
      <c r="AM295" s="113" t="s">
        <v>18</v>
      </c>
      <c r="AN295" s="110" t="s">
        <v>17</v>
      </c>
      <c r="AO295" s="111" t="s">
        <v>18</v>
      </c>
      <c r="AP295" s="112" t="s">
        <v>17</v>
      </c>
      <c r="AQ295" s="110" t="s">
        <v>18</v>
      </c>
      <c r="AR295" s="114" t="s">
        <v>17</v>
      </c>
      <c r="AS295" s="115" t="s">
        <v>18</v>
      </c>
      <c r="AT295" s="110" t="s">
        <v>17</v>
      </c>
      <c r="AU295" s="111" t="s">
        <v>18</v>
      </c>
      <c r="AV295" s="112" t="s">
        <v>17</v>
      </c>
      <c r="AW295" s="113" t="s">
        <v>18</v>
      </c>
      <c r="AX295" s="110" t="s">
        <v>17</v>
      </c>
      <c r="AY295" s="111" t="s">
        <v>18</v>
      </c>
      <c r="AZ295" s="112" t="s">
        <v>17</v>
      </c>
      <c r="BA295" s="113" t="s">
        <v>18</v>
      </c>
      <c r="BB295" s="110" t="s">
        <v>17</v>
      </c>
      <c r="BC295" s="111" t="s">
        <v>18</v>
      </c>
      <c r="BD295" s="25" t="s">
        <v>17</v>
      </c>
      <c r="BE295" s="116" t="s">
        <v>18</v>
      </c>
      <c r="BF295" s="167" t="s">
        <v>17</v>
      </c>
      <c r="BG295" s="168" t="s">
        <v>18</v>
      </c>
      <c r="BI295" s="130" t="s">
        <v>28</v>
      </c>
      <c r="BJ295" s="122">
        <f>B295/B312</f>
        <v>5.6444310292785994E-2</v>
      </c>
      <c r="BK295" s="123">
        <f t="shared" ref="BK295" si="4535">C295/C312</f>
        <v>4.9024902490249024E-2</v>
      </c>
      <c r="BL295" s="124">
        <f t="shared" ref="BL295" si="4536">D295/D312</f>
        <v>4.8221343873517786E-2</v>
      </c>
      <c r="BM295" s="125">
        <f t="shared" ref="BM295" si="4537">E295/E312</f>
        <v>4.507078841407975E-2</v>
      </c>
      <c r="BN295" s="122">
        <f t="shared" ref="BN295" si="4538">F295/F312</f>
        <v>6.4386317907444673E-2</v>
      </c>
      <c r="BO295" s="123">
        <f t="shared" ref="BO295" si="4539">G295/G312</f>
        <v>3.1857813547954396E-2</v>
      </c>
      <c r="BP295" s="124">
        <f t="shared" ref="BP295" si="4540">H295/H312</f>
        <v>5.895344886170574E-2</v>
      </c>
      <c r="BQ295" s="125">
        <f t="shared" ref="BQ295" si="4541">I295/I312</f>
        <v>4.2370194213238212E-2</v>
      </c>
      <c r="BR295" s="122">
        <f t="shared" ref="BR295" si="4542">J295/J312</f>
        <v>4.6463721675440606E-2</v>
      </c>
      <c r="BS295" s="123">
        <f t="shared" ref="BS295" si="4543">K295/K312</f>
        <v>9.7895483565854813E-2</v>
      </c>
      <c r="BT295" s="124">
        <f t="shared" ref="BT295" si="4544">L295/L312</f>
        <v>3.3831346070966814E-2</v>
      </c>
      <c r="BU295" s="122">
        <f t="shared" ref="BU295" si="4545">M295/M312</f>
        <v>7.2815887102640572E-2</v>
      </c>
      <c r="BV295" s="126">
        <f t="shared" ref="BV295" si="4546">N295/N312</f>
        <v>4.6408187364691988E-2</v>
      </c>
      <c r="BW295" s="127">
        <f t="shared" ref="BW295" si="4547">O295/O312</f>
        <v>6.3601563123056065E-2</v>
      </c>
      <c r="BX295" s="122">
        <f t="shared" ref="BX295" si="4548">P295/P312</f>
        <v>4.8172373989996152E-2</v>
      </c>
      <c r="BY295" s="123">
        <f t="shared" ref="BY295" si="4549">Q295/Q312</f>
        <v>4.8886089900023619E-2</v>
      </c>
      <c r="BZ295" s="124">
        <f t="shared" ref="BZ295" si="4550">R295/R312</f>
        <v>5.9888664586774332E-2</v>
      </c>
      <c r="CA295" s="125">
        <f t="shared" ref="CA295" si="4551">S295/S312</f>
        <v>5.0705414204750998E-2</v>
      </c>
      <c r="CB295" s="122">
        <f t="shared" ref="CB295" si="4552">T295/T312</f>
        <v>2.7784052405692341E-2</v>
      </c>
      <c r="CC295" s="123">
        <f t="shared" ref="CC295" si="4553">U295/U312</f>
        <v>7.9683828241828666E-2</v>
      </c>
      <c r="CD295" s="124">
        <f t="shared" ref="CD295" si="4554">V295/V312</f>
        <v>3.0679275247238864E-2</v>
      </c>
      <c r="CE295" s="125">
        <f t="shared" ref="CE295" si="4555">W295/W312</f>
        <v>7.4286476393704989E-2</v>
      </c>
      <c r="CF295" s="122">
        <f t="shared" ref="CF295" si="4556">X295/X312</f>
        <v>5.0651100134710372E-2</v>
      </c>
      <c r="CG295" s="123">
        <f t="shared" ref="CG295" si="4557">Y295/Y312</f>
        <v>5.6403731976251058E-2</v>
      </c>
      <c r="CH295" s="124">
        <f t="shared" ref="CH295" si="4558">Z295/Z312</f>
        <v>6.0899540380827316E-2</v>
      </c>
      <c r="CI295" s="122">
        <f t="shared" ref="CI295" si="4559">AA295/AA312</f>
        <v>6.5010929373633827E-2</v>
      </c>
      <c r="CJ295" s="128">
        <f t="shared" ref="CJ295" si="4560">AB295/AB312</f>
        <v>5.1492714807193161E-2</v>
      </c>
      <c r="CK295" s="129">
        <f t="shared" ref="CK295" si="4561">AC295/AC312</f>
        <v>5.6370848307217496E-2</v>
      </c>
    </row>
    <row r="296" spans="1:89" ht="13.5" thickTop="1" x14ac:dyDescent="0.2">
      <c r="A296" s="138" t="s">
        <v>29</v>
      </c>
      <c r="B296" s="193">
        <v>753</v>
      </c>
      <c r="C296" s="187">
        <v>661</v>
      </c>
      <c r="D296" s="188">
        <v>382</v>
      </c>
      <c r="E296" s="189">
        <v>323</v>
      </c>
      <c r="F296" s="186">
        <v>1090</v>
      </c>
      <c r="G296" s="190">
        <v>456</v>
      </c>
      <c r="H296" s="188">
        <v>1330</v>
      </c>
      <c r="I296" s="189">
        <v>1027</v>
      </c>
      <c r="J296" s="186">
        <v>195</v>
      </c>
      <c r="K296" s="190">
        <v>224</v>
      </c>
      <c r="L296" s="188">
        <v>582</v>
      </c>
      <c r="M296" s="186">
        <v>958</v>
      </c>
      <c r="N296" s="191">
        <v>989</v>
      </c>
      <c r="O296" s="194">
        <v>1178</v>
      </c>
      <c r="P296" s="186">
        <v>584</v>
      </c>
      <c r="Q296" s="190">
        <v>536</v>
      </c>
      <c r="R296" s="188">
        <v>825</v>
      </c>
      <c r="S296" s="189">
        <v>747</v>
      </c>
      <c r="T296" s="186">
        <v>164</v>
      </c>
      <c r="U296" s="190">
        <v>222</v>
      </c>
      <c r="V296" s="188">
        <v>454</v>
      </c>
      <c r="W296" s="195">
        <v>941</v>
      </c>
      <c r="X296" s="186">
        <v>488</v>
      </c>
      <c r="Y296" s="190">
        <v>327</v>
      </c>
      <c r="Z296" s="188">
        <v>1366</v>
      </c>
      <c r="AA296" s="186">
        <v>1385</v>
      </c>
      <c r="AB296" s="161">
        <f t="shared" si="4370"/>
        <v>9202</v>
      </c>
      <c r="AC296" s="162">
        <f t="shared" si="4371"/>
        <v>8985</v>
      </c>
      <c r="AE296" s="253" t="str">
        <f>$AE$17</f>
        <v>17:00 - 17:59</v>
      </c>
      <c r="AF296" s="119">
        <f t="shared" ref="AF296:AU297" si="4562">SUMIF($A$9:$A$32,$AE296,B$288:B$311)</f>
        <v>949</v>
      </c>
      <c r="AG296" s="176">
        <f t="shared" si="4562"/>
        <v>2293</v>
      </c>
      <c r="AH296" s="120">
        <f t="shared" si="4562"/>
        <v>755</v>
      </c>
      <c r="AI296" s="171">
        <f t="shared" si="4562"/>
        <v>677</v>
      </c>
      <c r="AJ296" s="119">
        <f t="shared" si="4562"/>
        <v>1004</v>
      </c>
      <c r="AK296" s="121">
        <f t="shared" si="4562"/>
        <v>2313</v>
      </c>
      <c r="AL296" s="120">
        <f t="shared" si="4562"/>
        <v>1500</v>
      </c>
      <c r="AM296" s="171">
        <f t="shared" si="4562"/>
        <v>2961</v>
      </c>
      <c r="AN296" s="119">
        <f t="shared" si="4562"/>
        <v>666</v>
      </c>
      <c r="AO296" s="121">
        <f t="shared" si="4562"/>
        <v>172</v>
      </c>
      <c r="AP296" s="120">
        <f t="shared" si="4562"/>
        <v>1774</v>
      </c>
      <c r="AQ296" s="119">
        <f t="shared" si="4562"/>
        <v>512</v>
      </c>
      <c r="AR296" s="170">
        <f t="shared" si="4562"/>
        <v>2563</v>
      </c>
      <c r="AS296" s="172">
        <f t="shared" si="4562"/>
        <v>1545</v>
      </c>
      <c r="AT296" s="119">
        <f t="shared" si="4562"/>
        <v>1292</v>
      </c>
      <c r="AU296" s="121">
        <f t="shared" si="4562"/>
        <v>1056</v>
      </c>
      <c r="AV296" s="120">
        <f t="shared" ref="AP296:BE297" si="4563">SUMIF($A$9:$A$32,$AE296,R$288:R$311)</f>
        <v>1183</v>
      </c>
      <c r="AW296" s="171">
        <f t="shared" si="4563"/>
        <v>1615</v>
      </c>
      <c r="AX296" s="119">
        <f t="shared" si="4563"/>
        <v>667</v>
      </c>
      <c r="AY296" s="121">
        <f t="shared" si="4563"/>
        <v>118</v>
      </c>
      <c r="AZ296" s="120">
        <f t="shared" si="4563"/>
        <v>1623</v>
      </c>
      <c r="BA296" s="171">
        <f t="shared" si="4563"/>
        <v>953</v>
      </c>
      <c r="BB296" s="119">
        <f t="shared" si="4563"/>
        <v>1244</v>
      </c>
      <c r="BC296" s="121">
        <f t="shared" si="4563"/>
        <v>384</v>
      </c>
      <c r="BD296" s="20">
        <f t="shared" si="4563"/>
        <v>1837</v>
      </c>
      <c r="BE296" s="175">
        <f t="shared" si="4563"/>
        <v>2593</v>
      </c>
      <c r="BF296" s="161">
        <f>AF296+AH296+AJ296+AL296+AN296+AP296+AR296+AT296+AV296+AX296+AZ296+BB296+BD296</f>
        <v>17057</v>
      </c>
      <c r="BG296" s="162">
        <f>AG296+AI296+AK296+AM296+AO296+AQ296+AS296+AU296+AW296+AY296+BA296+BC296+BE296</f>
        <v>17192</v>
      </c>
      <c r="BI296" s="138" t="s">
        <v>29</v>
      </c>
      <c r="BJ296" s="122">
        <f>B296/B312</f>
        <v>4.545728946574102E-2</v>
      </c>
      <c r="BK296" s="123">
        <f t="shared" ref="BK296" si="4564">C296/C312</f>
        <v>3.9663966396639661E-2</v>
      </c>
      <c r="BL296" s="124">
        <f t="shared" ref="BL296" si="4565">D296/D312</f>
        <v>5.0329380764163371E-2</v>
      </c>
      <c r="BM296" s="125">
        <f t="shared" ref="BM296" si="4566">E296/E312</f>
        <v>4.1953500454604491E-2</v>
      </c>
      <c r="BN296" s="122">
        <f t="shared" ref="BN296" si="4567">F296/F312</f>
        <v>5.7714709308482472E-2</v>
      </c>
      <c r="BO296" s="123">
        <f t="shared" ref="BO296" si="4568">G296/G312</f>
        <v>2.5486250838363516E-2</v>
      </c>
      <c r="BP296" s="124">
        <f t="shared" ref="BP296" si="4569">H296/H312</f>
        <v>5.6489976214746856E-2</v>
      </c>
      <c r="BQ296" s="125">
        <f t="shared" ref="BQ296" si="4570">I296/I312</f>
        <v>4.0705509314308365E-2</v>
      </c>
      <c r="BR296" s="122">
        <f t="shared" ref="BR296" si="4571">J296/J312</f>
        <v>4.4632639047837035E-2</v>
      </c>
      <c r="BS296" s="123">
        <f t="shared" ref="BS296" si="4572">K296/K312</f>
        <v>5.2967604634665405E-2</v>
      </c>
      <c r="BT296" s="124">
        <f t="shared" ref="BT296" si="4573">L296/L312</f>
        <v>4.1804338457118229E-2</v>
      </c>
      <c r="BU296" s="122">
        <f t="shared" ref="BU296" si="4574">M296/M312</f>
        <v>6.9687931912417261E-2</v>
      </c>
      <c r="BV296" s="126">
        <f t="shared" ref="BV296" si="4575">N296/N312</f>
        <v>3.8929344617201336E-2</v>
      </c>
      <c r="BW296" s="127">
        <f t="shared" ref="BW296" si="4576">O296/O312</f>
        <v>4.6973442858282158E-2</v>
      </c>
      <c r="BX296" s="122">
        <f t="shared" ref="BX296" si="4577">P296/P312</f>
        <v>4.4940361677568298E-2</v>
      </c>
      <c r="BY296" s="123">
        <f t="shared" ref="BY296" si="4578">Q296/Q312</f>
        <v>4.2194757143981736E-2</v>
      </c>
      <c r="BZ296" s="124">
        <f t="shared" ref="BZ296" si="4579">R296/R312</f>
        <v>5.0467975775371626E-2</v>
      </c>
      <c r="CA296" s="125">
        <f t="shared" ref="CA296" si="4580">S296/S312</f>
        <v>4.5037983841794284E-2</v>
      </c>
      <c r="CB296" s="122">
        <f t="shared" ref="CB296" si="4581">T296/T312</f>
        <v>3.704540320758979E-2</v>
      </c>
      <c r="CC296" s="123">
        <f t="shared" ref="CC296" si="4582">U296/U312</f>
        <v>4.7425763725699635E-2</v>
      </c>
      <c r="CD296" s="124">
        <f t="shared" ref="CD296" si="4583">V296/V312</f>
        <v>3.2772684617050456E-2</v>
      </c>
      <c r="CE296" s="125">
        <f t="shared" ref="CE296" si="4584">W296/W312</f>
        <v>6.2750066684449185E-2</v>
      </c>
      <c r="CF296" s="122">
        <f t="shared" ref="CF296" si="4585">X296/X312</f>
        <v>4.3825774584643019E-2</v>
      </c>
      <c r="CG296" s="123">
        <f t="shared" ref="CG296" si="4586">Y296/Y312</f>
        <v>4.6225614927905001E-2</v>
      </c>
      <c r="CH296" s="124">
        <f t="shared" ref="CH296" si="4587">Z296/Z312</f>
        <v>5.6057124097176628E-2</v>
      </c>
      <c r="CI296" s="122">
        <f t="shared" ref="CI296" si="4588">AA296/AA312</f>
        <v>5.2197180975352378E-2</v>
      </c>
      <c r="CJ296" s="128">
        <f t="shared" ref="CJ296" si="4589">AB296/AB312</f>
        <v>4.757866870727899E-2</v>
      </c>
      <c r="CK296" s="129">
        <f t="shared" ref="CK296" si="4590">AC296/AC312</f>
        <v>4.6526921921766419E-2</v>
      </c>
    </row>
    <row r="297" spans="1:89" x14ac:dyDescent="0.2">
      <c r="A297" s="130" t="s">
        <v>31</v>
      </c>
      <c r="B297" s="196">
        <v>714</v>
      </c>
      <c r="C297" s="180">
        <v>679</v>
      </c>
      <c r="D297" s="181">
        <v>310</v>
      </c>
      <c r="E297" s="182">
        <v>315</v>
      </c>
      <c r="F297" s="179">
        <v>797</v>
      </c>
      <c r="G297" s="183">
        <v>521</v>
      </c>
      <c r="H297" s="181">
        <v>1122</v>
      </c>
      <c r="I297" s="182">
        <v>998</v>
      </c>
      <c r="J297" s="179">
        <v>208</v>
      </c>
      <c r="K297" s="180">
        <v>195</v>
      </c>
      <c r="L297" s="181">
        <v>494</v>
      </c>
      <c r="M297" s="179">
        <v>681</v>
      </c>
      <c r="N297" s="184">
        <v>934</v>
      </c>
      <c r="O297" s="197">
        <v>1007</v>
      </c>
      <c r="P297" s="179">
        <v>476</v>
      </c>
      <c r="Q297" s="180">
        <v>392</v>
      </c>
      <c r="R297" s="181">
        <v>750</v>
      </c>
      <c r="S297" s="182">
        <v>614</v>
      </c>
      <c r="T297" s="188">
        <v>165</v>
      </c>
      <c r="U297" s="179">
        <v>147</v>
      </c>
      <c r="V297" s="181">
        <v>440</v>
      </c>
      <c r="W297" s="198">
        <v>555</v>
      </c>
      <c r="X297" s="179">
        <v>376</v>
      </c>
      <c r="Y297" s="183">
        <v>234</v>
      </c>
      <c r="Z297" s="181">
        <v>1418</v>
      </c>
      <c r="AA297" s="179">
        <v>1367</v>
      </c>
      <c r="AB297" s="161">
        <f t="shared" si="4370"/>
        <v>8204</v>
      </c>
      <c r="AC297" s="162">
        <f t="shared" si="4371"/>
        <v>7705</v>
      </c>
      <c r="AE297" s="255" t="str">
        <f>$AE$18</f>
        <v>18:00 - 18:59</v>
      </c>
      <c r="AF297" s="119">
        <f t="shared" si="4562"/>
        <v>919</v>
      </c>
      <c r="AG297" s="180">
        <f t="shared" si="4562"/>
        <v>2016</v>
      </c>
      <c r="AH297" s="181">
        <f t="shared" si="4562"/>
        <v>511</v>
      </c>
      <c r="AI297" s="182">
        <f t="shared" si="4562"/>
        <v>656</v>
      </c>
      <c r="AJ297" s="179">
        <f t="shared" si="4562"/>
        <v>743</v>
      </c>
      <c r="AK297" s="183">
        <f t="shared" si="4562"/>
        <v>2015</v>
      </c>
      <c r="AL297" s="181">
        <f t="shared" si="4562"/>
        <v>1454</v>
      </c>
      <c r="AM297" s="182">
        <f t="shared" si="4562"/>
        <v>2735</v>
      </c>
      <c r="AN297" s="179">
        <f t="shared" si="4562"/>
        <v>456</v>
      </c>
      <c r="AO297" s="183">
        <f t="shared" si="4562"/>
        <v>149</v>
      </c>
      <c r="AP297" s="181">
        <f t="shared" si="4563"/>
        <v>1789</v>
      </c>
      <c r="AQ297" s="179">
        <f t="shared" si="4563"/>
        <v>456</v>
      </c>
      <c r="AR297" s="184">
        <f t="shared" si="4563"/>
        <v>2543</v>
      </c>
      <c r="AS297" s="185">
        <f t="shared" si="4563"/>
        <v>1588</v>
      </c>
      <c r="AT297" s="179">
        <f t="shared" si="4563"/>
        <v>1130</v>
      </c>
      <c r="AU297" s="183">
        <f t="shared" si="4563"/>
        <v>1140</v>
      </c>
      <c r="AV297" s="181">
        <f t="shared" si="4563"/>
        <v>1081</v>
      </c>
      <c r="AW297" s="182">
        <f t="shared" si="4563"/>
        <v>1583</v>
      </c>
      <c r="AX297" s="179">
        <f t="shared" si="4563"/>
        <v>557</v>
      </c>
      <c r="AY297" s="183">
        <f t="shared" si="4563"/>
        <v>115</v>
      </c>
      <c r="AZ297" s="181">
        <f t="shared" si="4563"/>
        <v>1811</v>
      </c>
      <c r="BA297" s="182">
        <f t="shared" si="4563"/>
        <v>839</v>
      </c>
      <c r="BB297" s="179">
        <f t="shared" si="4563"/>
        <v>1126</v>
      </c>
      <c r="BC297" s="183">
        <f t="shared" si="4563"/>
        <v>420</v>
      </c>
      <c r="BD297" s="181">
        <f t="shared" si="4563"/>
        <v>1464</v>
      </c>
      <c r="BE297" s="179">
        <f t="shared" si="4563"/>
        <v>2649</v>
      </c>
      <c r="BF297" s="163">
        <f>SUM(AF297,AH297,AJ297,AL297,AN297,AP297,AR297,AT297,AV297,AX297,AZ297,BB297,BD297)</f>
        <v>15584</v>
      </c>
      <c r="BG297" s="164">
        <f>SUM(AG297,AI297,AK297,AM297,AO297,AQ297,AS297,AU297,AW297,AY297,BA297,BC297,BE297)</f>
        <v>16361</v>
      </c>
      <c r="BI297" s="130" t="s">
        <v>31</v>
      </c>
      <c r="BJ297" s="122">
        <f>B297/B312</f>
        <v>4.3102927859945669E-2</v>
      </c>
      <c r="BK297" s="123">
        <f t="shared" ref="BK297" si="4591">C297/C312</f>
        <v>4.0744074407440746E-2</v>
      </c>
      <c r="BL297" s="124">
        <f t="shared" ref="BL297" si="4592">D297/D312</f>
        <v>4.0843214756258232E-2</v>
      </c>
      <c r="BM297" s="125">
        <f t="shared" ref="BM297" si="4593">E297/E312</f>
        <v>4.0914404468112744E-2</v>
      </c>
      <c r="BN297" s="122">
        <f t="shared" ref="BN297" si="4594">F297/F312</f>
        <v>4.2200571852165622E-2</v>
      </c>
      <c r="BO297" s="123">
        <f t="shared" ref="BO297" si="4595">G297/G312</f>
        <v>2.9119159400849543E-2</v>
      </c>
      <c r="BP297" s="124">
        <f t="shared" ref="BP297" si="4596">H297/H312</f>
        <v>4.7655453618756373E-2</v>
      </c>
      <c r="BQ297" s="125">
        <f t="shared" ref="BQ297" si="4597">I297/I312</f>
        <v>3.9556084026952043E-2</v>
      </c>
      <c r="BR297" s="122">
        <f t="shared" ref="BR297" si="4598">J297/J312</f>
        <v>4.7608148317692833E-2</v>
      </c>
      <c r="BS297" s="123">
        <f t="shared" ref="BS297" si="4599">K297/K312</f>
        <v>4.6110191534641756E-2</v>
      </c>
      <c r="BT297" s="124">
        <f t="shared" ref="BT297" si="4600">L297/L312</f>
        <v>3.5483407556385578E-2</v>
      </c>
      <c r="BU297" s="122">
        <f t="shared" ref="BU297" si="4601">M297/M312</f>
        <v>4.9538081035862373E-2</v>
      </c>
      <c r="BV297" s="126">
        <f t="shared" ref="BV297" si="4602">N297/N312</f>
        <v>3.6764416453454046E-2</v>
      </c>
      <c r="BW297" s="127">
        <f t="shared" ref="BW297" si="4603">O297/O312</f>
        <v>4.0154717282079908E-2</v>
      </c>
      <c r="BX297" s="122">
        <f t="shared" ref="BX297" si="4604">P297/P312</f>
        <v>3.6629472874182376E-2</v>
      </c>
      <c r="BY297" s="123">
        <f t="shared" ref="BY297" si="4605">Q297/Q312</f>
        <v>3.0858852239628434E-2</v>
      </c>
      <c r="BZ297" s="124">
        <f t="shared" ref="BZ297" si="4606">R297/R312</f>
        <v>4.5879977977610571E-2</v>
      </c>
      <c r="CA297" s="125">
        <f t="shared" ref="CA297" si="4607">S297/S312</f>
        <v>3.7019172796334258E-2</v>
      </c>
      <c r="CB297" s="122">
        <f t="shared" ref="CB297" si="4608">T297/T312</f>
        <v>3.7271289812514118E-2</v>
      </c>
      <c r="CC297" s="123">
        <f t="shared" ref="CC297" si="4609">U297/U312</f>
        <v>3.1403546250801113E-2</v>
      </c>
      <c r="CD297" s="124">
        <f t="shared" ref="CD297" si="4610">V297/V312</f>
        <v>3.1762073197141416E-2</v>
      </c>
      <c r="CE297" s="125">
        <f t="shared" ref="CE297" si="4611">W297/W312</f>
        <v>3.7009869298479596E-2</v>
      </c>
      <c r="CF297" s="122">
        <f t="shared" ref="CF297" si="4612">X297/X312</f>
        <v>3.3767400089806915E-2</v>
      </c>
      <c r="CG297" s="123">
        <f t="shared" ref="CG297" si="4613">Y297/Y312</f>
        <v>3.3078880407124679E-2</v>
      </c>
      <c r="CH297" s="124">
        <f t="shared" ref="CH297" si="4614">Z297/Z312</f>
        <v>5.8191070256073542E-2</v>
      </c>
      <c r="CI297" s="122">
        <f t="shared" ref="CI297" si="4615">AA297/AA312</f>
        <v>5.151880606014924E-2</v>
      </c>
      <c r="CJ297" s="128">
        <f t="shared" ref="CJ297" si="4616">AB297/AB312</f>
        <v>4.241853923869994E-2</v>
      </c>
      <c r="CK297" s="129">
        <f t="shared" ref="CK297" si="4617">AC297/AC312</f>
        <v>3.9898712677485834E-2</v>
      </c>
    </row>
    <row r="298" spans="1:89" ht="13.5" thickBot="1" x14ac:dyDescent="0.25">
      <c r="A298" s="138" t="s">
        <v>33</v>
      </c>
      <c r="B298" s="193">
        <v>576</v>
      </c>
      <c r="C298" s="187">
        <v>652</v>
      </c>
      <c r="D298" s="188">
        <v>304</v>
      </c>
      <c r="E298" s="189">
        <v>364</v>
      </c>
      <c r="F298" s="186">
        <v>632</v>
      </c>
      <c r="G298" s="190">
        <v>617</v>
      </c>
      <c r="H298" s="188">
        <v>1110</v>
      </c>
      <c r="I298" s="189">
        <v>1201</v>
      </c>
      <c r="J298" s="186">
        <v>207</v>
      </c>
      <c r="K298" s="187">
        <v>222</v>
      </c>
      <c r="L298" s="188">
        <v>536</v>
      </c>
      <c r="M298" s="186">
        <v>580</v>
      </c>
      <c r="N298" s="191">
        <v>920</v>
      </c>
      <c r="O298" s="194">
        <v>1077</v>
      </c>
      <c r="P298" s="186">
        <v>482</v>
      </c>
      <c r="Q298" s="187">
        <v>513</v>
      </c>
      <c r="R298" s="188">
        <v>698</v>
      </c>
      <c r="S298" s="189">
        <v>732</v>
      </c>
      <c r="T298" s="186">
        <v>131</v>
      </c>
      <c r="U298" s="190">
        <v>204</v>
      </c>
      <c r="V298" s="188">
        <v>505</v>
      </c>
      <c r="W298" s="195">
        <v>699</v>
      </c>
      <c r="X298" s="186">
        <v>398</v>
      </c>
      <c r="Y298" s="190">
        <v>267</v>
      </c>
      <c r="Z298" s="188">
        <v>1244</v>
      </c>
      <c r="AA298" s="186">
        <v>1438</v>
      </c>
      <c r="AB298" s="161">
        <f t="shared" si="4370"/>
        <v>7743</v>
      </c>
      <c r="AC298" s="162">
        <f t="shared" si="4371"/>
        <v>8566</v>
      </c>
      <c r="AE298" s="253"/>
      <c r="AF298" s="119"/>
      <c r="AG298" s="187"/>
      <c r="AH298" s="188"/>
      <c r="AI298" s="189"/>
      <c r="AJ298" s="186"/>
      <c r="AK298" s="190"/>
      <c r="AL298" s="188"/>
      <c r="AM298" s="189"/>
      <c r="AN298" s="186"/>
      <c r="AO298" s="190"/>
      <c r="AP298" s="188"/>
      <c r="AQ298" s="186"/>
      <c r="AR298" s="191"/>
      <c r="AS298" s="192"/>
      <c r="AT298" s="186"/>
      <c r="AU298" s="190"/>
      <c r="AV298" s="188"/>
      <c r="AW298" s="189"/>
      <c r="AX298" s="186"/>
      <c r="AY298" s="190"/>
      <c r="AZ298" s="188"/>
      <c r="BA298" s="189"/>
      <c r="BB298" s="186"/>
      <c r="BC298" s="190"/>
      <c r="BD298" s="188"/>
      <c r="BE298" s="186"/>
      <c r="BF298" s="163"/>
      <c r="BG298" s="164"/>
      <c r="BI298" s="138" t="s">
        <v>33</v>
      </c>
      <c r="BJ298" s="122">
        <f>B298/B312</f>
        <v>3.4772109870208269E-2</v>
      </c>
      <c r="BK298" s="123">
        <f t="shared" ref="BK298" si="4618">C298/C312</f>
        <v>3.9123912391239121E-2</v>
      </c>
      <c r="BL298" s="124">
        <f t="shared" ref="BL298" si="4619">D298/D312</f>
        <v>4.0052700922266142E-2</v>
      </c>
      <c r="BM298" s="125">
        <f t="shared" ref="BM298" si="4620">E298/E312</f>
        <v>4.7278867385374727E-2</v>
      </c>
      <c r="BN298" s="122">
        <f t="shared" ref="BN298" si="4621">F298/F312</f>
        <v>3.3463941544000848E-2</v>
      </c>
      <c r="BO298" s="123">
        <f t="shared" ref="BO298" si="4622">G298/G312</f>
        <v>3.44846858931366E-2</v>
      </c>
      <c r="BP298" s="124">
        <f t="shared" ref="BP298" si="4623">H298/H312</f>
        <v>4.7145769622833844E-2</v>
      </c>
      <c r="BQ298" s="125">
        <f t="shared" ref="BQ298" si="4624">I298/I312</f>
        <v>4.7602061038446296E-2</v>
      </c>
      <c r="BR298" s="122">
        <f t="shared" ref="BR298" si="4625">J298/J312</f>
        <v>4.7379262989242388E-2</v>
      </c>
      <c r="BS298" s="123">
        <f t="shared" ref="BS298" si="4626">K298/K312</f>
        <v>5.2494679593284466E-2</v>
      </c>
      <c r="BT298" s="124">
        <f t="shared" ref="BT298" si="4627">L298/L312</f>
        <v>3.8500215486280707E-2</v>
      </c>
      <c r="BU298" s="122">
        <f t="shared" ref="BU298" si="4628">M298/M312</f>
        <v>4.2191023496035499E-2</v>
      </c>
      <c r="BV298" s="126">
        <f t="shared" ref="BV298" si="4629">N298/N312</f>
        <v>3.6213343829954732E-2</v>
      </c>
      <c r="BW298" s="127">
        <f t="shared" ref="BW298" si="4630">O298/O312</f>
        <v>4.2946008453624694E-2</v>
      </c>
      <c r="BX298" s="122">
        <f t="shared" ref="BX298" si="4631">P298/P312</f>
        <v>3.7091188918814931E-2</v>
      </c>
      <c r="BY298" s="123">
        <f t="shared" ref="BY298" si="4632">Q298/Q312</f>
        <v>4.0384161221758641E-2</v>
      </c>
      <c r="BZ298" s="124">
        <f t="shared" ref="BZ298" si="4633">R298/R312</f>
        <v>4.2698966171162901E-2</v>
      </c>
      <c r="CA298" s="125">
        <f t="shared" ref="CA298" si="4634">S298/S312</f>
        <v>4.4133606656216087E-2</v>
      </c>
      <c r="CB298" s="122">
        <f t="shared" ref="CB298" si="4635">T298/T312</f>
        <v>2.9591145245086967E-2</v>
      </c>
      <c r="CC298" s="123">
        <f t="shared" ref="CC298" si="4636">U298/U312</f>
        <v>4.3580431531723994E-2</v>
      </c>
      <c r="CD298" s="124">
        <f t="shared" ref="CD298" si="4637">V298/V312</f>
        <v>3.6454197646719123E-2</v>
      </c>
      <c r="CE298" s="125">
        <f t="shared" ref="CE298" si="4638">W298/W312</f>
        <v>4.6612429981328356E-2</v>
      </c>
      <c r="CF298" s="122">
        <f t="shared" ref="CF298" si="4639">X298/X312</f>
        <v>3.5743152222721147E-2</v>
      </c>
      <c r="CG298" s="123">
        <f t="shared" ref="CG298" si="4640">Y298/Y312</f>
        <v>3.7743850720949955E-2</v>
      </c>
      <c r="CH298" s="124">
        <f t="shared" ref="CH298" si="4641">Z298/Z312</f>
        <v>5.1050558108995406E-2</v>
      </c>
      <c r="CI298" s="122">
        <f t="shared" ref="CI298" si="4642">AA298/AA312</f>
        <v>5.4194618225672724E-2</v>
      </c>
      <c r="CJ298" s="128">
        <f t="shared" ref="CJ298" si="4643">AB298/AB312</f>
        <v>4.0034952379967528E-2</v>
      </c>
      <c r="CK298" s="129">
        <f t="shared" ref="CK298" si="4644">AC298/AC312</f>
        <v>4.4357219051958947E-2</v>
      </c>
    </row>
    <row r="299" spans="1:89" ht="14.25" thickTop="1" thickBot="1" x14ac:dyDescent="0.25">
      <c r="A299" s="130" t="s">
        <v>34</v>
      </c>
      <c r="B299" s="196">
        <v>566</v>
      </c>
      <c r="C299" s="180">
        <v>928</v>
      </c>
      <c r="D299" s="181">
        <v>284</v>
      </c>
      <c r="E299" s="182">
        <v>378</v>
      </c>
      <c r="F299" s="179">
        <v>629</v>
      </c>
      <c r="G299" s="183">
        <v>656</v>
      </c>
      <c r="H299" s="181">
        <v>974</v>
      </c>
      <c r="I299" s="182">
        <v>1204</v>
      </c>
      <c r="J299" s="179">
        <v>236</v>
      </c>
      <c r="K299" s="180">
        <v>157</v>
      </c>
      <c r="L299" s="181">
        <v>561</v>
      </c>
      <c r="M299" s="179">
        <v>473</v>
      </c>
      <c r="N299" s="184">
        <v>1153</v>
      </c>
      <c r="O299" s="197">
        <v>948</v>
      </c>
      <c r="P299" s="179">
        <v>601</v>
      </c>
      <c r="Q299" s="180">
        <v>459</v>
      </c>
      <c r="R299" s="181">
        <v>744</v>
      </c>
      <c r="S299" s="182">
        <v>709</v>
      </c>
      <c r="T299" s="179">
        <v>182</v>
      </c>
      <c r="U299" s="183">
        <v>171</v>
      </c>
      <c r="V299" s="181">
        <v>683</v>
      </c>
      <c r="W299" s="198">
        <v>575</v>
      </c>
      <c r="X299" s="179">
        <v>412</v>
      </c>
      <c r="Y299" s="183">
        <v>202</v>
      </c>
      <c r="Z299" s="181">
        <v>1273</v>
      </c>
      <c r="AA299" s="179">
        <v>1414</v>
      </c>
      <c r="AB299" s="161">
        <f t="shared" si="4370"/>
        <v>8298</v>
      </c>
      <c r="AC299" s="162">
        <f t="shared" si="4371"/>
        <v>8274</v>
      </c>
      <c r="AE299" s="250" t="s">
        <v>25</v>
      </c>
      <c r="AF299" s="14">
        <f t="shared" ref="AF299:BG299" si="4645">SUM(AF296:AF298)</f>
        <v>1868</v>
      </c>
      <c r="AG299" s="1">
        <f t="shared" si="4645"/>
        <v>4309</v>
      </c>
      <c r="AH299" s="14">
        <f t="shared" si="4645"/>
        <v>1266</v>
      </c>
      <c r="AI299" s="1">
        <f t="shared" si="4645"/>
        <v>1333</v>
      </c>
      <c r="AJ299" s="14">
        <f t="shared" si="4645"/>
        <v>1747</v>
      </c>
      <c r="AK299" s="1">
        <f t="shared" si="4645"/>
        <v>4328</v>
      </c>
      <c r="AL299" s="14">
        <f t="shared" si="4645"/>
        <v>2954</v>
      </c>
      <c r="AM299" s="1">
        <f t="shared" si="4645"/>
        <v>5696</v>
      </c>
      <c r="AN299" s="14">
        <f t="shared" si="4645"/>
        <v>1122</v>
      </c>
      <c r="AO299" s="1">
        <f t="shared" si="4645"/>
        <v>321</v>
      </c>
      <c r="AP299" s="14">
        <f t="shared" si="4645"/>
        <v>3563</v>
      </c>
      <c r="AQ299" s="1">
        <f t="shared" si="4645"/>
        <v>968</v>
      </c>
      <c r="AR299" s="14">
        <f t="shared" si="4645"/>
        <v>5106</v>
      </c>
      <c r="AS299" s="1">
        <f t="shared" si="4645"/>
        <v>3133</v>
      </c>
      <c r="AT299" s="14">
        <f t="shared" si="4645"/>
        <v>2422</v>
      </c>
      <c r="AU299" s="1">
        <f t="shared" si="4645"/>
        <v>2196</v>
      </c>
      <c r="AV299" s="14">
        <f t="shared" si="4645"/>
        <v>2264</v>
      </c>
      <c r="AW299" s="1">
        <f t="shared" si="4645"/>
        <v>3198</v>
      </c>
      <c r="AX299" s="14">
        <f t="shared" si="4645"/>
        <v>1224</v>
      </c>
      <c r="AY299" s="1">
        <f t="shared" si="4645"/>
        <v>233</v>
      </c>
      <c r="AZ299" s="14">
        <f t="shared" si="4645"/>
        <v>3434</v>
      </c>
      <c r="BA299" s="1">
        <f t="shared" si="4645"/>
        <v>1792</v>
      </c>
      <c r="BB299" s="14">
        <f t="shared" si="4645"/>
        <v>2370</v>
      </c>
      <c r="BC299" s="1">
        <f t="shared" si="4645"/>
        <v>804</v>
      </c>
      <c r="BD299" s="14">
        <f t="shared" si="4645"/>
        <v>3301</v>
      </c>
      <c r="BE299" s="1">
        <f t="shared" si="4645"/>
        <v>5242</v>
      </c>
      <c r="BF299" s="165">
        <f t="shared" si="4645"/>
        <v>32641</v>
      </c>
      <c r="BG299" s="166">
        <f t="shared" si="4645"/>
        <v>33553</v>
      </c>
      <c r="BI299" s="130" t="s">
        <v>34</v>
      </c>
      <c r="BJ299" s="122">
        <f>B299/B312</f>
        <v>3.4168427407183823E-2</v>
      </c>
      <c r="BK299" s="123">
        <f t="shared" ref="BK299" si="4646">C299/C312</f>
        <v>5.5685568556855684E-2</v>
      </c>
      <c r="BL299" s="124">
        <f t="shared" ref="BL299" si="4647">D299/D312</f>
        <v>3.7417654808959158E-2</v>
      </c>
      <c r="BM299" s="125">
        <f t="shared" ref="BM299" si="4648">E299/E312</f>
        <v>4.9097285361735292E-2</v>
      </c>
      <c r="BN299" s="122">
        <f t="shared" ref="BN299" si="4649">F299/F312</f>
        <v>3.3305093720216034E-2</v>
      </c>
      <c r="BO299" s="123">
        <f t="shared" ref="BO299" si="4650">G299/G312</f>
        <v>3.6664431030628213E-2</v>
      </c>
      <c r="BP299" s="124">
        <f t="shared" ref="BP299" si="4651">H299/H312</f>
        <v>4.1369351002378527E-2</v>
      </c>
      <c r="BQ299" s="125">
        <f t="shared" ref="BQ299" si="4652">I299/I312</f>
        <v>4.7720967102655568E-2</v>
      </c>
      <c r="BR299" s="122">
        <f t="shared" ref="BR299" si="4653">J299/J312</f>
        <v>5.4016937514305335E-2</v>
      </c>
      <c r="BS299" s="123">
        <f t="shared" ref="BS299" si="4654">K299/K312</f>
        <v>3.712461574840388E-2</v>
      </c>
      <c r="BT299" s="124">
        <f t="shared" ref="BT299" si="4655">L299/L312</f>
        <v>4.0295934492170664E-2</v>
      </c>
      <c r="BU299" s="122">
        <f t="shared" ref="BU299" si="4656">M299/M312</f>
        <v>3.4407507092456539E-2</v>
      </c>
      <c r="BV299" s="126">
        <f t="shared" ref="BV299" si="4657">N299/N312</f>
        <v>4.5384766778193267E-2</v>
      </c>
      <c r="BW299" s="127">
        <f t="shared" ref="BW299" si="4658">O299/O312</f>
        <v>3.780205758034931E-2</v>
      </c>
      <c r="BX299" s="122">
        <f t="shared" ref="BX299" si="4659">P299/P312</f>
        <v>4.6248557137360521E-2</v>
      </c>
      <c r="BY299" s="123">
        <f t="shared" ref="BY299" si="4660">Q299/Q312</f>
        <v>3.6133196882626152E-2</v>
      </c>
      <c r="BZ299" s="124">
        <f t="shared" ref="BZ299" si="4661">R299/R312</f>
        <v>4.5512938153789685E-2</v>
      </c>
      <c r="CA299" s="125">
        <f t="shared" ref="CA299" si="4662">S299/S312</f>
        <v>4.2746894971662848E-2</v>
      </c>
      <c r="CB299" s="122">
        <f t="shared" ref="CB299" si="4663">T299/T312</f>
        <v>4.1111362096227691E-2</v>
      </c>
      <c r="CC299" s="123">
        <f t="shared" ref="CC299" si="4664">U299/U312</f>
        <v>3.6530655842768642E-2</v>
      </c>
      <c r="CD299" s="124">
        <f t="shared" ref="CD299" si="4665">V299/V312</f>
        <v>4.9303399985562692E-2</v>
      </c>
      <c r="CE299" s="125">
        <f t="shared" ref="CE299" si="4666">W299/W312</f>
        <v>3.834355828220859E-2</v>
      </c>
      <c r="CF299" s="122">
        <f t="shared" ref="CF299" si="4667">X299/X312</f>
        <v>3.700044903457566E-2</v>
      </c>
      <c r="CG299" s="123">
        <f t="shared" ref="CG299" si="4668">Y299/Y312</f>
        <v>2.8555272830081989E-2</v>
      </c>
      <c r="CH299" s="124">
        <f t="shared" ref="CH299" si="4669">Z299/Z312</f>
        <v>5.2240643466841763E-2</v>
      </c>
      <c r="CI299" s="122">
        <f t="shared" ref="CI299" si="4670">AA299/AA312</f>
        <v>5.3290118338735211E-2</v>
      </c>
      <c r="CJ299" s="128">
        <f t="shared" ref="CJ299" si="4671">AB299/AB312</f>
        <v>4.2904563457183333E-2</v>
      </c>
      <c r="CK299" s="129">
        <f t="shared" ref="CK299" si="4672">AC299/AC312</f>
        <v>4.2845158818107437E-2</v>
      </c>
    </row>
    <row r="300" spans="1:89" ht="13.5" thickTop="1" x14ac:dyDescent="0.2">
      <c r="A300" s="138" t="s">
        <v>35</v>
      </c>
      <c r="B300" s="193">
        <v>604</v>
      </c>
      <c r="C300" s="187">
        <v>1016</v>
      </c>
      <c r="D300" s="188">
        <v>320</v>
      </c>
      <c r="E300" s="189">
        <v>376</v>
      </c>
      <c r="F300" s="186">
        <v>696</v>
      </c>
      <c r="G300" s="190">
        <v>1072</v>
      </c>
      <c r="H300" s="188">
        <v>1036</v>
      </c>
      <c r="I300" s="189">
        <v>1547</v>
      </c>
      <c r="J300" s="186">
        <v>264</v>
      </c>
      <c r="K300" s="187">
        <v>118</v>
      </c>
      <c r="L300" s="188">
        <v>970</v>
      </c>
      <c r="M300" s="186">
        <v>433</v>
      </c>
      <c r="N300" s="191">
        <v>1418</v>
      </c>
      <c r="O300" s="194">
        <v>970</v>
      </c>
      <c r="P300" s="186">
        <v>655</v>
      </c>
      <c r="Q300" s="187">
        <v>478</v>
      </c>
      <c r="R300" s="188">
        <v>825</v>
      </c>
      <c r="S300" s="189">
        <v>782</v>
      </c>
      <c r="T300" s="186">
        <v>280</v>
      </c>
      <c r="U300" s="190">
        <v>92</v>
      </c>
      <c r="V300" s="188">
        <v>886</v>
      </c>
      <c r="W300" s="195">
        <v>641</v>
      </c>
      <c r="X300" s="186">
        <v>543</v>
      </c>
      <c r="Y300" s="190">
        <v>215</v>
      </c>
      <c r="Z300" s="188">
        <v>1290</v>
      </c>
      <c r="AA300" s="186">
        <v>1545</v>
      </c>
      <c r="AB300" s="161">
        <f t="shared" si="4370"/>
        <v>9787</v>
      </c>
      <c r="AC300" s="162">
        <f t="shared" si="4371"/>
        <v>9285</v>
      </c>
      <c r="BI300" s="138" t="s">
        <v>35</v>
      </c>
      <c r="BJ300" s="122">
        <f>B300/B312</f>
        <v>3.6462420766676731E-2</v>
      </c>
      <c r="BK300" s="123">
        <f t="shared" ref="BK300" si="4673">C300/C312</f>
        <v>6.0966096609660965E-2</v>
      </c>
      <c r="BL300" s="124">
        <f t="shared" ref="BL300" si="4674">D300/D312</f>
        <v>4.2160737812911728E-2</v>
      </c>
      <c r="BM300" s="125">
        <f t="shared" ref="BM300" si="4675">E300/E312</f>
        <v>4.883751136511235E-2</v>
      </c>
      <c r="BN300" s="122">
        <f t="shared" ref="BN300" si="4676">F300/F312</f>
        <v>3.6852695118076879E-2</v>
      </c>
      <c r="BO300" s="123">
        <f t="shared" ref="BO300" si="4677">G300/G312</f>
        <v>5.9915045830538791E-2</v>
      </c>
      <c r="BP300" s="124">
        <f t="shared" ref="BP300" si="4678">H300/H312</f>
        <v>4.4002718314644917E-2</v>
      </c>
      <c r="BQ300" s="125">
        <f t="shared" ref="BQ300" si="4679">I300/I312</f>
        <v>6.131589377724931E-2</v>
      </c>
      <c r="BR300" s="122">
        <f t="shared" ref="BR300" si="4680">J300/J312</f>
        <v>6.0425726710917831E-2</v>
      </c>
      <c r="BS300" s="123">
        <f t="shared" ref="BS300" si="4681">K300/K312</f>
        <v>2.7902577441475528E-2</v>
      </c>
      <c r="BT300" s="124">
        <f t="shared" ref="BT300" si="4682">L300/L312</f>
        <v>6.967389742853039E-2</v>
      </c>
      <c r="BU300" s="122">
        <f t="shared" ref="BU300" si="4683">M300/M312</f>
        <v>3.1497781334109264E-2</v>
      </c>
      <c r="BV300" s="126">
        <f t="shared" ref="BV300" si="4684">N300/N312</f>
        <v>5.581578429443023E-2</v>
      </c>
      <c r="BW300" s="127">
        <f t="shared" ref="BW300" si="4685">O300/O312</f>
        <v>3.8679320519977668E-2</v>
      </c>
      <c r="BX300" s="122">
        <f t="shared" ref="BX300" si="4686">P300/P312</f>
        <v>5.0404001539053479E-2</v>
      </c>
      <c r="BY300" s="123">
        <f t="shared" ref="BY300" si="4687">Q300/Q312</f>
        <v>3.76289065575061E-2</v>
      </c>
      <c r="BZ300" s="124">
        <f t="shared" ref="BZ300" si="4688">R300/R312</f>
        <v>5.0467975775371626E-2</v>
      </c>
      <c r="CA300" s="125">
        <f t="shared" ref="CA300" si="4689">S300/S312</f>
        <v>4.714819727481008E-2</v>
      </c>
      <c r="CB300" s="122">
        <f t="shared" ref="CB300" si="4690">T300/T312</f>
        <v>6.3248249378811836E-2</v>
      </c>
      <c r="CC300" s="123">
        <f t="shared" ref="CC300" si="4691">U300/U312</f>
        <v>1.9653920102542192E-2</v>
      </c>
      <c r="CD300" s="124">
        <f t="shared" ref="CD300" si="4692">V300/V312</f>
        <v>6.3957265574243846E-2</v>
      </c>
      <c r="CE300" s="125">
        <f t="shared" ref="CE300" si="4693">W300/W312</f>
        <v>4.2744731928514274E-2</v>
      </c>
      <c r="CF300" s="122">
        <f t="shared" ref="CF300" si="4694">X300/X312</f>
        <v>4.8765154916928601E-2</v>
      </c>
      <c r="CG300" s="123">
        <f t="shared" ref="CG300" si="4695">Y300/Y312</f>
        <v>3.0392988408255585E-2</v>
      </c>
      <c r="CH300" s="124">
        <f t="shared" ref="CH300" si="4696">Z300/Z312</f>
        <v>5.293827971109652E-2</v>
      </c>
      <c r="CI300" s="122">
        <f t="shared" ref="CI300" si="4697">AA300/AA312</f>
        <v>5.8227180221602469E-2</v>
      </c>
      <c r="CJ300" s="128">
        <f t="shared" ref="CJ300" si="4698">AB300/AB312</f>
        <v>5.0603393896776726E-2</v>
      </c>
      <c r="CK300" s="129">
        <f t="shared" ref="CK300" si="4699">AC300/AC312</f>
        <v>4.8080408463394682E-2</v>
      </c>
    </row>
    <row r="301" spans="1:89" x14ac:dyDescent="0.2">
      <c r="A301" s="130" t="s">
        <v>36</v>
      </c>
      <c r="B301" s="196">
        <v>700</v>
      </c>
      <c r="C301" s="180">
        <v>1345</v>
      </c>
      <c r="D301" s="181">
        <v>671</v>
      </c>
      <c r="E301" s="182">
        <v>479</v>
      </c>
      <c r="F301" s="179">
        <v>933</v>
      </c>
      <c r="G301" s="183">
        <v>1554</v>
      </c>
      <c r="H301" s="181">
        <v>1296</v>
      </c>
      <c r="I301" s="182">
        <v>1984</v>
      </c>
      <c r="J301" s="179">
        <v>499</v>
      </c>
      <c r="K301" s="180">
        <v>142</v>
      </c>
      <c r="L301" s="181">
        <v>1230</v>
      </c>
      <c r="M301" s="179">
        <v>475</v>
      </c>
      <c r="N301" s="184">
        <v>1952</v>
      </c>
      <c r="O301" s="197">
        <v>1229</v>
      </c>
      <c r="P301" s="179">
        <v>943</v>
      </c>
      <c r="Q301" s="180">
        <v>640</v>
      </c>
      <c r="R301" s="181">
        <v>1155</v>
      </c>
      <c r="S301" s="182">
        <v>1165</v>
      </c>
      <c r="T301" s="179">
        <v>557</v>
      </c>
      <c r="U301" s="183">
        <v>112</v>
      </c>
      <c r="V301" s="181">
        <v>1545</v>
      </c>
      <c r="W301" s="198">
        <v>718</v>
      </c>
      <c r="X301" s="179">
        <v>927</v>
      </c>
      <c r="Y301" s="183">
        <v>249</v>
      </c>
      <c r="Z301" s="181">
        <v>1576</v>
      </c>
      <c r="AA301" s="179">
        <v>1935</v>
      </c>
      <c r="AB301" s="161">
        <f t="shared" si="4370"/>
        <v>13984</v>
      </c>
      <c r="AC301" s="162">
        <f t="shared" si="4371"/>
        <v>12027</v>
      </c>
      <c r="BI301" s="130" t="s">
        <v>36</v>
      </c>
      <c r="BJ301" s="122">
        <f>B301/B312</f>
        <v>4.2257772411711442E-2</v>
      </c>
      <c r="BK301" s="123">
        <f t="shared" ref="BK301" si="4700">C301/C312</f>
        <v>8.0708070807080715E-2</v>
      </c>
      <c r="BL301" s="124">
        <f t="shared" ref="BL301" si="4701">D301/D312</f>
        <v>8.8405797101449274E-2</v>
      </c>
      <c r="BM301" s="125">
        <f t="shared" ref="BM301" si="4702">E301/E312</f>
        <v>6.2215872191193664E-2</v>
      </c>
      <c r="BN301" s="122">
        <f t="shared" ref="BN301" si="4703">F301/F312</f>
        <v>4.9401673197077202E-2</v>
      </c>
      <c r="BO301" s="123">
        <f t="shared" ref="BO301" si="4704">G301/G312</f>
        <v>8.6854460093896718E-2</v>
      </c>
      <c r="BP301" s="124">
        <f t="shared" ref="BP301" si="4705">H301/H312</f>
        <v>5.5045871559633031E-2</v>
      </c>
      <c r="BQ301" s="125">
        <f t="shared" ref="BQ301" si="4706">I301/I312</f>
        <v>7.8636543797066985E-2</v>
      </c>
      <c r="BR301" s="122">
        <f t="shared" ref="BR301" si="4707">J301/J312</f>
        <v>0.11421377889677271</v>
      </c>
      <c r="BS301" s="123">
        <f t="shared" ref="BS301" si="4708">K301/K312</f>
        <v>3.3577677938046821E-2</v>
      </c>
      <c r="BT301" s="124">
        <f t="shared" ref="BT301" si="4709">L301/L312</f>
        <v>8.834937508978595E-2</v>
      </c>
      <c r="BU301" s="122">
        <f t="shared" ref="BU301" si="4710">M301/M312</f>
        <v>3.4552993380373903E-2</v>
      </c>
      <c r="BV301" s="126">
        <f t="shared" ref="BV301" si="4711">N301/N312</f>
        <v>7.6835268647903951E-2</v>
      </c>
      <c r="BW301" s="127">
        <f t="shared" ref="BW301" si="4712">O301/O312</f>
        <v>4.9007097854693357E-2</v>
      </c>
      <c r="BX301" s="122">
        <f t="shared" ref="BX301" si="4713">P301/P312</f>
        <v>7.2566371681415928E-2</v>
      </c>
      <c r="BY301" s="123">
        <f t="shared" ref="BY301" si="4714">Q301/Q312</f>
        <v>5.0381799574903567E-2</v>
      </c>
      <c r="BZ301" s="124">
        <f t="shared" ref="BZ301" si="4715">R301/R312</f>
        <v>7.0655166085520277E-2</v>
      </c>
      <c r="CA301" s="125">
        <f t="shared" ref="CA301" si="4716">S301/S312</f>
        <v>7.0239961413240085E-2</v>
      </c>
      <c r="CB301" s="122">
        <f t="shared" ref="CB301" si="4717">T301/T312</f>
        <v>0.1258188389428507</v>
      </c>
      <c r="CC301" s="123">
        <f t="shared" ref="CC301" si="4718">U301/U312</f>
        <v>2.3926511429181799E-2</v>
      </c>
      <c r="CD301" s="124">
        <f t="shared" ref="CD301" si="4719">V301/V312</f>
        <v>0.11152818883996246</v>
      </c>
      <c r="CE301" s="125">
        <f t="shared" ref="CE301" si="4720">W301/W312</f>
        <v>4.78794345158709E-2</v>
      </c>
      <c r="CF301" s="122">
        <f t="shared" ref="CF301" si="4721">X301/X312</f>
        <v>8.3251010327795236E-2</v>
      </c>
      <c r="CG301" s="123">
        <f t="shared" ref="CG301" si="4722">Y301/Y312</f>
        <v>3.5199321458863446E-2</v>
      </c>
      <c r="CH301" s="124">
        <f t="shared" ref="CH301" si="4723">Z301/Z312</f>
        <v>6.4674983585029544E-2</v>
      </c>
      <c r="CI301" s="122">
        <f t="shared" ref="CI301" si="4724">AA301/AA312</f>
        <v>7.2925303384337073E-2</v>
      </c>
      <c r="CJ301" s="128">
        <f t="shared" ref="CJ301" si="4725">AB301/AB312</f>
        <v>7.2303858205019486E-2</v>
      </c>
      <c r="CK301" s="129">
        <f t="shared" ref="CK301" si="4726">AC301/AC312</f>
        <v>6.2279275453876987E-2</v>
      </c>
    </row>
    <row r="302" spans="1:89" x14ac:dyDescent="0.2">
      <c r="A302" s="138" t="s">
        <v>30</v>
      </c>
      <c r="B302" s="193">
        <v>949</v>
      </c>
      <c r="C302" s="187">
        <v>2293</v>
      </c>
      <c r="D302" s="188">
        <v>755</v>
      </c>
      <c r="E302" s="189">
        <v>677</v>
      </c>
      <c r="F302" s="186">
        <v>1004</v>
      </c>
      <c r="G302" s="190">
        <v>2313</v>
      </c>
      <c r="H302" s="188">
        <v>1500</v>
      </c>
      <c r="I302" s="189">
        <v>2961</v>
      </c>
      <c r="J302" s="186">
        <v>666</v>
      </c>
      <c r="K302" s="187">
        <v>172</v>
      </c>
      <c r="L302" s="188">
        <v>1774</v>
      </c>
      <c r="M302" s="186">
        <v>512</v>
      </c>
      <c r="N302" s="191">
        <v>2563</v>
      </c>
      <c r="O302" s="194">
        <v>1545</v>
      </c>
      <c r="P302" s="186">
        <v>1292</v>
      </c>
      <c r="Q302" s="187">
        <v>1056</v>
      </c>
      <c r="R302" s="188">
        <v>1183</v>
      </c>
      <c r="S302" s="189">
        <v>1615</v>
      </c>
      <c r="T302" s="186">
        <v>667</v>
      </c>
      <c r="U302" s="190">
        <v>118</v>
      </c>
      <c r="V302" s="188">
        <v>1623</v>
      </c>
      <c r="W302" s="195">
        <v>953</v>
      </c>
      <c r="X302" s="186">
        <v>1244</v>
      </c>
      <c r="Y302" s="190">
        <v>384</v>
      </c>
      <c r="Z302" s="188">
        <v>1837</v>
      </c>
      <c r="AA302" s="186">
        <v>2593</v>
      </c>
      <c r="AB302" s="161">
        <f t="shared" si="4370"/>
        <v>17057</v>
      </c>
      <c r="AC302" s="162">
        <f t="shared" si="4371"/>
        <v>17192</v>
      </c>
      <c r="BI302" s="138" t="s">
        <v>30</v>
      </c>
      <c r="BJ302" s="122">
        <f>B302/B312</f>
        <v>5.7289465741020222E-2</v>
      </c>
      <c r="BK302" s="123">
        <f t="shared" ref="BK302" si="4727">C302/C312</f>
        <v>0.1375937593759376</v>
      </c>
      <c r="BL302" s="124">
        <f t="shared" ref="BL302" si="4728">D302/D312</f>
        <v>9.9472990777338607E-2</v>
      </c>
      <c r="BM302" s="125">
        <f t="shared" ref="BM302" si="4729">E302/E312</f>
        <v>8.7933497856864523E-2</v>
      </c>
      <c r="BN302" s="122">
        <f t="shared" ref="BN302" si="4730">F302/F312</f>
        <v>5.3161071693317803E-2</v>
      </c>
      <c r="BO302" s="123">
        <f t="shared" ref="BO302" si="4731">G302/G312</f>
        <v>0.12927565392354123</v>
      </c>
      <c r="BP302" s="124">
        <f t="shared" ref="BP302" si="4732">H302/H312</f>
        <v>6.3710499490316E-2</v>
      </c>
      <c r="BQ302" s="125">
        <f t="shared" ref="BQ302" si="4733">I302/I312</f>
        <v>0.1173602853745541</v>
      </c>
      <c r="BR302" s="122">
        <f t="shared" ref="BR302" si="4734">J302/J312</f>
        <v>0.15243762874799727</v>
      </c>
      <c r="BS302" s="123">
        <f t="shared" ref="BS302" si="4735">K302/K312</f>
        <v>4.0671553558760939E-2</v>
      </c>
      <c r="BT302" s="124">
        <f t="shared" ref="BT302" si="4736">L302/L312</f>
        <v>0.12742422065795145</v>
      </c>
      <c r="BU302" s="122">
        <f t="shared" ref="BU302" si="4737">M302/M312</f>
        <v>3.724448970684513E-2</v>
      </c>
      <c r="BV302" s="126">
        <f t="shared" ref="BV302" si="4738">N302/N312</f>
        <v>0.10088565243062389</v>
      </c>
      <c r="BW302" s="127">
        <f t="shared" ref="BW302" si="4739">O302/O312</f>
        <v>6.1607783714809794E-2</v>
      </c>
      <c r="BX302" s="122">
        <f t="shared" ref="BX302" si="4740">P302/P312</f>
        <v>9.9422854944209313E-2</v>
      </c>
      <c r="BY302" s="123">
        <f t="shared" ref="BY302" si="4741">Q302/Q312</f>
        <v>8.3129969298590886E-2</v>
      </c>
      <c r="BZ302" s="124">
        <f t="shared" ref="BZ302" si="4742">R302/R312</f>
        <v>7.2368018596684403E-2</v>
      </c>
      <c r="CA302" s="125">
        <f t="shared" ref="CA302" si="4743">S302/S312</f>
        <v>9.7371276980586036E-2</v>
      </c>
      <c r="CB302" s="122">
        <f t="shared" ref="CB302" si="4744">T302/T312</f>
        <v>0.15066636548452678</v>
      </c>
      <c r="CC302" s="123">
        <f t="shared" ref="CC302" si="4745">U302/U312</f>
        <v>2.5208288827173683E-2</v>
      </c>
      <c r="CD302" s="124">
        <f t="shared" ref="CD302" si="4746">V302/V312</f>
        <v>0.11715873817945571</v>
      </c>
      <c r="CE302" s="125">
        <f t="shared" ref="CE302" si="4747">W302/W312</f>
        <v>6.3550280074686577E-2</v>
      </c>
      <c r="CF302" s="122">
        <f t="shared" ref="CF302" si="4748">X302/X312</f>
        <v>0.11171980242478671</v>
      </c>
      <c r="CG302" s="123">
        <f t="shared" ref="CG302" si="4749">Y302/Y312</f>
        <v>5.4283290924512298E-2</v>
      </c>
      <c r="CH302" s="124">
        <f t="shared" ref="CH302" si="4750">Z302/Z312</f>
        <v>7.5385751805646745E-2</v>
      </c>
      <c r="CI302" s="122">
        <f t="shared" ref="CI302" si="4751">AA302/AA312</f>
        <v>9.7723675284540595E-2</v>
      </c>
      <c r="CJ302" s="128">
        <f t="shared" ref="CJ302" si="4752">AB302/AB312</f>
        <v>8.8192713773099077E-2</v>
      </c>
      <c r="CK302" s="129">
        <f t="shared" ref="CK302" si="4753">AC302/AC312</f>
        <v>8.902513541224355E-2</v>
      </c>
    </row>
    <row r="303" spans="1:89" x14ac:dyDescent="0.2">
      <c r="A303" s="130" t="s">
        <v>32</v>
      </c>
      <c r="B303" s="196">
        <v>919</v>
      </c>
      <c r="C303" s="180">
        <v>2016</v>
      </c>
      <c r="D303" s="181">
        <v>511</v>
      </c>
      <c r="E303" s="182">
        <v>656</v>
      </c>
      <c r="F303" s="179">
        <v>743</v>
      </c>
      <c r="G303" s="183">
        <v>2015</v>
      </c>
      <c r="H303" s="181">
        <v>1454</v>
      </c>
      <c r="I303" s="182">
        <v>2735</v>
      </c>
      <c r="J303" s="179">
        <v>456</v>
      </c>
      <c r="K303" s="180">
        <v>149</v>
      </c>
      <c r="L303" s="181">
        <v>1789</v>
      </c>
      <c r="M303" s="179">
        <v>456</v>
      </c>
      <c r="N303" s="184">
        <v>2543</v>
      </c>
      <c r="O303" s="197">
        <v>1588</v>
      </c>
      <c r="P303" s="179">
        <v>1130</v>
      </c>
      <c r="Q303" s="180">
        <v>1140</v>
      </c>
      <c r="R303" s="181">
        <v>1081</v>
      </c>
      <c r="S303" s="182">
        <v>1583</v>
      </c>
      <c r="T303" s="179">
        <v>557</v>
      </c>
      <c r="U303" s="183">
        <v>115</v>
      </c>
      <c r="V303" s="181">
        <v>1811</v>
      </c>
      <c r="W303" s="198">
        <v>839</v>
      </c>
      <c r="X303" s="179">
        <v>1126</v>
      </c>
      <c r="Y303" s="183">
        <v>420</v>
      </c>
      <c r="Z303" s="181">
        <v>1464</v>
      </c>
      <c r="AA303" s="179">
        <v>2649</v>
      </c>
      <c r="AB303" s="161">
        <f t="shared" si="4370"/>
        <v>15584</v>
      </c>
      <c r="AC303" s="162">
        <f t="shared" si="4371"/>
        <v>16361</v>
      </c>
      <c r="BI303" s="130" t="s">
        <v>32</v>
      </c>
      <c r="BJ303" s="122">
        <f>B303/B312</f>
        <v>5.5478418351946876E-2</v>
      </c>
      <c r="BK303" s="123">
        <f t="shared" ref="BK303" si="4754">C303/C312</f>
        <v>0.12097209720972098</v>
      </c>
      <c r="BL303" s="124">
        <f t="shared" ref="BL303" si="4755">D303/D312</f>
        <v>6.7325428194993417E-2</v>
      </c>
      <c r="BM303" s="125">
        <f t="shared" ref="BM303" si="4756">E303/E312</f>
        <v>8.5205870892323676E-2</v>
      </c>
      <c r="BN303" s="122">
        <f t="shared" ref="BN303" si="4757">F303/F312</f>
        <v>3.9341311024038969E-2</v>
      </c>
      <c r="BO303" s="123">
        <f t="shared" ref="BO303" si="4758">G303/G312</f>
        <v>0.11262016543706685</v>
      </c>
      <c r="BP303" s="124">
        <f t="shared" ref="BP303" si="4759">H303/H312</f>
        <v>6.1756710839279645E-2</v>
      </c>
      <c r="BQ303" s="125">
        <f t="shared" ref="BQ303" si="4760">I303/I312</f>
        <v>0.10840269520412207</v>
      </c>
      <c r="BR303" s="122">
        <f t="shared" ref="BR303" si="4761">J303/J312</f>
        <v>0.10437170977340353</v>
      </c>
      <c r="BS303" s="123">
        <f t="shared" ref="BS303" si="4762">K303/K312</f>
        <v>3.5232915582880116E-2</v>
      </c>
      <c r="BT303" s="124">
        <f t="shared" ref="BT303" si="4763">L303/L312</f>
        <v>0.12850165206148542</v>
      </c>
      <c r="BU303" s="122">
        <f t="shared" ref="BU303" si="4764">M303/M312</f>
        <v>3.3170873645158944E-2</v>
      </c>
      <c r="BV303" s="126">
        <f t="shared" ref="BV303" si="4765">N303/N312</f>
        <v>0.10009840582562488</v>
      </c>
      <c r="BW303" s="127">
        <f t="shared" ref="BW303" si="4766">O303/O312</f>
        <v>6.3322434005901582E-2</v>
      </c>
      <c r="BX303" s="122">
        <f t="shared" ref="BX303" si="4767">P303/P312</f>
        <v>8.6956521739130432E-2</v>
      </c>
      <c r="BY303" s="123">
        <f t="shared" ref="BY303" si="4768">Q303/Q312</f>
        <v>8.9742580492796972E-2</v>
      </c>
      <c r="BZ303" s="124">
        <f t="shared" ref="BZ303" si="4769">R303/R312</f>
        <v>6.6128341591729367E-2</v>
      </c>
      <c r="CA303" s="125">
        <f t="shared" ref="CA303" si="4770">S303/S312</f>
        <v>9.5441938984685878E-2</v>
      </c>
      <c r="CB303" s="122">
        <f t="shared" ref="CB303" si="4771">T303/T312</f>
        <v>0.1258188389428507</v>
      </c>
      <c r="CC303" s="123">
        <f t="shared" ref="CC303" si="4772">U303/U312</f>
        <v>2.4567400128177739E-2</v>
      </c>
      <c r="CD303" s="124">
        <f t="shared" ref="CD303" si="4773">V303/V312</f>
        <v>0.13072980581823432</v>
      </c>
      <c r="CE303" s="125">
        <f t="shared" ref="CE303" si="4774">W303/W312</f>
        <v>5.5948252867431318E-2</v>
      </c>
      <c r="CF303" s="122">
        <f t="shared" ref="CF303" si="4775">X303/X312</f>
        <v>0.10112258643915581</v>
      </c>
      <c r="CG303" s="123">
        <f t="shared" ref="CG303" si="4776">Y303/Y312</f>
        <v>5.937234944868533E-2</v>
      </c>
      <c r="CH303" s="124">
        <f t="shared" ref="CH303" si="4777">Z303/Z312</f>
        <v>6.0078791858174656E-2</v>
      </c>
      <c r="CI303" s="122">
        <f t="shared" ref="CI303" si="4778">AA303/AA312</f>
        <v>9.9834175020728125E-2</v>
      </c>
      <c r="CJ303" s="128">
        <f t="shared" ref="CJ303" si="4779">AB303/AB312</f>
        <v>8.0576610860056047E-2</v>
      </c>
      <c r="CK303" s="129">
        <f t="shared" ref="CK303" si="4780">AC303/AC312</f>
        <v>8.4721977691933265E-2</v>
      </c>
    </row>
    <row r="304" spans="1:89" x14ac:dyDescent="0.2">
      <c r="A304" s="138" t="s">
        <v>37</v>
      </c>
      <c r="B304" s="193">
        <v>915</v>
      </c>
      <c r="C304" s="187">
        <v>1436</v>
      </c>
      <c r="D304" s="188">
        <v>356</v>
      </c>
      <c r="E304" s="189">
        <v>438</v>
      </c>
      <c r="F304" s="186">
        <v>611</v>
      </c>
      <c r="G304" s="190">
        <v>1740</v>
      </c>
      <c r="H304" s="188">
        <v>1217</v>
      </c>
      <c r="I304" s="189">
        <v>1995</v>
      </c>
      <c r="J304" s="186">
        <v>356</v>
      </c>
      <c r="K304" s="187">
        <v>111</v>
      </c>
      <c r="L304" s="188">
        <v>1229</v>
      </c>
      <c r="M304" s="186">
        <v>449</v>
      </c>
      <c r="N304" s="191">
        <v>1888</v>
      </c>
      <c r="O304" s="194">
        <v>1270</v>
      </c>
      <c r="P304" s="186">
        <v>769</v>
      </c>
      <c r="Q304" s="187">
        <v>874</v>
      </c>
      <c r="R304" s="188">
        <v>886</v>
      </c>
      <c r="S304" s="189">
        <v>1314</v>
      </c>
      <c r="T304" s="186">
        <v>368</v>
      </c>
      <c r="U304" s="190">
        <v>93</v>
      </c>
      <c r="V304" s="188">
        <v>1317</v>
      </c>
      <c r="W304" s="195">
        <v>650</v>
      </c>
      <c r="X304" s="186">
        <v>631</v>
      </c>
      <c r="Y304" s="190">
        <v>343</v>
      </c>
      <c r="Z304" s="188">
        <v>1307</v>
      </c>
      <c r="AA304" s="186">
        <v>1711</v>
      </c>
      <c r="AB304" s="161">
        <f t="shared" si="4370"/>
        <v>11850</v>
      </c>
      <c r="AC304" s="162">
        <f t="shared" si="4371"/>
        <v>12424</v>
      </c>
      <c r="BI304" s="138" t="s">
        <v>37</v>
      </c>
      <c r="BJ304" s="122">
        <f>B304/B312</f>
        <v>5.5236945366737095E-2</v>
      </c>
      <c r="BK304" s="123">
        <f t="shared" ref="BK304" si="4781">C304/C312</f>
        <v>8.616861686168617E-2</v>
      </c>
      <c r="BL304" s="124">
        <f t="shared" ref="BL304" si="4782">D304/D312</f>
        <v>4.6903820816864297E-2</v>
      </c>
      <c r="BM304" s="125">
        <f t="shared" ref="BM304" si="4783">E304/E312</f>
        <v>5.6890505260423434E-2</v>
      </c>
      <c r="BN304" s="122">
        <f t="shared" ref="BN304" si="4784">F304/F312</f>
        <v>3.2352006777507152E-2</v>
      </c>
      <c r="BO304" s="123">
        <f t="shared" ref="BO304" si="4785">G304/G312</f>
        <v>9.7250167672702878E-2</v>
      </c>
      <c r="BP304" s="124">
        <f t="shared" ref="BP304" si="4786">H304/H312</f>
        <v>5.169045191980972E-2</v>
      </c>
      <c r="BQ304" s="125">
        <f t="shared" ref="BQ304" si="4787">I304/I312</f>
        <v>7.9072532699167655E-2</v>
      </c>
      <c r="BR304" s="122">
        <f t="shared" ref="BR304" si="4788">J304/J312</f>
        <v>8.1483176928358894E-2</v>
      </c>
      <c r="BS304" s="123">
        <f t="shared" ref="BS304" si="4789">K304/K312</f>
        <v>2.6247339796642233E-2</v>
      </c>
      <c r="BT304" s="124">
        <f t="shared" ref="BT304" si="4790">L304/L312</f>
        <v>8.8277546329550358E-2</v>
      </c>
      <c r="BU304" s="122">
        <f t="shared" ref="BU304" si="4791">M304/M312</f>
        <v>3.2661671637448174E-2</v>
      </c>
      <c r="BV304" s="126">
        <f t="shared" ref="BV304" si="4792">N304/N312</f>
        <v>7.4316079511907107E-2</v>
      </c>
      <c r="BW304" s="127">
        <f t="shared" ref="BW304" si="4793">O304/O312</f>
        <v>5.0641996969455302E-2</v>
      </c>
      <c r="BX304" s="122">
        <f t="shared" ref="BX304" si="4794">P304/P312</f>
        <v>5.9176606387071951E-2</v>
      </c>
      <c r="BY304" s="123">
        <f t="shared" ref="BY304" si="4795">Q304/Q312</f>
        <v>6.8802645044477681E-2</v>
      </c>
      <c r="BZ304" s="124">
        <f t="shared" ref="BZ304" si="4796">R304/R312</f>
        <v>5.4199547317550618E-2</v>
      </c>
      <c r="CA304" s="125">
        <f t="shared" ref="CA304" si="4797">S304/S312</f>
        <v>7.9223441456650182E-2</v>
      </c>
      <c r="CB304" s="122">
        <f t="shared" ref="CB304" si="4798">T304/T312</f>
        <v>8.3126270612152706E-2</v>
      </c>
      <c r="CC304" s="123">
        <f t="shared" ref="CC304" si="4799">U304/U312</f>
        <v>1.9867549668874173E-2</v>
      </c>
      <c r="CD304" s="124">
        <f t="shared" ref="CD304" si="4800">V304/V312</f>
        <v>9.5069660001443734E-2</v>
      </c>
      <c r="CE304" s="125">
        <f t="shared" ref="CE304" si="4801">W304/W312</f>
        <v>4.3344891971192318E-2</v>
      </c>
      <c r="CF304" s="122">
        <f t="shared" ref="CF304" si="4802">X304/X312</f>
        <v>5.6668163448585544E-2</v>
      </c>
      <c r="CG304" s="123">
        <f t="shared" ref="CG304" si="4803">Y304/Y312</f>
        <v>4.8487418716426353E-2</v>
      </c>
      <c r="CH304" s="124">
        <f t="shared" ref="CH304" si="4804">Z304/Z312</f>
        <v>5.3635915955351283E-2</v>
      </c>
      <c r="CI304" s="122">
        <f t="shared" ref="CI304" si="4805">AA304/AA312</f>
        <v>6.4483304439586941E-2</v>
      </c>
      <c r="CJ304" s="128">
        <f t="shared" ref="CJ304" si="4806">AB304/AB312</f>
        <v>6.1270074351364487E-2</v>
      </c>
      <c r="CK304" s="129">
        <f t="shared" ref="CK304" si="4807">AC304/AC312</f>
        <v>6.4335055977298383E-2</v>
      </c>
    </row>
    <row r="305" spans="1:89" x14ac:dyDescent="0.2">
      <c r="A305" s="130" t="s">
        <v>38</v>
      </c>
      <c r="B305" s="196">
        <v>771</v>
      </c>
      <c r="C305" s="180">
        <v>1029</v>
      </c>
      <c r="D305" s="181">
        <v>275</v>
      </c>
      <c r="E305" s="182">
        <v>545</v>
      </c>
      <c r="F305" s="179">
        <v>653</v>
      </c>
      <c r="G305" s="183">
        <v>1351</v>
      </c>
      <c r="H305" s="181">
        <v>1060</v>
      </c>
      <c r="I305" s="182">
        <v>1657</v>
      </c>
      <c r="J305" s="179">
        <v>262</v>
      </c>
      <c r="K305" s="180">
        <v>74</v>
      </c>
      <c r="L305" s="181">
        <v>836</v>
      </c>
      <c r="M305" s="179">
        <v>520</v>
      </c>
      <c r="N305" s="184">
        <v>1533</v>
      </c>
      <c r="O305" s="197">
        <v>1276</v>
      </c>
      <c r="P305" s="179">
        <v>477</v>
      </c>
      <c r="Q305" s="180">
        <v>768</v>
      </c>
      <c r="R305" s="181">
        <v>735</v>
      </c>
      <c r="S305" s="182">
        <v>895</v>
      </c>
      <c r="T305" s="179">
        <v>287</v>
      </c>
      <c r="U305" s="183">
        <v>134</v>
      </c>
      <c r="V305" s="181">
        <v>893</v>
      </c>
      <c r="W305" s="198">
        <v>608</v>
      </c>
      <c r="X305" s="179">
        <v>430</v>
      </c>
      <c r="Y305" s="183">
        <v>336</v>
      </c>
      <c r="Z305" s="181">
        <v>1066</v>
      </c>
      <c r="AA305" s="179">
        <v>1430</v>
      </c>
      <c r="AB305" s="161">
        <f t="shared" si="4370"/>
        <v>9278</v>
      </c>
      <c r="AC305" s="162">
        <f t="shared" si="4371"/>
        <v>10623</v>
      </c>
      <c r="BI305" s="130" t="s">
        <v>38</v>
      </c>
      <c r="BJ305" s="122">
        <f>B305/B312</f>
        <v>4.6543917899185029E-2</v>
      </c>
      <c r="BK305" s="123">
        <f t="shared" ref="BK305" si="4808">C305/C312</f>
        <v>6.1746174617461749E-2</v>
      </c>
      <c r="BL305" s="124">
        <f t="shared" ref="BL305" si="4809">D305/D312</f>
        <v>3.6231884057971016E-2</v>
      </c>
      <c r="BM305" s="125">
        <f t="shared" ref="BM305" si="4810">E305/E312</f>
        <v>7.0788414079750617E-2</v>
      </c>
      <c r="BN305" s="122">
        <f t="shared" ref="BN305" si="4811">F305/F312</f>
        <v>3.4575876310494545E-2</v>
      </c>
      <c r="BO305" s="123">
        <f t="shared" ref="BO305" si="4812">G305/G312</f>
        <v>7.5508607198748037E-2</v>
      </c>
      <c r="BP305" s="124">
        <f t="shared" ref="BP305" si="4813">H305/H312</f>
        <v>4.5022086306489975E-2</v>
      </c>
      <c r="BQ305" s="125">
        <f t="shared" ref="BQ305" si="4814">I305/I312</f>
        <v>6.5675782798256047E-2</v>
      </c>
      <c r="BR305" s="122">
        <f t="shared" ref="BR305" si="4815">J305/J312</f>
        <v>5.996795605401694E-2</v>
      </c>
      <c r="BS305" s="123">
        <f t="shared" ref="BS305" si="4816">K305/K312</f>
        <v>1.7498226531094823E-2</v>
      </c>
      <c r="BT305" s="124">
        <f t="shared" ref="BT305" si="4817">L305/L312</f>
        <v>6.0048843556960205E-2</v>
      </c>
      <c r="BU305" s="122">
        <f t="shared" ref="BU305" si="4818">M305/M312</f>
        <v>3.7826434858514585E-2</v>
      </c>
      <c r="BV305" s="126">
        <f t="shared" ref="BV305" si="4819">N305/N312</f>
        <v>6.0342452273174571E-2</v>
      </c>
      <c r="BW305" s="127">
        <f t="shared" ref="BW305" si="4820">O305/O312</f>
        <v>5.0881250498444851E-2</v>
      </c>
      <c r="BX305" s="122">
        <f t="shared" ref="BX305" si="4821">P305/P312</f>
        <v>3.6706425548287805E-2</v>
      </c>
      <c r="BY305" s="123">
        <f t="shared" ref="BY305" si="4822">Q305/Q312</f>
        <v>6.0458159489884276E-2</v>
      </c>
      <c r="BZ305" s="124">
        <f t="shared" ref="BZ305" si="4823">R305/R312</f>
        <v>4.4962378418058356E-2</v>
      </c>
      <c r="CA305" s="125">
        <f t="shared" ref="CA305" si="4824">S305/S312</f>
        <v>5.3961172072832513E-2</v>
      </c>
      <c r="CB305" s="122">
        <f t="shared" ref="CB305" si="4825">T305/T312</f>
        <v>6.4829455613282128E-2</v>
      </c>
      <c r="CC305" s="123">
        <f t="shared" ref="CC305" si="4826">U305/U312</f>
        <v>2.8626361888485368E-2</v>
      </c>
      <c r="CD305" s="124">
        <f t="shared" ref="CD305" si="4827">V305/V312</f>
        <v>6.4462571284198369E-2</v>
      </c>
      <c r="CE305" s="125">
        <f t="shared" ref="CE305" si="4828">W305/W312</f>
        <v>4.0544145105361432E-2</v>
      </c>
      <c r="CF305" s="122">
        <f t="shared" ref="CF305" si="4829">X305/X312</f>
        <v>3.8616973506960035E-2</v>
      </c>
      <c r="CG305" s="123">
        <f t="shared" ref="CG305" si="4830">Y305/Y312</f>
        <v>4.7497879558948262E-2</v>
      </c>
      <c r="CH305" s="124">
        <f t="shared" ref="CH305" si="4831">Z305/Z312</f>
        <v>4.3745896257386736E-2</v>
      </c>
      <c r="CI305" s="122">
        <f t="shared" ref="CI305" si="4832">AA305/AA312</f>
        <v>5.3893118263360219E-2</v>
      </c>
      <c r="CJ305" s="128">
        <f t="shared" ref="CJ305" si="4833">AB305/AB312</f>
        <v>4.7971624458393224E-2</v>
      </c>
      <c r="CK305" s="129">
        <f t="shared" ref="CK305" si="4834">AC305/AC312</f>
        <v>5.5008958439056725E-2</v>
      </c>
    </row>
    <row r="306" spans="1:89" x14ac:dyDescent="0.2">
      <c r="A306" s="138" t="s">
        <v>39</v>
      </c>
      <c r="B306" s="193">
        <v>331</v>
      </c>
      <c r="C306" s="187">
        <v>558</v>
      </c>
      <c r="D306" s="188">
        <v>132</v>
      </c>
      <c r="E306" s="189">
        <v>343</v>
      </c>
      <c r="F306" s="186">
        <v>375</v>
      </c>
      <c r="G306" s="190">
        <v>998</v>
      </c>
      <c r="H306" s="188">
        <v>532</v>
      </c>
      <c r="I306" s="189">
        <v>1130</v>
      </c>
      <c r="J306" s="186">
        <v>76</v>
      </c>
      <c r="K306" s="187">
        <v>54</v>
      </c>
      <c r="L306" s="188">
        <v>846</v>
      </c>
      <c r="M306" s="186">
        <v>354</v>
      </c>
      <c r="N306" s="191">
        <v>982</v>
      </c>
      <c r="O306" s="194">
        <v>1027</v>
      </c>
      <c r="P306" s="186">
        <v>405</v>
      </c>
      <c r="Q306" s="187">
        <v>602</v>
      </c>
      <c r="R306" s="188">
        <v>617</v>
      </c>
      <c r="S306" s="189">
        <v>781</v>
      </c>
      <c r="T306" s="186">
        <v>119</v>
      </c>
      <c r="U306" s="190">
        <v>124</v>
      </c>
      <c r="V306" s="188">
        <v>855</v>
      </c>
      <c r="W306" s="195">
        <v>384</v>
      </c>
      <c r="X306" s="186">
        <v>268</v>
      </c>
      <c r="Y306" s="190">
        <v>358</v>
      </c>
      <c r="Z306" s="188">
        <v>746</v>
      </c>
      <c r="AA306" s="186">
        <v>931</v>
      </c>
      <c r="AB306" s="161">
        <f t="shared" si="4370"/>
        <v>6284</v>
      </c>
      <c r="AC306" s="162">
        <f t="shared" si="4371"/>
        <v>7644</v>
      </c>
      <c r="BI306" s="138" t="s">
        <v>39</v>
      </c>
      <c r="BJ306" s="122">
        <f>B306/B312</f>
        <v>1.9981889526109266E-2</v>
      </c>
      <c r="BK306" s="123">
        <f t="shared" ref="BK306" si="4835">C306/C312</f>
        <v>3.3483348334833483E-2</v>
      </c>
      <c r="BL306" s="124">
        <f t="shared" ref="BL306" si="4836">D306/D312</f>
        <v>1.7391304347826087E-2</v>
      </c>
      <c r="BM306" s="125">
        <f t="shared" ref="BM306" si="4837">E306/E312</f>
        <v>4.4551240420833874E-2</v>
      </c>
      <c r="BN306" s="122">
        <f t="shared" ref="BN306" si="4838">F306/F312</f>
        <v>1.985597797310177E-2</v>
      </c>
      <c r="BO306" s="123">
        <f t="shared" ref="BO306" si="4839">G306/G312</f>
        <v>5.5779119159400849E-2</v>
      </c>
      <c r="BP306" s="124">
        <f t="shared" ref="BP306" si="4840">H306/H312</f>
        <v>2.2595990485898741E-2</v>
      </c>
      <c r="BQ306" s="125">
        <f t="shared" ref="BQ306" si="4841">I306/I312</f>
        <v>4.4787950852160127E-2</v>
      </c>
      <c r="BR306" s="122">
        <f t="shared" ref="BR306" si="4842">J306/J312</f>
        <v>1.7395284962233921E-2</v>
      </c>
      <c r="BS306" s="123">
        <f t="shared" ref="BS306" si="4843">K306/K312</f>
        <v>1.276897611728541E-2</v>
      </c>
      <c r="BT306" s="124">
        <f t="shared" ref="BT306" si="4844">L306/L312</f>
        <v>6.0767131159316187E-2</v>
      </c>
      <c r="BU306" s="122">
        <f t="shared" ref="BU306" si="4845">M306/M312</f>
        <v>2.575107296137339E-2</v>
      </c>
      <c r="BV306" s="126">
        <f t="shared" ref="BV306" si="4846">N306/N312</f>
        <v>3.8653808305451683E-2</v>
      </c>
      <c r="BW306" s="127">
        <f t="shared" ref="BW306" si="4847">O306/O312</f>
        <v>4.0952229045378416E-2</v>
      </c>
      <c r="BX306" s="122">
        <f t="shared" ref="BX306" si="4848">P306/P312</f>
        <v>3.1165833012697191E-2</v>
      </c>
      <c r="BY306" s="123">
        <f t="shared" ref="BY306" si="4849">Q306/Q312</f>
        <v>4.7390380225143663E-2</v>
      </c>
      <c r="BZ306" s="124">
        <f t="shared" ref="BZ306" si="4850">R306/R312</f>
        <v>3.774392854958096E-2</v>
      </c>
      <c r="CA306" s="125">
        <f t="shared" ref="CA306" si="4851">S306/S312</f>
        <v>4.7087905462438198E-2</v>
      </c>
      <c r="CB306" s="122">
        <f t="shared" ref="CB306" si="4852">T306/T312</f>
        <v>2.6880505985995031E-2</v>
      </c>
      <c r="CC306" s="123">
        <f t="shared" ref="CC306" si="4853">U306/U312</f>
        <v>2.6490066225165563E-2</v>
      </c>
      <c r="CD306" s="124">
        <f t="shared" ref="CD306" si="4854">V306/V312</f>
        <v>6.1719483144445246E-2</v>
      </c>
      <c r="CE306" s="125">
        <f t="shared" ref="CE306" si="4855">W306/W312</f>
        <v>2.5606828487596694E-2</v>
      </c>
      <c r="CF306" s="122">
        <f t="shared" ref="CF306" si="4856">X306/X312</f>
        <v>2.4068253255500674E-2</v>
      </c>
      <c r="CG306" s="123">
        <f t="shared" ref="CG306" si="4857">Y306/Y312</f>
        <v>5.0607859768165113E-2</v>
      </c>
      <c r="CH306" s="124">
        <f t="shared" ref="CH306" si="4858">Z306/Z312</f>
        <v>3.0613919894944188E-2</v>
      </c>
      <c r="CI306" s="122">
        <f t="shared" ref="CI306" si="4859">AA306/AA312</f>
        <v>3.5087058114117733E-2</v>
      </c>
      <c r="CJ306" s="128">
        <f t="shared" ref="CJ306" si="4860">AB306/AB312</f>
        <v>3.2491236052656074E-2</v>
      </c>
      <c r="CK306" s="129">
        <f t="shared" ref="CK306" si="4861">AC306/AC312</f>
        <v>3.9582837080688091E-2</v>
      </c>
    </row>
    <row r="307" spans="1:89" x14ac:dyDescent="0.2">
      <c r="A307" s="130" t="s">
        <v>40</v>
      </c>
      <c r="B307" s="196">
        <v>0</v>
      </c>
      <c r="C307" s="180">
        <v>279</v>
      </c>
      <c r="D307" s="181">
        <v>1</v>
      </c>
      <c r="E307" s="182">
        <v>146</v>
      </c>
      <c r="F307" s="179">
        <v>11</v>
      </c>
      <c r="G307" s="183">
        <v>468</v>
      </c>
      <c r="H307" s="181">
        <v>48</v>
      </c>
      <c r="I307" s="182">
        <v>361</v>
      </c>
      <c r="J307" s="179">
        <v>15</v>
      </c>
      <c r="K307" s="180">
        <v>12</v>
      </c>
      <c r="L307" s="181">
        <v>129</v>
      </c>
      <c r="M307" s="179">
        <v>56</v>
      </c>
      <c r="N307" s="184">
        <v>183</v>
      </c>
      <c r="O307" s="197">
        <v>146</v>
      </c>
      <c r="P307" s="179">
        <v>53</v>
      </c>
      <c r="Q307" s="180">
        <v>88</v>
      </c>
      <c r="R307" s="181">
        <v>114</v>
      </c>
      <c r="S307" s="182">
        <v>57</v>
      </c>
      <c r="T307" s="179">
        <v>23</v>
      </c>
      <c r="U307" s="183">
        <v>6</v>
      </c>
      <c r="V307" s="181">
        <v>79</v>
      </c>
      <c r="W307" s="198">
        <v>16</v>
      </c>
      <c r="X307" s="179">
        <v>28</v>
      </c>
      <c r="Y307" s="183">
        <v>21</v>
      </c>
      <c r="Z307" s="181">
        <v>45</v>
      </c>
      <c r="AA307" s="179">
        <v>41</v>
      </c>
      <c r="AB307" s="161">
        <f t="shared" si="4370"/>
        <v>729</v>
      </c>
      <c r="AC307" s="162">
        <f t="shared" si="4371"/>
        <v>1697</v>
      </c>
      <c r="BI307" s="130" t="s">
        <v>40</v>
      </c>
      <c r="BJ307" s="122">
        <f>B307/B312</f>
        <v>0</v>
      </c>
      <c r="BK307" s="123">
        <f t="shared" ref="BK307" si="4862">C307/C312</f>
        <v>1.6741674167416742E-2</v>
      </c>
      <c r="BL307" s="124">
        <f t="shared" ref="BL307" si="4863">D307/D312</f>
        <v>1.3175230566534913E-4</v>
      </c>
      <c r="BM307" s="125">
        <f t="shared" ref="BM307" si="4864">E307/E312</f>
        <v>1.8963501753474478E-2</v>
      </c>
      <c r="BN307" s="122">
        <f t="shared" ref="BN307" si="4865">F307/F312</f>
        <v>5.8244202054431849E-4</v>
      </c>
      <c r="BO307" s="123">
        <f t="shared" ref="BO307" si="4866">G307/G312</f>
        <v>2.6156941649899398E-2</v>
      </c>
      <c r="BP307" s="124">
        <f t="shared" ref="BP307" si="4867">H307/H312</f>
        <v>2.0387359836901123E-3</v>
      </c>
      <c r="BQ307" s="125">
        <f t="shared" ref="BQ307" si="4868">I307/I312</f>
        <v>1.4308363059849385E-2</v>
      </c>
      <c r="BR307" s="122">
        <f t="shared" ref="BR307" si="4869">J307/J312</f>
        <v>3.4332799267566948E-3</v>
      </c>
      <c r="BS307" s="123">
        <f t="shared" ref="BS307" si="4870">K307/K312</f>
        <v>2.8375502482856467E-3</v>
      </c>
      <c r="BT307" s="124">
        <f t="shared" ref="BT307" si="4871">L307/L312</f>
        <v>9.2659100703921856E-3</v>
      </c>
      <c r="BU307" s="122">
        <f t="shared" ref="BU307" si="4872">M307/M312</f>
        <v>4.0736160616861861E-3</v>
      </c>
      <c r="BV307" s="126">
        <f t="shared" ref="BV307" si="4873">N307/N312</f>
        <v>7.2033064357409958E-3</v>
      </c>
      <c r="BW307" s="127">
        <f t="shared" ref="BW307" si="4874">O307/O312</f>
        <v>5.8218358720791129E-3</v>
      </c>
      <c r="BX307" s="122">
        <f t="shared" ref="BX307" si="4875">P307/P312</f>
        <v>4.0784917275875337E-3</v>
      </c>
      <c r="BY307" s="123">
        <f t="shared" ref="BY307" si="4876">Q307/Q312</f>
        <v>6.9274974415492402E-3</v>
      </c>
      <c r="BZ307" s="124">
        <f t="shared" ref="BZ307" si="4877">R307/R312</f>
        <v>6.9737566525968067E-3</v>
      </c>
      <c r="CA307" s="125">
        <f t="shared" ref="CA307" si="4878">S307/S312</f>
        <v>3.4366333051971541E-3</v>
      </c>
      <c r="CB307" s="122">
        <f t="shared" ref="CB307" si="4879">T307/T312</f>
        <v>5.1953919132595441E-3</v>
      </c>
      <c r="CC307" s="123">
        <f t="shared" ref="CC307" si="4880">U307/U312</f>
        <v>1.2817773979918821E-3</v>
      </c>
      <c r="CD307" s="124">
        <f t="shared" ref="CD307" si="4881">V307/V312</f>
        <v>5.7027358694867539E-3</v>
      </c>
      <c r="CE307" s="125">
        <f t="shared" ref="CE307" si="4882">W307/W312</f>
        <v>1.0669511869831954E-3</v>
      </c>
      <c r="CF307" s="122">
        <f t="shared" ref="CF307" si="4883">X307/X312</f>
        <v>2.5145936237090257E-3</v>
      </c>
      <c r="CG307" s="123">
        <f t="shared" ref="CG307" si="4884">Y307/Y312</f>
        <v>2.9686174724342664E-3</v>
      </c>
      <c r="CH307" s="124">
        <f t="shared" ref="CH307" si="4885">Z307/Z312</f>
        <v>1.8466841759684832E-3</v>
      </c>
      <c r="CI307" s="122">
        <f t="shared" ref="CI307" si="4886">AA307/AA312</f>
        <v>1.5451873068515866E-3</v>
      </c>
      <c r="CJ307" s="128">
        <f t="shared" ref="CJ307" si="4887">AB307/AB312</f>
        <v>3.7692729284510306E-3</v>
      </c>
      <c r="CK307" s="129">
        <f t="shared" ref="CK307" si="4888">AC307/AC312</f>
        <v>8.7875555371438631E-3</v>
      </c>
    </row>
    <row r="308" spans="1:89" x14ac:dyDescent="0.2">
      <c r="A308" s="138" t="s">
        <v>41</v>
      </c>
      <c r="B308" s="193"/>
      <c r="C308" s="187"/>
      <c r="D308" s="188"/>
      <c r="E308" s="189"/>
      <c r="F308" s="186"/>
      <c r="G308" s="190"/>
      <c r="H308" s="188"/>
      <c r="I308" s="189"/>
      <c r="J308" s="186"/>
      <c r="K308" s="190"/>
      <c r="L308" s="188"/>
      <c r="M308" s="186"/>
      <c r="N308" s="191"/>
      <c r="O308" s="194"/>
      <c r="P308" s="186"/>
      <c r="Q308" s="190"/>
      <c r="R308" s="188"/>
      <c r="S308" s="189"/>
      <c r="T308" s="186"/>
      <c r="U308" s="190"/>
      <c r="V308" s="188"/>
      <c r="W308" s="189"/>
      <c r="X308" s="186"/>
      <c r="Y308" s="190"/>
      <c r="Z308" s="188"/>
      <c r="AA308" s="186"/>
      <c r="AB308" s="161">
        <f t="shared" si="4370"/>
        <v>0</v>
      </c>
      <c r="AC308" s="162">
        <f t="shared" si="4371"/>
        <v>0</v>
      </c>
      <c r="BI308" s="138" t="s">
        <v>41</v>
      </c>
      <c r="BJ308" s="122">
        <f>B308/B312</f>
        <v>0</v>
      </c>
      <c r="BK308" s="123">
        <f t="shared" ref="BK308" si="4889">C308/C312</f>
        <v>0</v>
      </c>
      <c r="BL308" s="124">
        <f t="shared" ref="BL308" si="4890">D308/D312</f>
        <v>0</v>
      </c>
      <c r="BM308" s="125">
        <f t="shared" ref="BM308" si="4891">E308/E312</f>
        <v>0</v>
      </c>
      <c r="BN308" s="122">
        <f t="shared" ref="BN308" si="4892">F308/F312</f>
        <v>0</v>
      </c>
      <c r="BO308" s="123">
        <f t="shared" ref="BO308" si="4893">G308/G312</f>
        <v>0</v>
      </c>
      <c r="BP308" s="124">
        <f t="shared" ref="BP308" si="4894">H308/H312</f>
        <v>0</v>
      </c>
      <c r="BQ308" s="125">
        <f t="shared" ref="BQ308" si="4895">I308/I312</f>
        <v>0</v>
      </c>
      <c r="BR308" s="122">
        <f t="shared" ref="BR308" si="4896">J308/J312</f>
        <v>0</v>
      </c>
      <c r="BS308" s="123">
        <f t="shared" ref="BS308" si="4897">K308/K312</f>
        <v>0</v>
      </c>
      <c r="BT308" s="124">
        <f t="shared" ref="BT308" si="4898">L308/L312</f>
        <v>0</v>
      </c>
      <c r="BU308" s="122">
        <f t="shared" ref="BU308" si="4899">M308/M312</f>
        <v>0</v>
      </c>
      <c r="BV308" s="126">
        <f t="shared" ref="BV308" si="4900">N308/N312</f>
        <v>0</v>
      </c>
      <c r="BW308" s="127">
        <f t="shared" ref="BW308" si="4901">O308/O312</f>
        <v>0</v>
      </c>
      <c r="BX308" s="122">
        <f t="shared" ref="BX308" si="4902">P308/P312</f>
        <v>0</v>
      </c>
      <c r="BY308" s="123">
        <f t="shared" ref="BY308" si="4903">Q308/Q312</f>
        <v>0</v>
      </c>
      <c r="BZ308" s="124">
        <f t="shared" ref="BZ308" si="4904">R308/R312</f>
        <v>0</v>
      </c>
      <c r="CA308" s="125">
        <f t="shared" ref="CA308" si="4905">S308/S312</f>
        <v>0</v>
      </c>
      <c r="CB308" s="122">
        <f t="shared" ref="CB308" si="4906">T308/T312</f>
        <v>0</v>
      </c>
      <c r="CC308" s="123">
        <f t="shared" ref="CC308" si="4907">U308/U312</f>
        <v>0</v>
      </c>
      <c r="CD308" s="124">
        <f t="shared" ref="CD308" si="4908">V308/V312</f>
        <v>0</v>
      </c>
      <c r="CE308" s="125">
        <f t="shared" ref="CE308" si="4909">W308/W312</f>
        <v>0</v>
      </c>
      <c r="CF308" s="122">
        <f t="shared" ref="CF308" si="4910">X308/X312</f>
        <v>0</v>
      </c>
      <c r="CG308" s="123">
        <f t="shared" ref="CG308" si="4911">Y308/Y312</f>
        <v>0</v>
      </c>
      <c r="CH308" s="124">
        <f t="shared" ref="CH308" si="4912">Z308/Z312</f>
        <v>0</v>
      </c>
      <c r="CI308" s="122">
        <f t="shared" ref="CI308" si="4913">AA308/AA312</f>
        <v>0</v>
      </c>
      <c r="CJ308" s="128">
        <f t="shared" ref="CJ308" si="4914">AB308/AB312</f>
        <v>0</v>
      </c>
      <c r="CK308" s="129">
        <f t="shared" ref="CK308" si="4915">AC308/AC312</f>
        <v>0</v>
      </c>
    </row>
    <row r="309" spans="1:89" x14ac:dyDescent="0.2">
      <c r="A309" s="130" t="s">
        <v>42</v>
      </c>
      <c r="B309" s="55"/>
      <c r="C309" s="56"/>
      <c r="D309" s="132"/>
      <c r="E309" s="133"/>
      <c r="F309" s="131"/>
      <c r="G309" s="134"/>
      <c r="H309" s="132"/>
      <c r="I309" s="133"/>
      <c r="J309" s="131"/>
      <c r="K309" s="134"/>
      <c r="L309" s="132"/>
      <c r="M309" s="131"/>
      <c r="N309" s="135"/>
      <c r="O309" s="136"/>
      <c r="P309" s="131"/>
      <c r="Q309" s="134"/>
      <c r="R309" s="132"/>
      <c r="S309" s="133"/>
      <c r="T309" s="131"/>
      <c r="U309" s="134"/>
      <c r="V309" s="132"/>
      <c r="W309" s="133"/>
      <c r="X309" s="131"/>
      <c r="Y309" s="134"/>
      <c r="Z309" s="137"/>
      <c r="AA309" s="2"/>
      <c r="AB309" s="163">
        <f t="shared" ref="AB309:AB311" si="4916">SUM(B309,D309,F309,H309,J309,L309,N309,P309,R309,T309,V309,X309,Z309)</f>
        <v>0</v>
      </c>
      <c r="AC309" s="164">
        <f t="shared" ref="AC309:AC311" si="4917">SUM(C309,E309,G309,I309,K309,M309,O309,Q309,S309,U309,W309,Y309,AA309)</f>
        <v>0</v>
      </c>
      <c r="BI309" s="130" t="s">
        <v>42</v>
      </c>
      <c r="BJ309" s="122">
        <f>B309/B312</f>
        <v>0</v>
      </c>
      <c r="BK309" s="123">
        <f t="shared" ref="BK309" si="4918">C309/C312</f>
        <v>0</v>
      </c>
      <c r="BL309" s="124">
        <f t="shared" ref="BL309" si="4919">D309/D312</f>
        <v>0</v>
      </c>
      <c r="BM309" s="125">
        <f t="shared" ref="BM309" si="4920">E309/E312</f>
        <v>0</v>
      </c>
      <c r="BN309" s="122">
        <f t="shared" ref="BN309" si="4921">F309/F312</f>
        <v>0</v>
      </c>
      <c r="BO309" s="123">
        <f t="shared" ref="BO309" si="4922">G309/G312</f>
        <v>0</v>
      </c>
      <c r="BP309" s="124">
        <f t="shared" ref="BP309" si="4923">H309/H312</f>
        <v>0</v>
      </c>
      <c r="BQ309" s="125">
        <f t="shared" ref="BQ309" si="4924">I309/I312</f>
        <v>0</v>
      </c>
      <c r="BR309" s="122">
        <f t="shared" ref="BR309" si="4925">J309/J312</f>
        <v>0</v>
      </c>
      <c r="BS309" s="123">
        <f t="shared" ref="BS309" si="4926">K309/K312</f>
        <v>0</v>
      </c>
      <c r="BT309" s="124">
        <f t="shared" ref="BT309" si="4927">L309/L312</f>
        <v>0</v>
      </c>
      <c r="BU309" s="122">
        <f t="shared" ref="BU309" si="4928">M309/M312</f>
        <v>0</v>
      </c>
      <c r="BV309" s="126">
        <f t="shared" ref="BV309" si="4929">N309/N312</f>
        <v>0</v>
      </c>
      <c r="BW309" s="127">
        <f t="shared" ref="BW309" si="4930">O309/O312</f>
        <v>0</v>
      </c>
      <c r="BX309" s="122">
        <f t="shared" ref="BX309" si="4931">P309/P312</f>
        <v>0</v>
      </c>
      <c r="BY309" s="123">
        <f t="shared" ref="BY309" si="4932">Q309/Q312</f>
        <v>0</v>
      </c>
      <c r="BZ309" s="124">
        <f t="shared" ref="BZ309" si="4933">R309/R312</f>
        <v>0</v>
      </c>
      <c r="CA309" s="125">
        <f t="shared" ref="CA309" si="4934">S309/S312</f>
        <v>0</v>
      </c>
      <c r="CB309" s="122">
        <f t="shared" ref="CB309" si="4935">T309/T312</f>
        <v>0</v>
      </c>
      <c r="CC309" s="123">
        <f t="shared" ref="CC309" si="4936">U309/U312</f>
        <v>0</v>
      </c>
      <c r="CD309" s="124">
        <f t="shared" ref="CD309" si="4937">V309/V312</f>
        <v>0</v>
      </c>
      <c r="CE309" s="125">
        <f t="shared" ref="CE309" si="4938">W309/W312</f>
        <v>0</v>
      </c>
      <c r="CF309" s="122">
        <f t="shared" ref="CF309" si="4939">X309/X312</f>
        <v>0</v>
      </c>
      <c r="CG309" s="123">
        <f t="shared" ref="CG309" si="4940">Y309/Y312</f>
        <v>0</v>
      </c>
      <c r="CH309" s="124">
        <f t="shared" ref="CH309" si="4941">Z309/Z312</f>
        <v>0</v>
      </c>
      <c r="CI309" s="122">
        <f t="shared" ref="CI309" si="4942">AA309/AA312</f>
        <v>0</v>
      </c>
      <c r="CJ309" s="128">
        <f t="shared" ref="CJ309" si="4943">AB309/AB312</f>
        <v>0</v>
      </c>
      <c r="CK309" s="129">
        <f t="shared" ref="CK309" si="4944">AC309/AC312</f>
        <v>0</v>
      </c>
    </row>
    <row r="310" spans="1:89" x14ac:dyDescent="0.2">
      <c r="A310" s="138" t="s">
        <v>43</v>
      </c>
      <c r="B310" s="53"/>
      <c r="C310" s="54"/>
      <c r="D310" s="143"/>
      <c r="E310" s="140"/>
      <c r="F310" s="141"/>
      <c r="G310" s="142"/>
      <c r="H310" s="143"/>
      <c r="I310" s="140"/>
      <c r="J310" s="141"/>
      <c r="K310" s="142"/>
      <c r="L310" s="143"/>
      <c r="M310" s="141"/>
      <c r="N310" s="145"/>
      <c r="O310" s="144"/>
      <c r="P310" s="141"/>
      <c r="Q310" s="142"/>
      <c r="R310" s="143"/>
      <c r="S310" s="140"/>
      <c r="T310" s="141"/>
      <c r="U310" s="142"/>
      <c r="V310" s="143"/>
      <c r="W310" s="140"/>
      <c r="X310" s="141"/>
      <c r="Y310" s="142"/>
      <c r="Z310" s="3"/>
      <c r="AA310" s="139"/>
      <c r="AB310" s="163">
        <f t="shared" si="4916"/>
        <v>0</v>
      </c>
      <c r="AC310" s="164">
        <f t="shared" si="4917"/>
        <v>0</v>
      </c>
      <c r="BI310" s="138" t="s">
        <v>43</v>
      </c>
      <c r="BJ310" s="122">
        <f>B310/B312</f>
        <v>0</v>
      </c>
      <c r="BK310" s="123">
        <f t="shared" ref="BK310" si="4945">C310/C312</f>
        <v>0</v>
      </c>
      <c r="BL310" s="124">
        <f t="shared" ref="BL310" si="4946">D310/D312</f>
        <v>0</v>
      </c>
      <c r="BM310" s="125">
        <f t="shared" ref="BM310" si="4947">E310/E312</f>
        <v>0</v>
      </c>
      <c r="BN310" s="122">
        <f t="shared" ref="BN310" si="4948">F310/F312</f>
        <v>0</v>
      </c>
      <c r="BO310" s="123">
        <f t="shared" ref="BO310" si="4949">G310/G312</f>
        <v>0</v>
      </c>
      <c r="BP310" s="124">
        <f t="shared" ref="BP310" si="4950">H310/H312</f>
        <v>0</v>
      </c>
      <c r="BQ310" s="125">
        <f t="shared" ref="BQ310" si="4951">I310/I312</f>
        <v>0</v>
      </c>
      <c r="BR310" s="122">
        <f t="shared" ref="BR310" si="4952">J310/J312</f>
        <v>0</v>
      </c>
      <c r="BS310" s="123">
        <f t="shared" ref="BS310" si="4953">K310/K312</f>
        <v>0</v>
      </c>
      <c r="BT310" s="124">
        <f t="shared" ref="BT310" si="4954">L310/L312</f>
        <v>0</v>
      </c>
      <c r="BU310" s="122">
        <f t="shared" ref="BU310" si="4955">M310/M312</f>
        <v>0</v>
      </c>
      <c r="BV310" s="126">
        <f t="shared" ref="BV310" si="4956">N310/N312</f>
        <v>0</v>
      </c>
      <c r="BW310" s="127">
        <f t="shared" ref="BW310" si="4957">O310/O312</f>
        <v>0</v>
      </c>
      <c r="BX310" s="122">
        <f t="shared" ref="BX310" si="4958">P310/P312</f>
        <v>0</v>
      </c>
      <c r="BY310" s="123">
        <f t="shared" ref="BY310" si="4959">Q310/Q312</f>
        <v>0</v>
      </c>
      <c r="BZ310" s="124">
        <f t="shared" ref="BZ310" si="4960">R310/R312</f>
        <v>0</v>
      </c>
      <c r="CA310" s="125">
        <f t="shared" ref="CA310" si="4961">S310/S312</f>
        <v>0</v>
      </c>
      <c r="CB310" s="122">
        <f t="shared" ref="CB310" si="4962">T310/T312</f>
        <v>0</v>
      </c>
      <c r="CC310" s="123">
        <f t="shared" ref="CC310" si="4963">U310/U312</f>
        <v>0</v>
      </c>
      <c r="CD310" s="124">
        <f t="shared" ref="CD310" si="4964">V310/V312</f>
        <v>0</v>
      </c>
      <c r="CE310" s="125">
        <f t="shared" ref="CE310" si="4965">W310/W312</f>
        <v>0</v>
      </c>
      <c r="CF310" s="122">
        <f t="shared" ref="CF310" si="4966">X310/X312</f>
        <v>0</v>
      </c>
      <c r="CG310" s="123">
        <f t="shared" ref="CG310" si="4967">Y310/Y312</f>
        <v>0</v>
      </c>
      <c r="CH310" s="124">
        <f t="shared" ref="CH310" si="4968">Z310/Z312</f>
        <v>0</v>
      </c>
      <c r="CI310" s="122">
        <f t="shared" ref="CI310" si="4969">AA310/AA312</f>
        <v>0</v>
      </c>
      <c r="CJ310" s="128">
        <f t="shared" ref="CJ310" si="4970">AB310/AB312</f>
        <v>0</v>
      </c>
      <c r="CK310" s="129">
        <f t="shared" ref="CK310" si="4971">AC310/AC312</f>
        <v>0</v>
      </c>
    </row>
    <row r="311" spans="1:89" ht="13.5" thickBot="1" x14ac:dyDescent="0.25">
      <c r="A311" s="130" t="s">
        <v>44</v>
      </c>
      <c r="B311" s="55"/>
      <c r="C311" s="56"/>
      <c r="D311" s="132"/>
      <c r="E311" s="133"/>
      <c r="F311" s="131"/>
      <c r="G311" s="134"/>
      <c r="H311" s="132"/>
      <c r="I311" s="133"/>
      <c r="J311" s="131"/>
      <c r="K311" s="134"/>
      <c r="L311" s="132"/>
      <c r="M311" s="131"/>
      <c r="N311" s="135"/>
      <c r="O311" s="136"/>
      <c r="P311" s="131"/>
      <c r="Q311" s="134"/>
      <c r="R311" s="132"/>
      <c r="S311" s="133"/>
      <c r="T311" s="131"/>
      <c r="U311" s="134"/>
      <c r="V311" s="132"/>
      <c r="W311" s="133"/>
      <c r="X311" s="131"/>
      <c r="Y311" s="134"/>
      <c r="Z311" s="137"/>
      <c r="AA311" s="2"/>
      <c r="AB311" s="163">
        <f t="shared" si="4916"/>
        <v>0</v>
      </c>
      <c r="AC311" s="164">
        <f t="shared" si="4917"/>
        <v>0</v>
      </c>
      <c r="BI311" s="130" t="s">
        <v>44</v>
      </c>
      <c r="BJ311" s="122">
        <f>B311/B312</f>
        <v>0</v>
      </c>
      <c r="BK311" s="123">
        <f t="shared" ref="BK311" si="4972">C311/C312</f>
        <v>0</v>
      </c>
      <c r="BL311" s="124">
        <f t="shared" ref="BL311" si="4973">D311/D312</f>
        <v>0</v>
      </c>
      <c r="BM311" s="125">
        <f t="shared" ref="BM311" si="4974">E311/E312</f>
        <v>0</v>
      </c>
      <c r="BN311" s="122">
        <f t="shared" ref="BN311" si="4975">F311/F312</f>
        <v>0</v>
      </c>
      <c r="BO311" s="123">
        <f t="shared" ref="BO311" si="4976">G311/G312</f>
        <v>0</v>
      </c>
      <c r="BP311" s="124">
        <f t="shared" ref="BP311" si="4977">H311/H312</f>
        <v>0</v>
      </c>
      <c r="BQ311" s="125">
        <f t="shared" ref="BQ311" si="4978">I311/I312</f>
        <v>0</v>
      </c>
      <c r="BR311" s="122">
        <f t="shared" ref="BR311" si="4979">J311/J312</f>
        <v>0</v>
      </c>
      <c r="BS311" s="123">
        <f t="shared" ref="BS311" si="4980">K311/K312</f>
        <v>0</v>
      </c>
      <c r="BT311" s="124">
        <f t="shared" ref="BT311" si="4981">L311/L312</f>
        <v>0</v>
      </c>
      <c r="BU311" s="122">
        <f t="shared" ref="BU311" si="4982">M311/M312</f>
        <v>0</v>
      </c>
      <c r="BV311" s="126">
        <f t="shared" ref="BV311" si="4983">N311/N312</f>
        <v>0</v>
      </c>
      <c r="BW311" s="127">
        <f t="shared" ref="BW311" si="4984">O311/O312</f>
        <v>0</v>
      </c>
      <c r="BX311" s="122">
        <f t="shared" ref="BX311" si="4985">P311/P312</f>
        <v>0</v>
      </c>
      <c r="BY311" s="123">
        <f t="shared" ref="BY311" si="4986">Q311/Q312</f>
        <v>0</v>
      </c>
      <c r="BZ311" s="124">
        <f t="shared" ref="BZ311" si="4987">R311/R312</f>
        <v>0</v>
      </c>
      <c r="CA311" s="125">
        <f t="shared" ref="CA311" si="4988">S311/S312</f>
        <v>0</v>
      </c>
      <c r="CB311" s="122">
        <f t="shared" ref="CB311" si="4989">T311/T312</f>
        <v>0</v>
      </c>
      <c r="CC311" s="123">
        <f t="shared" ref="CC311" si="4990">U311/U312</f>
        <v>0</v>
      </c>
      <c r="CD311" s="124">
        <f t="shared" ref="CD311" si="4991">V311/V312</f>
        <v>0</v>
      </c>
      <c r="CE311" s="125">
        <f t="shared" ref="CE311" si="4992">W311/W312</f>
        <v>0</v>
      </c>
      <c r="CF311" s="122">
        <f t="shared" ref="CF311" si="4993">X311/X312</f>
        <v>0</v>
      </c>
      <c r="CG311" s="123">
        <f t="shared" ref="CG311" si="4994">Y311/Y312</f>
        <v>0</v>
      </c>
      <c r="CH311" s="124">
        <f t="shared" ref="CH311" si="4995">Z311/Z312</f>
        <v>0</v>
      </c>
      <c r="CI311" s="122">
        <f t="shared" ref="CI311" si="4996">AA311/AA312</f>
        <v>0</v>
      </c>
      <c r="CJ311" s="128">
        <f t="shared" ref="CJ311" si="4997">AB311/AB312</f>
        <v>0</v>
      </c>
      <c r="CK311" s="129">
        <f t="shared" ref="CK311" si="4998">AC311/AC312</f>
        <v>0</v>
      </c>
    </row>
    <row r="312" spans="1:89" ht="14.25" thickTop="1" thickBot="1" x14ac:dyDescent="0.25">
      <c r="A312" s="250" t="s">
        <v>25</v>
      </c>
      <c r="B312" s="14">
        <f>SUM(B289:B311)</f>
        <v>16565</v>
      </c>
      <c r="C312" s="1">
        <f t="shared" ref="C312:AA312" si="4999">SUM(C289:C311)</f>
        <v>16665</v>
      </c>
      <c r="D312" s="14">
        <f t="shared" si="4999"/>
        <v>7590</v>
      </c>
      <c r="E312" s="1">
        <f t="shared" si="4999"/>
        <v>7699</v>
      </c>
      <c r="F312" s="14">
        <f t="shared" si="4999"/>
        <v>18886</v>
      </c>
      <c r="G312" s="1">
        <f t="shared" si="4999"/>
        <v>17892</v>
      </c>
      <c r="H312" s="14">
        <f t="shared" si="4999"/>
        <v>23544</v>
      </c>
      <c r="I312" s="1">
        <f t="shared" si="4999"/>
        <v>25230</v>
      </c>
      <c r="J312" s="14">
        <f t="shared" si="4999"/>
        <v>4369</v>
      </c>
      <c r="K312" s="1">
        <f t="shared" si="4999"/>
        <v>4229</v>
      </c>
      <c r="L312" s="14">
        <f t="shared" si="4999"/>
        <v>13922</v>
      </c>
      <c r="M312" s="1">
        <f t="shared" si="4999"/>
        <v>13747</v>
      </c>
      <c r="N312" s="14">
        <f t="shared" si="4999"/>
        <v>25405</v>
      </c>
      <c r="O312" s="1">
        <f t="shared" si="4999"/>
        <v>25078</v>
      </c>
      <c r="P312" s="14">
        <f t="shared" si="4999"/>
        <v>12995</v>
      </c>
      <c r="Q312" s="1">
        <f t="shared" si="4999"/>
        <v>12703</v>
      </c>
      <c r="R312" s="14">
        <f t="shared" si="4999"/>
        <v>16347</v>
      </c>
      <c r="S312" s="1">
        <f t="shared" si="4999"/>
        <v>16586</v>
      </c>
      <c r="T312" s="14">
        <f t="shared" si="4999"/>
        <v>4427</v>
      </c>
      <c r="U312" s="1">
        <f t="shared" si="4999"/>
        <v>4681</v>
      </c>
      <c r="V312" s="14">
        <f t="shared" si="4999"/>
        <v>13853</v>
      </c>
      <c r="W312" s="1">
        <f t="shared" si="4999"/>
        <v>14996</v>
      </c>
      <c r="X312" s="14">
        <f t="shared" si="4999"/>
        <v>11135</v>
      </c>
      <c r="Y312" s="1">
        <f t="shared" si="4999"/>
        <v>7074</v>
      </c>
      <c r="Z312" s="14">
        <f t="shared" si="4999"/>
        <v>24368</v>
      </c>
      <c r="AA312" s="1">
        <f t="shared" si="4999"/>
        <v>26534</v>
      </c>
      <c r="AB312" s="165">
        <f t="shared" ref="AB312:AC312" si="5000">SUM(AB288:AB311)</f>
        <v>193406</v>
      </c>
      <c r="AC312" s="166">
        <f t="shared" si="5000"/>
        <v>193114</v>
      </c>
      <c r="BI312" s="250" t="s">
        <v>25</v>
      </c>
      <c r="BJ312" s="146">
        <f>SUM(BJ288:BJ311)</f>
        <v>0.99999999999999989</v>
      </c>
      <c r="BK312" s="147">
        <f t="shared" ref="BK312:CK312" si="5001">SUM(BK288:BK311)</f>
        <v>1</v>
      </c>
      <c r="BL312" s="146">
        <f t="shared" si="5001"/>
        <v>1</v>
      </c>
      <c r="BM312" s="147">
        <f t="shared" si="5001"/>
        <v>0.99999999999999989</v>
      </c>
      <c r="BN312" s="146">
        <f t="shared" si="5001"/>
        <v>1</v>
      </c>
      <c r="BO312" s="147">
        <f t="shared" si="5001"/>
        <v>1</v>
      </c>
      <c r="BP312" s="146">
        <f t="shared" si="5001"/>
        <v>1</v>
      </c>
      <c r="BQ312" s="147">
        <f t="shared" si="5001"/>
        <v>1</v>
      </c>
      <c r="BR312" s="146">
        <f t="shared" si="5001"/>
        <v>1.0000000000000002</v>
      </c>
      <c r="BS312" s="147">
        <f t="shared" si="5001"/>
        <v>1</v>
      </c>
      <c r="BT312" s="146">
        <f t="shared" si="5001"/>
        <v>1</v>
      </c>
      <c r="BU312" s="147">
        <f t="shared" si="5001"/>
        <v>1</v>
      </c>
      <c r="BV312" s="146">
        <f t="shared" si="5001"/>
        <v>0.99999999999999989</v>
      </c>
      <c r="BW312" s="147">
        <f t="shared" si="5001"/>
        <v>0.99999999999999989</v>
      </c>
      <c r="BX312" s="146">
        <f t="shared" si="5001"/>
        <v>1</v>
      </c>
      <c r="BY312" s="147">
        <f t="shared" si="5001"/>
        <v>0.99999999999999978</v>
      </c>
      <c r="BZ312" s="146">
        <f t="shared" si="5001"/>
        <v>0.99999999999999989</v>
      </c>
      <c r="CA312" s="147">
        <f t="shared" si="5001"/>
        <v>1</v>
      </c>
      <c r="CB312" s="146">
        <f t="shared" si="5001"/>
        <v>1</v>
      </c>
      <c r="CC312" s="147">
        <f t="shared" si="5001"/>
        <v>0.99999999999999978</v>
      </c>
      <c r="CD312" s="146">
        <f t="shared" si="5001"/>
        <v>1</v>
      </c>
      <c r="CE312" s="147">
        <f t="shared" si="5001"/>
        <v>0.99999999999999989</v>
      </c>
      <c r="CF312" s="146">
        <f t="shared" si="5001"/>
        <v>0.99999999999999989</v>
      </c>
      <c r="CG312" s="147">
        <f t="shared" si="5001"/>
        <v>0.99999999999999989</v>
      </c>
      <c r="CH312" s="146">
        <f t="shared" si="5001"/>
        <v>1.0000000000000002</v>
      </c>
      <c r="CI312" s="147">
        <f t="shared" si="5001"/>
        <v>1</v>
      </c>
      <c r="CJ312" s="146">
        <f t="shared" si="5001"/>
        <v>1</v>
      </c>
      <c r="CK312" s="147">
        <f t="shared" si="5001"/>
        <v>1.0000000000000002</v>
      </c>
    </row>
    <row r="313" spans="1:89" ht="13.5" thickTop="1" x14ac:dyDescent="0.2">
      <c r="A313" s="177"/>
    </row>
    <row r="315" spans="1:89" x14ac:dyDescent="0.2">
      <c r="A315" s="269">
        <f>+A284+1</f>
        <v>44603</v>
      </c>
      <c r="B315" s="269"/>
      <c r="C315" s="269"/>
      <c r="D315" s="269"/>
      <c r="BI315" s="274">
        <f>+BI284+1</f>
        <v>44603</v>
      </c>
      <c r="BJ315" s="274"/>
      <c r="BK315" s="274"/>
      <c r="BL315" s="274"/>
    </row>
    <row r="316" spans="1:89" ht="13.5" thickBot="1" x14ac:dyDescent="0.25">
      <c r="AE316" t="s">
        <v>1</v>
      </c>
    </row>
    <row r="317" spans="1:89" ht="14.25" thickTop="1" thickBot="1" x14ac:dyDescent="0.25">
      <c r="A317" s="265" t="s">
        <v>2</v>
      </c>
      <c r="B317" s="267" t="s">
        <v>3</v>
      </c>
      <c r="C317" s="268"/>
      <c r="D317" s="267" t="s">
        <v>4</v>
      </c>
      <c r="E317" s="268"/>
      <c r="F317" s="267" t="s">
        <v>5</v>
      </c>
      <c r="G317" s="268"/>
      <c r="H317" s="267" t="s">
        <v>6</v>
      </c>
      <c r="I317" s="268"/>
      <c r="J317" s="267" t="s">
        <v>7</v>
      </c>
      <c r="K317" s="268"/>
      <c r="L317" s="267" t="s">
        <v>8</v>
      </c>
      <c r="M317" s="268"/>
      <c r="N317" s="267" t="s">
        <v>9</v>
      </c>
      <c r="O317" s="268"/>
      <c r="P317" s="267" t="s">
        <v>10</v>
      </c>
      <c r="Q317" s="268"/>
      <c r="R317" s="267" t="s">
        <v>11</v>
      </c>
      <c r="S317" s="268"/>
      <c r="T317" s="267" t="s">
        <v>12</v>
      </c>
      <c r="U317" s="268"/>
      <c r="V317" s="267" t="s">
        <v>13</v>
      </c>
      <c r="W317" s="268"/>
      <c r="X317" s="267" t="s">
        <v>14</v>
      </c>
      <c r="Y317" s="268"/>
      <c r="Z317" s="270" t="s">
        <v>15</v>
      </c>
      <c r="AA317" s="271"/>
      <c r="AB317" s="272" t="s">
        <v>16</v>
      </c>
      <c r="AC317" s="273"/>
      <c r="AE317" s="265" t="s">
        <v>2</v>
      </c>
      <c r="AF317" s="267" t="s">
        <v>3</v>
      </c>
      <c r="AG317" s="268"/>
      <c r="AH317" s="267" t="s">
        <v>4</v>
      </c>
      <c r="AI317" s="268"/>
      <c r="AJ317" s="267" t="s">
        <v>5</v>
      </c>
      <c r="AK317" s="268"/>
      <c r="AL317" s="267" t="s">
        <v>6</v>
      </c>
      <c r="AM317" s="268"/>
      <c r="AN317" s="267" t="s">
        <v>7</v>
      </c>
      <c r="AO317" s="268"/>
      <c r="AP317" s="267" t="s">
        <v>8</v>
      </c>
      <c r="AQ317" s="268"/>
      <c r="AR317" s="267" t="s">
        <v>9</v>
      </c>
      <c r="AS317" s="268"/>
      <c r="AT317" s="267" t="s">
        <v>10</v>
      </c>
      <c r="AU317" s="268"/>
      <c r="AV317" s="267" t="s">
        <v>11</v>
      </c>
      <c r="AW317" s="268"/>
      <c r="AX317" s="267" t="s">
        <v>12</v>
      </c>
      <c r="AY317" s="268"/>
      <c r="AZ317" s="267" t="s">
        <v>13</v>
      </c>
      <c r="BA317" s="268"/>
      <c r="BB317" s="267" t="s">
        <v>14</v>
      </c>
      <c r="BC317" s="268"/>
      <c r="BD317" s="270" t="s">
        <v>15</v>
      </c>
      <c r="BE317" s="271"/>
      <c r="BF317" s="272" t="s">
        <v>16</v>
      </c>
      <c r="BG317" s="273"/>
      <c r="BI317" s="265" t="s">
        <v>2</v>
      </c>
      <c r="BJ317" s="267" t="s">
        <v>3</v>
      </c>
      <c r="BK317" s="268"/>
      <c r="BL317" s="267" t="s">
        <v>4</v>
      </c>
      <c r="BM317" s="268"/>
      <c r="BN317" s="267" t="s">
        <v>5</v>
      </c>
      <c r="BO317" s="268"/>
      <c r="BP317" s="267" t="s">
        <v>6</v>
      </c>
      <c r="BQ317" s="268"/>
      <c r="BR317" s="267" t="s">
        <v>7</v>
      </c>
      <c r="BS317" s="268"/>
      <c r="BT317" s="267" t="s">
        <v>8</v>
      </c>
      <c r="BU317" s="268"/>
      <c r="BV317" s="267" t="s">
        <v>9</v>
      </c>
      <c r="BW317" s="268"/>
      <c r="BX317" s="267" t="s">
        <v>10</v>
      </c>
      <c r="BY317" s="268"/>
      <c r="BZ317" s="267" t="s">
        <v>11</v>
      </c>
      <c r="CA317" s="268"/>
      <c r="CB317" s="267" t="s">
        <v>12</v>
      </c>
      <c r="CC317" s="268"/>
      <c r="CD317" s="267" t="s">
        <v>13</v>
      </c>
      <c r="CE317" s="268"/>
      <c r="CF317" s="267" t="s">
        <v>14</v>
      </c>
      <c r="CG317" s="268"/>
      <c r="CH317" s="270" t="s">
        <v>15</v>
      </c>
      <c r="CI317" s="271"/>
      <c r="CJ317" s="267" t="s">
        <v>16</v>
      </c>
      <c r="CK317" s="268"/>
    </row>
    <row r="318" spans="1:89" ht="15" thickTop="1" thickBot="1" x14ac:dyDescent="0.3">
      <c r="A318" s="266"/>
      <c r="B318" s="110" t="s">
        <v>17</v>
      </c>
      <c r="C318" s="111" t="s">
        <v>18</v>
      </c>
      <c r="D318" s="112" t="s">
        <v>17</v>
      </c>
      <c r="E318" s="113" t="s">
        <v>18</v>
      </c>
      <c r="F318" s="110" t="s">
        <v>17</v>
      </c>
      <c r="G318" s="111" t="s">
        <v>18</v>
      </c>
      <c r="H318" s="112" t="s">
        <v>17</v>
      </c>
      <c r="I318" s="113" t="s">
        <v>18</v>
      </c>
      <c r="J318" s="110" t="s">
        <v>17</v>
      </c>
      <c r="K318" s="111" t="s">
        <v>18</v>
      </c>
      <c r="L318" s="112" t="s">
        <v>17</v>
      </c>
      <c r="M318" s="110" t="s">
        <v>18</v>
      </c>
      <c r="N318" s="114" t="s">
        <v>17</v>
      </c>
      <c r="O318" s="115" t="s">
        <v>18</v>
      </c>
      <c r="P318" s="110" t="s">
        <v>17</v>
      </c>
      <c r="Q318" s="111" t="s">
        <v>18</v>
      </c>
      <c r="R318" s="112" t="s">
        <v>17</v>
      </c>
      <c r="S318" s="113" t="s">
        <v>18</v>
      </c>
      <c r="T318" s="110" t="s">
        <v>17</v>
      </c>
      <c r="U318" s="111" t="s">
        <v>18</v>
      </c>
      <c r="V318" s="112" t="s">
        <v>17</v>
      </c>
      <c r="W318" s="113" t="s">
        <v>18</v>
      </c>
      <c r="X318" s="110" t="s">
        <v>17</v>
      </c>
      <c r="Y318" s="111" t="s">
        <v>18</v>
      </c>
      <c r="Z318" s="25" t="s">
        <v>17</v>
      </c>
      <c r="AA318" s="116" t="s">
        <v>18</v>
      </c>
      <c r="AB318" s="167" t="s">
        <v>17</v>
      </c>
      <c r="AC318" s="168" t="s">
        <v>18</v>
      </c>
      <c r="AE318" s="266"/>
      <c r="AF318" s="110" t="s">
        <v>17</v>
      </c>
      <c r="AG318" s="111" t="s">
        <v>18</v>
      </c>
      <c r="AH318" s="112" t="s">
        <v>17</v>
      </c>
      <c r="AI318" s="113" t="s">
        <v>18</v>
      </c>
      <c r="AJ318" s="110" t="s">
        <v>17</v>
      </c>
      <c r="AK318" s="111" t="s">
        <v>18</v>
      </c>
      <c r="AL318" s="112" t="s">
        <v>17</v>
      </c>
      <c r="AM318" s="113" t="s">
        <v>18</v>
      </c>
      <c r="AN318" s="110" t="s">
        <v>17</v>
      </c>
      <c r="AO318" s="111" t="s">
        <v>18</v>
      </c>
      <c r="AP318" s="112" t="s">
        <v>17</v>
      </c>
      <c r="AQ318" s="110" t="s">
        <v>18</v>
      </c>
      <c r="AR318" s="114" t="s">
        <v>17</v>
      </c>
      <c r="AS318" s="115" t="s">
        <v>18</v>
      </c>
      <c r="AT318" s="110" t="s">
        <v>17</v>
      </c>
      <c r="AU318" s="111" t="s">
        <v>18</v>
      </c>
      <c r="AV318" s="112" t="s">
        <v>17</v>
      </c>
      <c r="AW318" s="113" t="s">
        <v>18</v>
      </c>
      <c r="AX318" s="110" t="s">
        <v>17</v>
      </c>
      <c r="AY318" s="111" t="s">
        <v>18</v>
      </c>
      <c r="AZ318" s="112" t="s">
        <v>17</v>
      </c>
      <c r="BA318" s="113" t="s">
        <v>18</v>
      </c>
      <c r="BB318" s="110" t="s">
        <v>17</v>
      </c>
      <c r="BC318" s="111" t="s">
        <v>18</v>
      </c>
      <c r="BD318" s="25" t="s">
        <v>17</v>
      </c>
      <c r="BE318" s="116" t="s">
        <v>18</v>
      </c>
      <c r="BF318" s="167" t="s">
        <v>17</v>
      </c>
      <c r="BG318" s="168" t="s">
        <v>18</v>
      </c>
      <c r="BI318" s="266"/>
      <c r="BJ318" s="110" t="s">
        <v>17</v>
      </c>
      <c r="BK318" s="111" t="s">
        <v>18</v>
      </c>
      <c r="BL318" s="112" t="s">
        <v>17</v>
      </c>
      <c r="BM318" s="113" t="s">
        <v>18</v>
      </c>
      <c r="BN318" s="110" t="s">
        <v>17</v>
      </c>
      <c r="BO318" s="111" t="s">
        <v>18</v>
      </c>
      <c r="BP318" s="112" t="s">
        <v>17</v>
      </c>
      <c r="BQ318" s="113" t="s">
        <v>18</v>
      </c>
      <c r="BR318" s="110" t="s">
        <v>17</v>
      </c>
      <c r="BS318" s="111" t="s">
        <v>18</v>
      </c>
      <c r="BT318" s="112" t="s">
        <v>17</v>
      </c>
      <c r="BU318" s="110" t="s">
        <v>18</v>
      </c>
      <c r="BV318" s="114" t="s">
        <v>17</v>
      </c>
      <c r="BW318" s="115" t="s">
        <v>18</v>
      </c>
      <c r="BX318" s="110" t="s">
        <v>17</v>
      </c>
      <c r="BY318" s="111" t="s">
        <v>18</v>
      </c>
      <c r="BZ318" s="112" t="s">
        <v>17</v>
      </c>
      <c r="CA318" s="113" t="s">
        <v>18</v>
      </c>
      <c r="CB318" s="110" t="s">
        <v>17</v>
      </c>
      <c r="CC318" s="111" t="s">
        <v>18</v>
      </c>
      <c r="CD318" s="112" t="s">
        <v>17</v>
      </c>
      <c r="CE318" s="113" t="s">
        <v>18</v>
      </c>
      <c r="CF318" s="110" t="s">
        <v>17</v>
      </c>
      <c r="CG318" s="111" t="s">
        <v>18</v>
      </c>
      <c r="CH318" s="25" t="s">
        <v>17</v>
      </c>
      <c r="CI318" s="116" t="s">
        <v>18</v>
      </c>
      <c r="CJ318" s="114" t="s">
        <v>17</v>
      </c>
      <c r="CK318" s="115" t="s">
        <v>18</v>
      </c>
    </row>
    <row r="319" spans="1:89" ht="13.5" thickTop="1" x14ac:dyDescent="0.2">
      <c r="A319" s="118" t="s">
        <v>19</v>
      </c>
      <c r="B319" s="119"/>
      <c r="C319" s="176"/>
      <c r="D319" s="120"/>
      <c r="E319" s="171"/>
      <c r="F319" s="119"/>
      <c r="G319" s="121"/>
      <c r="H319" s="120"/>
      <c r="I319" s="171"/>
      <c r="J319" s="119"/>
      <c r="K319" s="121"/>
      <c r="L319" s="120"/>
      <c r="M319" s="119"/>
      <c r="N319" s="170"/>
      <c r="O319" s="172"/>
      <c r="P319" s="119"/>
      <c r="Q319" s="121"/>
      <c r="R319" s="120"/>
      <c r="S319" s="171"/>
      <c r="T319" s="119"/>
      <c r="U319" s="121"/>
      <c r="V319" s="120"/>
      <c r="W319" s="171"/>
      <c r="X319" s="119"/>
      <c r="Y319" s="121"/>
      <c r="Z319" s="20"/>
      <c r="AA319" s="175"/>
      <c r="AB319" s="161">
        <f>B319+D319+F319+H319+J319+L319+N319+P319+R319+T319+V319+X319+Z319</f>
        <v>0</v>
      </c>
      <c r="AC319" s="162">
        <f>C319+E319+G319+I319+K319+M319+O319+Q319+S319+U319+W319+Y319+AA319</f>
        <v>0</v>
      </c>
      <c r="AE319" s="253" t="str">
        <f>$AE$9</f>
        <v>07:00 - 07:59</v>
      </c>
      <c r="AF319" s="119">
        <f>SUMIF($A$9:$A$32,$AE319,B$319:B$342)</f>
        <v>1940</v>
      </c>
      <c r="AG319" s="176">
        <f t="shared" ref="AG319:AV320" si="5002">SUMIF($A$9:$A$32,$AE319,C$319:C$342)</f>
        <v>913</v>
      </c>
      <c r="AH319" s="120">
        <f t="shared" si="5002"/>
        <v>634</v>
      </c>
      <c r="AI319" s="171">
        <f t="shared" si="5002"/>
        <v>642</v>
      </c>
      <c r="AJ319" s="119">
        <f t="shared" si="5002"/>
        <v>2064</v>
      </c>
      <c r="AK319" s="121">
        <f t="shared" si="5002"/>
        <v>1028</v>
      </c>
      <c r="AL319" s="120">
        <f t="shared" si="5002"/>
        <v>2297</v>
      </c>
      <c r="AM319" s="171">
        <f t="shared" si="5002"/>
        <v>1502</v>
      </c>
      <c r="AN319" s="119">
        <f t="shared" si="5002"/>
        <v>186</v>
      </c>
      <c r="AO319" s="121">
        <f t="shared" si="5002"/>
        <v>680</v>
      </c>
      <c r="AP319" s="120">
        <f t="shared" si="5002"/>
        <v>645</v>
      </c>
      <c r="AQ319" s="119">
        <f t="shared" si="5002"/>
        <v>1963</v>
      </c>
      <c r="AR319" s="170">
        <f t="shared" si="5002"/>
        <v>1945</v>
      </c>
      <c r="AS319" s="172">
        <f t="shared" si="5002"/>
        <v>2799</v>
      </c>
      <c r="AT319" s="119">
        <f t="shared" si="5002"/>
        <v>1338</v>
      </c>
      <c r="AU319" s="121">
        <f t="shared" si="5002"/>
        <v>1314</v>
      </c>
      <c r="AV319" s="120">
        <f t="shared" si="5002"/>
        <v>1684</v>
      </c>
      <c r="AW319" s="171">
        <f t="shared" ref="AW319:BE320" si="5003">SUMIF($A$9:$A$32,$AE319,S$319:S$342)</f>
        <v>1349</v>
      </c>
      <c r="AX319" s="119">
        <f t="shared" si="5003"/>
        <v>236</v>
      </c>
      <c r="AY319" s="121">
        <f t="shared" si="5003"/>
        <v>809</v>
      </c>
      <c r="AZ319" s="120">
        <f t="shared" si="5003"/>
        <v>638</v>
      </c>
      <c r="BA319" s="171">
        <f t="shared" si="5003"/>
        <v>1604</v>
      </c>
      <c r="BB319" s="119">
        <f t="shared" si="5003"/>
        <v>1059</v>
      </c>
      <c r="BC319" s="121">
        <f t="shared" si="5003"/>
        <v>971</v>
      </c>
      <c r="BD319" s="20">
        <f t="shared" si="5003"/>
        <v>2112</v>
      </c>
      <c r="BE319" s="175">
        <f t="shared" si="5003"/>
        <v>1707</v>
      </c>
      <c r="BF319" s="161">
        <f>AF319+AH319+AJ319+AL319+AN319+AP319+AR319+AT319+AV319+AX319+AZ319+BB319+BD319</f>
        <v>16778</v>
      </c>
      <c r="BG319" s="162">
        <f>AG319+AI319+AK319+AM319+AO319+AQ319+AS319+AU319+AW319+AY319+BA319+BC319+BE319</f>
        <v>17281</v>
      </c>
      <c r="BI319" s="118" t="s">
        <v>19</v>
      </c>
      <c r="BJ319" s="122">
        <f>B319/B343</f>
        <v>0</v>
      </c>
      <c r="BK319" s="123">
        <f t="shared" ref="BK319" si="5004">C319/C343</f>
        <v>0</v>
      </c>
      <c r="BL319" s="124">
        <f t="shared" ref="BL319" si="5005">D319/D343</f>
        <v>0</v>
      </c>
      <c r="BM319" s="125">
        <f t="shared" ref="BM319" si="5006">E319/E343</f>
        <v>0</v>
      </c>
      <c r="BN319" s="122">
        <f t="shared" ref="BN319" si="5007">F319/F343</f>
        <v>0</v>
      </c>
      <c r="BO319" s="123">
        <f t="shared" ref="BO319" si="5008">G319/G343</f>
        <v>0</v>
      </c>
      <c r="BP319" s="124">
        <f t="shared" ref="BP319" si="5009">H319/H343</f>
        <v>0</v>
      </c>
      <c r="BQ319" s="125">
        <f t="shared" ref="BQ319" si="5010">I319/I343</f>
        <v>0</v>
      </c>
      <c r="BR319" s="122">
        <f t="shared" ref="BR319" si="5011">J319/J343</f>
        <v>0</v>
      </c>
      <c r="BS319" s="123">
        <f t="shared" ref="BS319" si="5012">K319/K343</f>
        <v>0</v>
      </c>
      <c r="BT319" s="124">
        <f t="shared" ref="BT319" si="5013">L319/L343</f>
        <v>0</v>
      </c>
      <c r="BU319" s="122">
        <f t="shared" ref="BU319" si="5014">M319/M343</f>
        <v>0</v>
      </c>
      <c r="BV319" s="126">
        <f t="shared" ref="BV319" si="5015">N319/N343</f>
        <v>0</v>
      </c>
      <c r="BW319" s="127">
        <f t="shared" ref="BW319" si="5016">O319/O343</f>
        <v>0</v>
      </c>
      <c r="BX319" s="122">
        <f t="shared" ref="BX319" si="5017">P319/P343</f>
        <v>0</v>
      </c>
      <c r="BY319" s="123">
        <f t="shared" ref="BY319" si="5018">Q319/Q343</f>
        <v>0</v>
      </c>
      <c r="BZ319" s="124">
        <f t="shared" ref="BZ319" si="5019">R319/R343</f>
        <v>0</v>
      </c>
      <c r="CA319" s="125">
        <f t="shared" ref="CA319" si="5020">S319/S343</f>
        <v>0</v>
      </c>
      <c r="CB319" s="122">
        <f t="shared" ref="CB319" si="5021">T319/T343</f>
        <v>0</v>
      </c>
      <c r="CC319" s="123">
        <f t="shared" ref="CC319" si="5022">U319/U343</f>
        <v>0</v>
      </c>
      <c r="CD319" s="124">
        <f t="shared" ref="CD319" si="5023">V319/V343</f>
        <v>0</v>
      </c>
      <c r="CE319" s="125">
        <f t="shared" ref="CE319" si="5024">W319/W343</f>
        <v>0</v>
      </c>
      <c r="CF319" s="122">
        <f t="shared" ref="CF319" si="5025">X319/X343</f>
        <v>0</v>
      </c>
      <c r="CG319" s="123">
        <f t="shared" ref="CG319" si="5026">Y319/Y343</f>
        <v>0</v>
      </c>
      <c r="CH319" s="124">
        <f t="shared" ref="CH319" si="5027">Z319/Z343</f>
        <v>0</v>
      </c>
      <c r="CI319" s="122">
        <f t="shared" ref="CI319" si="5028">AA319/AA343</f>
        <v>0</v>
      </c>
      <c r="CJ319" s="128">
        <f t="shared" ref="CJ319" si="5029">AB319/AB343</f>
        <v>0</v>
      </c>
      <c r="CK319" s="129">
        <f t="shared" ref="CK319" si="5030">AC319/AC343</f>
        <v>0</v>
      </c>
    </row>
    <row r="320" spans="1:89" x14ac:dyDescent="0.2">
      <c r="A320" s="130" t="s">
        <v>21</v>
      </c>
      <c r="B320" s="179">
        <v>234</v>
      </c>
      <c r="C320" s="180">
        <v>0</v>
      </c>
      <c r="D320" s="181">
        <v>114</v>
      </c>
      <c r="E320" s="182">
        <v>0</v>
      </c>
      <c r="F320" s="179">
        <v>365</v>
      </c>
      <c r="G320" s="183">
        <v>9</v>
      </c>
      <c r="H320" s="181">
        <v>259</v>
      </c>
      <c r="I320" s="182">
        <v>18</v>
      </c>
      <c r="J320" s="179">
        <v>9</v>
      </c>
      <c r="K320" s="183">
        <v>8</v>
      </c>
      <c r="L320" s="181">
        <v>17</v>
      </c>
      <c r="M320" s="179">
        <v>44</v>
      </c>
      <c r="N320" s="184">
        <v>92</v>
      </c>
      <c r="O320" s="185">
        <v>96</v>
      </c>
      <c r="P320" s="179">
        <v>28</v>
      </c>
      <c r="Q320" s="183">
        <v>44</v>
      </c>
      <c r="R320" s="181">
        <v>15</v>
      </c>
      <c r="S320" s="182">
        <v>23</v>
      </c>
      <c r="T320" s="179">
        <v>0</v>
      </c>
      <c r="U320" s="183">
        <v>0</v>
      </c>
      <c r="V320" s="181">
        <v>7</v>
      </c>
      <c r="W320" s="182">
        <v>0</v>
      </c>
      <c r="X320" s="179">
        <v>2</v>
      </c>
      <c r="Y320" s="183">
        <v>0</v>
      </c>
      <c r="Z320" s="181">
        <v>0</v>
      </c>
      <c r="AA320" s="179">
        <v>0</v>
      </c>
      <c r="AB320" s="161">
        <f t="shared" ref="AB320:AB339" si="5031">B320+D320+F320+H320+J320+L320+N320+P320+R320+T320+V320+X320+Z320</f>
        <v>1142</v>
      </c>
      <c r="AC320" s="162">
        <f t="shared" ref="AC320:AC339" si="5032">C320+E320+G320+I320+K320+M320+O320+Q320+S320+U320+W320+Y320+AA320</f>
        <v>242</v>
      </c>
      <c r="AE320" s="255" t="str">
        <f>$AE$10</f>
        <v>08:00 - 08:59</v>
      </c>
      <c r="AF320" s="119">
        <f>SUMIF($A$9:$A$32,$AE320,B$319:B$342)</f>
        <v>1587</v>
      </c>
      <c r="AG320" s="180">
        <f t="shared" si="5002"/>
        <v>695</v>
      </c>
      <c r="AH320" s="181">
        <f t="shared" si="5002"/>
        <v>592</v>
      </c>
      <c r="AI320" s="182">
        <f t="shared" si="5002"/>
        <v>592</v>
      </c>
      <c r="AJ320" s="179">
        <f t="shared" si="5002"/>
        <v>1849</v>
      </c>
      <c r="AK320" s="183">
        <f t="shared" si="5002"/>
        <v>920</v>
      </c>
      <c r="AL320" s="181">
        <f t="shared" si="5002"/>
        <v>1962</v>
      </c>
      <c r="AM320" s="182">
        <f t="shared" si="5002"/>
        <v>1332</v>
      </c>
      <c r="AN320" s="179">
        <f t="shared" si="5002"/>
        <v>215</v>
      </c>
      <c r="AO320" s="183">
        <f t="shared" si="5002"/>
        <v>578</v>
      </c>
      <c r="AP320" s="181">
        <f t="shared" si="5002"/>
        <v>587</v>
      </c>
      <c r="AQ320" s="179">
        <f t="shared" si="5002"/>
        <v>1672</v>
      </c>
      <c r="AR320" s="184">
        <f t="shared" si="5002"/>
        <v>1548</v>
      </c>
      <c r="AS320" s="185">
        <f t="shared" si="5002"/>
        <v>2305</v>
      </c>
      <c r="AT320" s="179">
        <f t="shared" si="5002"/>
        <v>1018</v>
      </c>
      <c r="AU320" s="183">
        <f t="shared" si="5002"/>
        <v>934</v>
      </c>
      <c r="AV320" s="181">
        <f t="shared" si="5002"/>
        <v>1450</v>
      </c>
      <c r="AW320" s="182">
        <f t="shared" si="5003"/>
        <v>975</v>
      </c>
      <c r="AX320" s="179">
        <f t="shared" si="5003"/>
        <v>203</v>
      </c>
      <c r="AY320" s="183">
        <f t="shared" si="5003"/>
        <v>575</v>
      </c>
      <c r="AZ320" s="181">
        <f t="shared" si="5003"/>
        <v>519</v>
      </c>
      <c r="BA320" s="182">
        <f t="shared" si="5003"/>
        <v>1309</v>
      </c>
      <c r="BB320" s="179">
        <f t="shared" si="5003"/>
        <v>795</v>
      </c>
      <c r="BC320" s="183">
        <f t="shared" si="5003"/>
        <v>816</v>
      </c>
      <c r="BD320" s="181">
        <f t="shared" si="5003"/>
        <v>1709</v>
      </c>
      <c r="BE320" s="179">
        <f t="shared" si="5003"/>
        <v>1490</v>
      </c>
      <c r="BF320" s="163">
        <f>SUM(AF320,AH320,AJ320,AL320,AN320,AP320,AR320,AT320,AV320,AX320,AZ320,BB320,BD320)</f>
        <v>14034</v>
      </c>
      <c r="BG320" s="164">
        <f>SUM(AG320,AI320,AK320,AM320,AO320,AQ320,AS320,AU320,AW320,AY320,BA320,BC320,BE320)</f>
        <v>14193</v>
      </c>
      <c r="BI320" s="130" t="s">
        <v>21</v>
      </c>
      <c r="BJ320" s="122" t="e">
        <f>#REF!/B343</f>
        <v>#REF!</v>
      </c>
      <c r="BK320" s="123">
        <f t="shared" ref="BK320" si="5033">C320/C343</f>
        <v>0</v>
      </c>
      <c r="BL320" s="124">
        <f t="shared" ref="BL320" si="5034">D320/D343</f>
        <v>1.3897354626356211E-2</v>
      </c>
      <c r="BM320" s="125">
        <f t="shared" ref="BM320" si="5035">E320/E343</f>
        <v>0</v>
      </c>
      <c r="BN320" s="122">
        <f t="shared" ref="BN320" si="5036">F320/F343</f>
        <v>1.8536387181961302E-2</v>
      </c>
      <c r="BO320" s="123">
        <f t="shared" ref="BO320" si="5037">G320/G343</f>
        <v>4.6632124352331605E-4</v>
      </c>
      <c r="BP320" s="124">
        <f t="shared" ref="BP320" si="5038">H320/H343</f>
        <v>1.0204483668886174E-2</v>
      </c>
      <c r="BQ320" s="125">
        <f t="shared" ref="BQ320" si="5039">I320/I343</f>
        <v>6.4597164902207075E-4</v>
      </c>
      <c r="BR320" s="122">
        <f t="shared" ref="BR320" si="5040">J320/J343</f>
        <v>1.9051651143099069E-3</v>
      </c>
      <c r="BS320" s="123">
        <f t="shared" ref="BS320" si="5041">K320/K343</f>
        <v>1.7613386173491853E-3</v>
      </c>
      <c r="BT320" s="124">
        <f t="shared" ref="BT320" si="5042">L320/L343</f>
        <v>1.1814580582389326E-3</v>
      </c>
      <c r="BU320" s="122">
        <f t="shared" ref="BU320" si="5043">M320/M343</f>
        <v>3.114382785956965E-3</v>
      </c>
      <c r="BV320" s="126">
        <f t="shared" ref="BV320" si="5044">N320/N343</f>
        <v>3.3776341875321244E-3</v>
      </c>
      <c r="BW320" s="127">
        <f t="shared" ref="BW320" si="5045">O320/O343</f>
        <v>3.6318238565429578E-3</v>
      </c>
      <c r="BX320" s="122">
        <f t="shared" ref="BX320" si="5046">P320/P343</f>
        <v>2.0148233431675901E-3</v>
      </c>
      <c r="BY320" s="123">
        <f t="shared" ref="BY320" si="5047">Q320/Q343</f>
        <v>3.4103239807781738E-3</v>
      </c>
      <c r="BZ320" s="124">
        <f t="shared" ref="BZ320" si="5048">R320/R343</f>
        <v>8.2831741123198408E-4</v>
      </c>
      <c r="CA320" s="125">
        <f t="shared" ref="CA320" si="5049">S320/S343</f>
        <v>1.3067439350036929E-3</v>
      </c>
      <c r="CB320" s="122">
        <f t="shared" ref="CB320" si="5050">T320/T343</f>
        <v>0</v>
      </c>
      <c r="CC320" s="123">
        <f t="shared" ref="CC320" si="5051">U320/U343</f>
        <v>0</v>
      </c>
      <c r="CD320" s="124">
        <f t="shared" ref="CD320" si="5052">V320/V343</f>
        <v>4.7090480995627313E-4</v>
      </c>
      <c r="CE320" s="125">
        <f t="shared" ref="CE320" si="5053">W320/W343</f>
        <v>0</v>
      </c>
      <c r="CF320" s="122">
        <f t="shared" ref="CF320" si="5054">X320/X343</f>
        <v>1.6459550654267138E-4</v>
      </c>
      <c r="CG320" s="123">
        <f t="shared" ref="CG320" si="5055">Y320/Y343</f>
        <v>0</v>
      </c>
      <c r="CH320" s="124">
        <f t="shared" ref="CH320" si="5056">Z320/Z343</f>
        <v>0</v>
      </c>
      <c r="CI320" s="122">
        <f t="shared" ref="CI320" si="5057">AA320/AA343</f>
        <v>0</v>
      </c>
      <c r="CJ320" s="128">
        <f t="shared" ref="CJ320" si="5058">AB320/AB343</f>
        <v>5.5039858110908684E-3</v>
      </c>
      <c r="CK320" s="129">
        <f t="shared" ref="CK320" si="5059">AC320/AC343</f>
        <v>1.1685909786708002E-3</v>
      </c>
    </row>
    <row r="321" spans="1:89" ht="13.5" thickBot="1" x14ac:dyDescent="0.25">
      <c r="A321" s="138" t="s">
        <v>23</v>
      </c>
      <c r="B321" s="186">
        <v>934</v>
      </c>
      <c r="C321" s="187">
        <v>0</v>
      </c>
      <c r="D321" s="188">
        <v>425</v>
      </c>
      <c r="E321" s="189">
        <v>83</v>
      </c>
      <c r="F321" s="186">
        <v>1495</v>
      </c>
      <c r="G321" s="190">
        <v>289</v>
      </c>
      <c r="H321" s="188">
        <v>1219</v>
      </c>
      <c r="I321" s="189">
        <v>349</v>
      </c>
      <c r="J321" s="186">
        <v>55</v>
      </c>
      <c r="K321" s="190">
        <v>142</v>
      </c>
      <c r="L321" s="188">
        <v>237</v>
      </c>
      <c r="M321" s="186">
        <v>463</v>
      </c>
      <c r="N321" s="191">
        <v>854</v>
      </c>
      <c r="O321" s="192">
        <v>1006</v>
      </c>
      <c r="P321" s="186">
        <v>388</v>
      </c>
      <c r="Q321" s="190">
        <v>540</v>
      </c>
      <c r="R321" s="188">
        <v>531</v>
      </c>
      <c r="S321" s="189">
        <v>584</v>
      </c>
      <c r="T321" s="186">
        <v>60</v>
      </c>
      <c r="U321" s="190">
        <v>295</v>
      </c>
      <c r="V321" s="188">
        <v>222</v>
      </c>
      <c r="W321" s="189">
        <v>653</v>
      </c>
      <c r="X321" s="186">
        <v>422</v>
      </c>
      <c r="Y321" s="190">
        <v>322</v>
      </c>
      <c r="Z321" s="188">
        <v>982</v>
      </c>
      <c r="AA321" s="186">
        <v>544</v>
      </c>
      <c r="AB321" s="161">
        <f t="shared" si="5031"/>
        <v>7824</v>
      </c>
      <c r="AC321" s="162">
        <f t="shared" si="5032"/>
        <v>5270</v>
      </c>
      <c r="AE321" s="253"/>
      <c r="AF321" s="119"/>
      <c r="AG321" s="187"/>
      <c r="AH321" s="188"/>
      <c r="AI321" s="189"/>
      <c r="AJ321" s="186"/>
      <c r="AK321" s="190"/>
      <c r="AL321" s="188"/>
      <c r="AM321" s="189"/>
      <c r="AN321" s="186"/>
      <c r="AO321" s="190"/>
      <c r="AP321" s="188"/>
      <c r="AQ321" s="186"/>
      <c r="AR321" s="191"/>
      <c r="AS321" s="192"/>
      <c r="AT321" s="186"/>
      <c r="AU321" s="190"/>
      <c r="AV321" s="188"/>
      <c r="AW321" s="189"/>
      <c r="AX321" s="186"/>
      <c r="AY321" s="190"/>
      <c r="AZ321" s="188"/>
      <c r="BA321" s="189"/>
      <c r="BB321" s="186"/>
      <c r="BC321" s="190"/>
      <c r="BD321" s="188"/>
      <c r="BE321" s="186"/>
      <c r="BF321" s="163"/>
      <c r="BG321" s="164"/>
      <c r="BI321" s="138" t="s">
        <v>23</v>
      </c>
      <c r="BJ321" s="122">
        <f>B320/B343</f>
        <v>1.3287150076656635E-2</v>
      </c>
      <c r="BK321" s="123">
        <f t="shared" ref="BK321" si="5060">C321/C343</f>
        <v>0</v>
      </c>
      <c r="BL321" s="124">
        <f t="shared" ref="BL321" si="5061">D321/D343</f>
        <v>5.1810313300012192E-2</v>
      </c>
      <c r="BM321" s="125">
        <f t="shared" ref="BM321" si="5062">E321/E343</f>
        <v>1.0091185410334347E-2</v>
      </c>
      <c r="BN321" s="122">
        <f t="shared" ref="BN321" si="5063">F321/F343</f>
        <v>7.5923010512416844E-2</v>
      </c>
      <c r="BO321" s="123">
        <f t="shared" ref="BO321" si="5064">G321/G343</f>
        <v>1.4974093264248705E-2</v>
      </c>
      <c r="BP321" s="124">
        <f t="shared" ref="BP321" si="5065">H321/H343</f>
        <v>4.8028052480201727E-2</v>
      </c>
      <c r="BQ321" s="125">
        <f t="shared" ref="BQ321" si="5066">I321/I343</f>
        <v>1.252467252826126E-2</v>
      </c>
      <c r="BR321" s="122">
        <f t="shared" ref="BR321" si="5067">J321/J343</f>
        <v>1.1642675698560543E-2</v>
      </c>
      <c r="BS321" s="123">
        <f t="shared" ref="BS321" si="5068">K321/K343</f>
        <v>3.1263760457948042E-2</v>
      </c>
      <c r="BT321" s="124">
        <f t="shared" ref="BT321" si="5069">L321/L343</f>
        <v>1.6470915282507471E-2</v>
      </c>
      <c r="BU321" s="122">
        <f t="shared" ref="BU321" si="5070">M321/M343</f>
        <v>3.2771800679501702E-2</v>
      </c>
      <c r="BV321" s="126">
        <f t="shared" ref="BV321" si="5071">N321/N343</f>
        <v>3.1353256479917761E-2</v>
      </c>
      <c r="BW321" s="127">
        <f t="shared" ref="BW321" si="5072">O321/O343</f>
        <v>3.8058487496689747E-2</v>
      </c>
      <c r="BX321" s="122">
        <f t="shared" ref="BX321" si="5073">P321/P343</f>
        <v>2.7919694898179463E-2</v>
      </c>
      <c r="BY321" s="123">
        <f t="shared" ref="BY321" si="5074">Q321/Q343</f>
        <v>4.1853976127732131E-2</v>
      </c>
      <c r="BZ321" s="124">
        <f t="shared" ref="BZ321" si="5075">R321/R343</f>
        <v>2.9322436357612235E-2</v>
      </c>
      <c r="CA321" s="125">
        <f t="shared" ref="CA321" si="5076">S321/S343</f>
        <v>3.3179932958354641E-2</v>
      </c>
      <c r="CB321" s="122">
        <f t="shared" ref="CB321" si="5077">T321/T343</f>
        <v>1.2684989429175475E-2</v>
      </c>
      <c r="CC321" s="123">
        <f t="shared" ref="CC321" si="5078">U321/U343</f>
        <v>6.1935754776401425E-2</v>
      </c>
      <c r="CD321" s="124">
        <f t="shared" ref="CD321" si="5079">V321/V343</f>
        <v>1.4934409687184663E-2</v>
      </c>
      <c r="CE321" s="125">
        <f t="shared" ref="CE321" si="5080">W321/W343</f>
        <v>4.0159901599015987E-2</v>
      </c>
      <c r="CF321" s="122">
        <f t="shared" ref="CF321" si="5081">X321/X343</f>
        <v>3.4729651880503663E-2</v>
      </c>
      <c r="CG321" s="123">
        <f t="shared" ref="CG321" si="5082">Y321/Y343</f>
        <v>4.350175628208592E-2</v>
      </c>
      <c r="CH321" s="124">
        <f t="shared" ref="CH321" si="5083">Z321/Z343</f>
        <v>3.7060799335773859E-2</v>
      </c>
      <c r="CI321" s="122">
        <f t="shared" ref="CI321" si="5084">AA321/AA343</f>
        <v>1.8862690707350901E-2</v>
      </c>
      <c r="CJ321" s="128">
        <f t="shared" ref="CJ321" si="5085">AB321/AB343</f>
        <v>3.7708568288944797E-2</v>
      </c>
      <c r="CK321" s="129">
        <f t="shared" ref="CK321" si="5086">AC321/AC343</f>
        <v>2.5448241560310402E-2</v>
      </c>
    </row>
    <row r="322" spans="1:89" ht="14.25" thickTop="1" thickBot="1" x14ac:dyDescent="0.25">
      <c r="A322" s="130" t="s">
        <v>24</v>
      </c>
      <c r="B322" s="179">
        <v>1777</v>
      </c>
      <c r="C322" s="180">
        <v>624</v>
      </c>
      <c r="D322" s="181">
        <v>822</v>
      </c>
      <c r="E322" s="182">
        <v>536</v>
      </c>
      <c r="F322" s="179">
        <v>2079</v>
      </c>
      <c r="G322" s="183">
        <v>811</v>
      </c>
      <c r="H322" s="181">
        <v>1918</v>
      </c>
      <c r="I322" s="182">
        <v>1047</v>
      </c>
      <c r="J322" s="179">
        <v>135</v>
      </c>
      <c r="K322" s="183">
        <v>369</v>
      </c>
      <c r="L322" s="181">
        <v>503</v>
      </c>
      <c r="M322" s="179">
        <v>1119</v>
      </c>
      <c r="N322" s="184">
        <v>1546</v>
      </c>
      <c r="O322" s="185">
        <v>1848</v>
      </c>
      <c r="P322" s="179">
        <v>972</v>
      </c>
      <c r="Q322" s="183">
        <v>995</v>
      </c>
      <c r="R322" s="181">
        <v>1180</v>
      </c>
      <c r="S322" s="182">
        <v>1017</v>
      </c>
      <c r="T322" s="179">
        <v>157</v>
      </c>
      <c r="U322" s="183">
        <v>589</v>
      </c>
      <c r="V322" s="181">
        <v>544</v>
      </c>
      <c r="W322" s="182">
        <v>1467</v>
      </c>
      <c r="X322" s="179">
        <v>808</v>
      </c>
      <c r="Y322" s="183">
        <v>635</v>
      </c>
      <c r="Z322" s="181">
        <v>1772</v>
      </c>
      <c r="AA322" s="179">
        <v>1435</v>
      </c>
      <c r="AB322" s="161">
        <f t="shared" si="5031"/>
        <v>14213</v>
      </c>
      <c r="AC322" s="162">
        <f t="shared" si="5032"/>
        <v>12492</v>
      </c>
      <c r="AE322" s="250" t="s">
        <v>25</v>
      </c>
      <c r="AF322" s="14">
        <f t="shared" ref="AF322:BG322" si="5087">SUM(AF319:AF321)</f>
        <v>3527</v>
      </c>
      <c r="AG322" s="1">
        <f t="shared" si="5087"/>
        <v>1608</v>
      </c>
      <c r="AH322" s="14">
        <f t="shared" si="5087"/>
        <v>1226</v>
      </c>
      <c r="AI322" s="1">
        <f t="shared" si="5087"/>
        <v>1234</v>
      </c>
      <c r="AJ322" s="14">
        <f t="shared" si="5087"/>
        <v>3913</v>
      </c>
      <c r="AK322" s="1">
        <f t="shared" si="5087"/>
        <v>1948</v>
      </c>
      <c r="AL322" s="14">
        <f t="shared" si="5087"/>
        <v>4259</v>
      </c>
      <c r="AM322" s="1">
        <f t="shared" si="5087"/>
        <v>2834</v>
      </c>
      <c r="AN322" s="14">
        <f t="shared" si="5087"/>
        <v>401</v>
      </c>
      <c r="AO322" s="1">
        <f t="shared" si="5087"/>
        <v>1258</v>
      </c>
      <c r="AP322" s="14">
        <f t="shared" si="5087"/>
        <v>1232</v>
      </c>
      <c r="AQ322" s="1">
        <f t="shared" si="5087"/>
        <v>3635</v>
      </c>
      <c r="AR322" s="14">
        <f t="shared" si="5087"/>
        <v>3493</v>
      </c>
      <c r="AS322" s="1">
        <f t="shared" si="5087"/>
        <v>5104</v>
      </c>
      <c r="AT322" s="14">
        <f t="shared" si="5087"/>
        <v>2356</v>
      </c>
      <c r="AU322" s="1">
        <f t="shared" si="5087"/>
        <v>2248</v>
      </c>
      <c r="AV322" s="14">
        <f t="shared" si="5087"/>
        <v>3134</v>
      </c>
      <c r="AW322" s="1">
        <f t="shared" si="5087"/>
        <v>2324</v>
      </c>
      <c r="AX322" s="14">
        <f t="shared" si="5087"/>
        <v>439</v>
      </c>
      <c r="AY322" s="1">
        <f t="shared" si="5087"/>
        <v>1384</v>
      </c>
      <c r="AZ322" s="14">
        <f t="shared" si="5087"/>
        <v>1157</v>
      </c>
      <c r="BA322" s="1">
        <f t="shared" si="5087"/>
        <v>2913</v>
      </c>
      <c r="BB322" s="14">
        <f t="shared" si="5087"/>
        <v>1854</v>
      </c>
      <c r="BC322" s="1">
        <f t="shared" si="5087"/>
        <v>1787</v>
      </c>
      <c r="BD322" s="14">
        <f t="shared" si="5087"/>
        <v>3821</v>
      </c>
      <c r="BE322" s="1">
        <f t="shared" si="5087"/>
        <v>3197</v>
      </c>
      <c r="BF322" s="165">
        <f t="shared" si="5087"/>
        <v>30812</v>
      </c>
      <c r="BG322" s="166">
        <f t="shared" si="5087"/>
        <v>31474</v>
      </c>
      <c r="BI322" s="130" t="s">
        <v>24</v>
      </c>
      <c r="BJ322" s="122">
        <f>B322/B343</f>
        <v>0.10090284481290103</v>
      </c>
      <c r="BK322" s="123">
        <f t="shared" ref="BK322" si="5088">C322/C343</f>
        <v>3.3145649633485604E-2</v>
      </c>
      <c r="BL322" s="124">
        <f t="shared" ref="BL322" si="5089">D322/D343</f>
        <v>0.10020724125320005</v>
      </c>
      <c r="BM322" s="125">
        <f t="shared" ref="BM322" si="5090">E322/E343</f>
        <v>6.5167173252279637E-2</v>
      </c>
      <c r="BN322" s="122">
        <f t="shared" ref="BN322" si="5091">F322/F343</f>
        <v>0.10558123000355492</v>
      </c>
      <c r="BO322" s="123">
        <f t="shared" ref="BO322" si="5092">G322/G343</f>
        <v>4.2020725388601035E-2</v>
      </c>
      <c r="BP322" s="124">
        <f t="shared" ref="BP322" si="5093">H322/H343</f>
        <v>7.5568338520940859E-2</v>
      </c>
      <c r="BQ322" s="125">
        <f t="shared" ref="BQ322" si="5094">I322/I343</f>
        <v>3.7574017584783778E-2</v>
      </c>
      <c r="BR322" s="122">
        <f t="shared" ref="BR322" si="5095">J322/J343</f>
        <v>2.8577476714648602E-2</v>
      </c>
      <c r="BS322" s="123">
        <f t="shared" ref="BS322" si="5096">K322/K343</f>
        <v>8.1241743725231172E-2</v>
      </c>
      <c r="BT322" s="124">
        <f t="shared" ref="BT322" si="5097">L322/L343</f>
        <v>3.4957259017304884E-2</v>
      </c>
      <c r="BU322" s="122">
        <f t="shared" ref="BU322" si="5098">M322/M343</f>
        <v>7.9204416761041896E-2</v>
      </c>
      <c r="BV322" s="126">
        <f t="shared" ref="BV322" si="5099">N322/N343</f>
        <v>5.6758939716572435E-2</v>
      </c>
      <c r="BW322" s="127">
        <f t="shared" ref="BW322" si="5100">O322/O343</f>
        <v>6.9912609238451939E-2</v>
      </c>
      <c r="BX322" s="122">
        <f t="shared" ref="BX322" si="5101">P322/P343</f>
        <v>6.994315319853206E-2</v>
      </c>
      <c r="BY322" s="123">
        <f t="shared" ref="BY322" si="5102">Q322/Q343</f>
        <v>7.7119826383506437E-2</v>
      </c>
      <c r="BZ322" s="124">
        <f t="shared" ref="BZ322" si="5103">R322/R343</f>
        <v>6.5160969683582745E-2</v>
      </c>
      <c r="CA322" s="125">
        <f t="shared" ref="CA322" si="5104">S322/S343</f>
        <v>5.7780807908641554E-2</v>
      </c>
      <c r="CB322" s="122">
        <f t="shared" ref="CB322" si="5105">T322/T343</f>
        <v>3.3192389006342492E-2</v>
      </c>
      <c r="CC322" s="123">
        <f t="shared" ref="CC322" si="5106">U322/U343</f>
        <v>0.12366155784169641</v>
      </c>
      <c r="CD322" s="124">
        <f t="shared" ref="CD322" si="5107">V322/V343</f>
        <v>3.6596030945173226E-2</v>
      </c>
      <c r="CE322" s="125">
        <f t="shared" ref="CE322" si="5108">W322/W343</f>
        <v>9.0221402214022139E-2</v>
      </c>
      <c r="CF322" s="122">
        <f t="shared" ref="CF322" si="5109">X322/X343</f>
        <v>6.6496584643239237E-2</v>
      </c>
      <c r="CG322" s="123">
        <f t="shared" ref="CG322" si="5110">Y322/Y343</f>
        <v>8.5787624966225343E-2</v>
      </c>
      <c r="CH322" s="124">
        <f t="shared" ref="CH322" si="5111">Z322/Z343</f>
        <v>6.6875495339094995E-2</v>
      </c>
      <c r="CI322" s="122">
        <f t="shared" ref="CI322" si="5112">AA322/AA343</f>
        <v>4.9757281553398057E-2</v>
      </c>
      <c r="CJ322" s="128">
        <f t="shared" ref="CJ322" si="5113">AB322/AB343</f>
        <v>6.8501007296877858E-2</v>
      </c>
      <c r="CK322" s="129">
        <f t="shared" ref="CK322" si="5114">AC322/AC343</f>
        <v>6.0322473163453044E-2</v>
      </c>
    </row>
    <row r="323" spans="1:89" ht="13.5" thickTop="1" x14ac:dyDescent="0.2">
      <c r="A323" s="138" t="s">
        <v>20</v>
      </c>
      <c r="B323" s="186">
        <v>1940</v>
      </c>
      <c r="C323" s="187">
        <v>913</v>
      </c>
      <c r="D323" s="188">
        <v>634</v>
      </c>
      <c r="E323" s="189">
        <v>642</v>
      </c>
      <c r="F323" s="186">
        <v>2064</v>
      </c>
      <c r="G323" s="190">
        <v>1028</v>
      </c>
      <c r="H323" s="188">
        <v>2297</v>
      </c>
      <c r="I323" s="189">
        <v>1502</v>
      </c>
      <c r="J323" s="186">
        <v>186</v>
      </c>
      <c r="K323" s="190">
        <v>680</v>
      </c>
      <c r="L323" s="188">
        <v>645</v>
      </c>
      <c r="M323" s="186">
        <v>1963</v>
      </c>
      <c r="N323" s="191">
        <v>1945</v>
      </c>
      <c r="O323" s="192">
        <v>2799</v>
      </c>
      <c r="P323" s="186">
        <v>1338</v>
      </c>
      <c r="Q323" s="190">
        <v>1314</v>
      </c>
      <c r="R323" s="188">
        <v>1684</v>
      </c>
      <c r="S323" s="189">
        <v>1349</v>
      </c>
      <c r="T323" s="186">
        <v>236</v>
      </c>
      <c r="U323" s="190">
        <v>809</v>
      </c>
      <c r="V323" s="188">
        <v>638</v>
      </c>
      <c r="W323" s="189">
        <v>1604</v>
      </c>
      <c r="X323" s="186">
        <v>1059</v>
      </c>
      <c r="Y323" s="190">
        <v>971</v>
      </c>
      <c r="Z323" s="188">
        <v>2112</v>
      </c>
      <c r="AA323" s="186">
        <v>1707</v>
      </c>
      <c r="AB323" s="161">
        <f t="shared" si="5031"/>
        <v>16778</v>
      </c>
      <c r="AC323" s="162">
        <f t="shared" si="5032"/>
        <v>17281</v>
      </c>
      <c r="BI323" s="138" t="s">
        <v>20</v>
      </c>
      <c r="BJ323" s="122">
        <f>B323/B343</f>
        <v>0.11015842371245245</v>
      </c>
      <c r="BK323" s="123">
        <f t="shared" ref="BK323" si="5115">C323/C343</f>
        <v>4.8496759800276214E-2</v>
      </c>
      <c r="BL323" s="124">
        <f t="shared" ref="BL323" si="5116">D323/D343</f>
        <v>7.7288796781665239E-2</v>
      </c>
      <c r="BM323" s="125">
        <f t="shared" ref="BM323" si="5117">E323/E343</f>
        <v>7.8054711246200614E-2</v>
      </c>
      <c r="BN323" s="122">
        <f t="shared" ref="BN323" si="5118">F323/F343</f>
        <v>0.10481946066730993</v>
      </c>
      <c r="BO323" s="123">
        <f t="shared" ref="BO323" si="5119">G323/G343</f>
        <v>5.326424870466321E-2</v>
      </c>
      <c r="BP323" s="124">
        <f t="shared" ref="BP323" si="5120">H323/H343</f>
        <v>9.0500768291241485E-2</v>
      </c>
      <c r="BQ323" s="125">
        <f t="shared" ref="BQ323" si="5121">I323/I343</f>
        <v>5.3902745379508343E-2</v>
      </c>
      <c r="BR323" s="122">
        <f t="shared" ref="BR323" si="5122">J323/J343</f>
        <v>3.9373412362404742E-2</v>
      </c>
      <c r="BS323" s="123">
        <f t="shared" ref="BS323" si="5123">K323/K343</f>
        <v>0.14971378247468076</v>
      </c>
      <c r="BT323" s="124">
        <f t="shared" ref="BT323" si="5124">L323/L343</f>
        <v>4.4825908680241854E-2</v>
      </c>
      <c r="BU323" s="122">
        <f t="shared" ref="BU323" si="5125">M323/M343</f>
        <v>0.13894394110985278</v>
      </c>
      <c r="BV323" s="126">
        <f t="shared" ref="BV323" si="5126">N323/N343</f>
        <v>7.1407592334238934E-2</v>
      </c>
      <c r="BW323" s="127">
        <f t="shared" ref="BW323" si="5127">O323/O343</f>
        <v>0.10589036431733061</v>
      </c>
      <c r="BX323" s="122">
        <f t="shared" ref="BX323" si="5128">P323/P343</f>
        <v>9.6279772612794134E-2</v>
      </c>
      <c r="BY323" s="123">
        <f t="shared" ref="BY323" si="5129">Q323/Q343</f>
        <v>0.1018446752441482</v>
      </c>
      <c r="BZ323" s="124">
        <f t="shared" ref="BZ323" si="5130">R323/R343</f>
        <v>9.2992434700977414E-2</v>
      </c>
      <c r="CA323" s="125">
        <f t="shared" ref="CA323" si="5131">S323/S343</f>
        <v>7.6643372535651386E-2</v>
      </c>
      <c r="CB323" s="122">
        <f t="shared" ref="CB323" si="5132">T323/T343</f>
        <v>4.9894291754756868E-2</v>
      </c>
      <c r="CC323" s="123">
        <f t="shared" ref="CC323" si="5133">U323/U343</f>
        <v>0.16985093428511441</v>
      </c>
      <c r="CD323" s="124">
        <f t="shared" ref="CD323" si="5134">V323/V343</f>
        <v>4.2919609821728891E-2</v>
      </c>
      <c r="CE323" s="125">
        <f t="shared" ref="CE323" si="5135">W323/W343</f>
        <v>9.8646986469864695E-2</v>
      </c>
      <c r="CF323" s="122">
        <f t="shared" ref="CF323" si="5136">X323/X343</f>
        <v>8.7153320714344493E-2</v>
      </c>
      <c r="CG323" s="123">
        <f t="shared" ref="CG323" si="5137">Y323/Y343</f>
        <v>0.13118076195622805</v>
      </c>
      <c r="CH323" s="124">
        <f t="shared" ref="CH323" si="5138">Z323/Z343</f>
        <v>7.9707136656980038E-2</v>
      </c>
      <c r="CI323" s="122">
        <f t="shared" ref="CI323" si="5139">AA323/AA343</f>
        <v>5.9188626907073508E-2</v>
      </c>
      <c r="CJ323" s="128">
        <f t="shared" ref="CJ323" si="5140">AB323/AB343</f>
        <v>8.0863287161543423E-2</v>
      </c>
      <c r="CK323" s="129">
        <f t="shared" ref="CK323" si="5141">AC323/AC343</f>
        <v>8.3448019431446682E-2</v>
      </c>
    </row>
    <row r="324" spans="1:89" ht="13.5" thickBot="1" x14ac:dyDescent="0.25">
      <c r="A324" s="130" t="s">
        <v>22</v>
      </c>
      <c r="B324" s="179">
        <v>1587</v>
      </c>
      <c r="C324" s="180">
        <v>695</v>
      </c>
      <c r="D324" s="181">
        <v>592</v>
      </c>
      <c r="E324" s="182">
        <v>592</v>
      </c>
      <c r="F324" s="179">
        <v>1849</v>
      </c>
      <c r="G324" s="183">
        <v>920</v>
      </c>
      <c r="H324" s="181">
        <v>1962</v>
      </c>
      <c r="I324" s="182">
        <v>1332</v>
      </c>
      <c r="J324" s="179">
        <v>215</v>
      </c>
      <c r="K324" s="183">
        <v>578</v>
      </c>
      <c r="L324" s="181">
        <v>587</v>
      </c>
      <c r="M324" s="179">
        <v>1672</v>
      </c>
      <c r="N324" s="184">
        <v>1548</v>
      </c>
      <c r="O324" s="185">
        <v>2305</v>
      </c>
      <c r="P324" s="179">
        <v>1018</v>
      </c>
      <c r="Q324" s="183">
        <v>934</v>
      </c>
      <c r="R324" s="181">
        <v>1450</v>
      </c>
      <c r="S324" s="182">
        <v>975</v>
      </c>
      <c r="T324" s="179">
        <v>203</v>
      </c>
      <c r="U324" s="183">
        <v>575</v>
      </c>
      <c r="V324" s="181">
        <v>519</v>
      </c>
      <c r="W324" s="182">
        <v>1309</v>
      </c>
      <c r="X324" s="179">
        <v>795</v>
      </c>
      <c r="Y324" s="183">
        <v>816</v>
      </c>
      <c r="Z324" s="181">
        <v>1709</v>
      </c>
      <c r="AA324" s="179">
        <v>1490</v>
      </c>
      <c r="AB324" s="161">
        <f t="shared" si="5031"/>
        <v>14034</v>
      </c>
      <c r="AC324" s="162">
        <f t="shared" si="5032"/>
        <v>14193</v>
      </c>
      <c r="AE324" t="s">
        <v>26</v>
      </c>
      <c r="BI324" s="130" t="s">
        <v>22</v>
      </c>
      <c r="BJ324" s="122">
        <f>B324/B343</f>
        <v>9.0114133212196926E-2</v>
      </c>
      <c r="BK324" s="123">
        <f t="shared" ref="BK324" si="5142">C324/C343</f>
        <v>3.6917029639859766E-2</v>
      </c>
      <c r="BL324" s="124">
        <f t="shared" ref="BL324" si="5143">D324/D343</f>
        <v>7.2168718761428746E-2</v>
      </c>
      <c r="BM324" s="125">
        <f t="shared" ref="BM324" si="5144">E324/E343</f>
        <v>7.1975683890577513E-2</v>
      </c>
      <c r="BN324" s="122">
        <f t="shared" ref="BN324" si="5145">F324/F343</f>
        <v>9.3900766847798481E-2</v>
      </c>
      <c r="BO324" s="123">
        <f t="shared" ref="BO324" si="5146">G324/G343</f>
        <v>4.7668393782383418E-2</v>
      </c>
      <c r="BP324" s="124">
        <f t="shared" ref="BP324" si="5147">H324/H343</f>
        <v>7.7301918758126156E-2</v>
      </c>
      <c r="BQ324" s="125">
        <f t="shared" ref="BQ324" si="5148">I324/I343</f>
        <v>4.7801902027633229E-2</v>
      </c>
      <c r="BR324" s="122">
        <f t="shared" ref="BR324" si="5149">J324/J343</f>
        <v>4.5512277730736662E-2</v>
      </c>
      <c r="BS324" s="123">
        <f t="shared" ref="BS324" si="5150">K324/K343</f>
        <v>0.12725671510347863</v>
      </c>
      <c r="BT324" s="124">
        <f t="shared" ref="BT324" si="5151">L324/L343</f>
        <v>4.0795051775661964E-2</v>
      </c>
      <c r="BU324" s="122">
        <f t="shared" ref="BU324" si="5152">M324/M343</f>
        <v>0.11834654586636467</v>
      </c>
      <c r="BV324" s="126">
        <f t="shared" ref="BV324" si="5153">N324/N343</f>
        <v>5.6832366546736179E-2</v>
      </c>
      <c r="BW324" s="127">
        <f t="shared" ref="BW324" si="5154">O324/O343</f>
        <v>8.7201604055536647E-2</v>
      </c>
      <c r="BX324" s="122">
        <f t="shared" ref="BX324" si="5155">P324/P343</f>
        <v>7.3253220119450235E-2</v>
      </c>
      <c r="BY324" s="123">
        <f t="shared" ref="BY324" si="5156">Q324/Q343</f>
        <v>7.239187722833669E-2</v>
      </c>
      <c r="BZ324" s="124">
        <f t="shared" ref="BZ324" si="5157">R324/R343</f>
        <v>8.0070683085758459E-2</v>
      </c>
      <c r="CA324" s="125">
        <f t="shared" ref="CA324" si="5158">S324/S343</f>
        <v>5.5394579853417419E-2</v>
      </c>
      <c r="CB324" s="122">
        <f t="shared" ref="CB324" si="5159">T324/T343</f>
        <v>4.2917547568710357E-2</v>
      </c>
      <c r="CC324" s="123">
        <f t="shared" ref="CC324" si="5160">U324/U343</f>
        <v>0.12072223388620618</v>
      </c>
      <c r="CD324" s="124">
        <f t="shared" ref="CD324" si="5161">V324/V343</f>
        <v>3.4914228052472247E-2</v>
      </c>
      <c r="CE324" s="125">
        <f t="shared" ref="CE324" si="5162">W324/W343</f>
        <v>8.0504305043050436E-2</v>
      </c>
      <c r="CF324" s="122">
        <f t="shared" ref="CF324" si="5163">X324/X343</f>
        <v>6.5426713850711873E-2</v>
      </c>
      <c r="CG324" s="123">
        <f t="shared" ref="CG324" si="5164">Y324/Y343</f>
        <v>0.11024047554714941</v>
      </c>
      <c r="CH324" s="124">
        <f t="shared" ref="CH324" si="5165">Z324/Z343</f>
        <v>6.4497867683133939E-2</v>
      </c>
      <c r="CI324" s="122">
        <f t="shared" ref="CI324" si="5166">AA324/AA343</f>
        <v>5.1664355062413313E-2</v>
      </c>
      <c r="CJ324" s="128">
        <f t="shared" ref="CJ324" si="5167">AB324/AB343</f>
        <v>6.76382984876088E-2</v>
      </c>
      <c r="CK324" s="129">
        <f t="shared" ref="CK324" si="5168">AC324/AC343</f>
        <v>6.8536412232539951E-2</v>
      </c>
    </row>
    <row r="325" spans="1:89" ht="14.25" thickTop="1" thickBot="1" x14ac:dyDescent="0.25">
      <c r="A325" s="138" t="s">
        <v>27</v>
      </c>
      <c r="B325" s="186">
        <v>1358</v>
      </c>
      <c r="C325" s="187">
        <v>1043</v>
      </c>
      <c r="D325" s="188">
        <v>454</v>
      </c>
      <c r="E325" s="189">
        <v>430</v>
      </c>
      <c r="F325" s="186">
        <v>1712</v>
      </c>
      <c r="G325" s="190">
        <v>652</v>
      </c>
      <c r="H325" s="188">
        <v>1955</v>
      </c>
      <c r="I325" s="189">
        <v>1391</v>
      </c>
      <c r="J325" s="186">
        <v>195</v>
      </c>
      <c r="K325" s="190">
        <v>549</v>
      </c>
      <c r="L325" s="188">
        <v>546</v>
      </c>
      <c r="M325" s="186">
        <v>1486</v>
      </c>
      <c r="N325" s="191">
        <v>1362</v>
      </c>
      <c r="O325" s="192">
        <v>2270</v>
      </c>
      <c r="P325" s="186">
        <v>740</v>
      </c>
      <c r="Q325" s="190">
        <v>826</v>
      </c>
      <c r="R325" s="188">
        <v>1337</v>
      </c>
      <c r="S325" s="189">
        <v>926</v>
      </c>
      <c r="T325" s="186">
        <v>170</v>
      </c>
      <c r="U325" s="190">
        <v>477</v>
      </c>
      <c r="V325" s="188">
        <v>456</v>
      </c>
      <c r="W325" s="189">
        <v>1368</v>
      </c>
      <c r="X325" s="186">
        <v>706</v>
      </c>
      <c r="Y325" s="190">
        <v>585</v>
      </c>
      <c r="Z325" s="188">
        <v>1709</v>
      </c>
      <c r="AA325" s="186">
        <v>1520</v>
      </c>
      <c r="AB325" s="161">
        <f t="shared" si="5031"/>
        <v>12700</v>
      </c>
      <c r="AC325" s="162">
        <f t="shared" si="5032"/>
        <v>13523</v>
      </c>
      <c r="AE325" s="265" t="s">
        <v>2</v>
      </c>
      <c r="AF325" s="267" t="s">
        <v>3</v>
      </c>
      <c r="AG325" s="268"/>
      <c r="AH325" s="267" t="s">
        <v>4</v>
      </c>
      <c r="AI325" s="268"/>
      <c r="AJ325" s="267" t="s">
        <v>5</v>
      </c>
      <c r="AK325" s="268"/>
      <c r="AL325" s="267" t="s">
        <v>6</v>
      </c>
      <c r="AM325" s="268"/>
      <c r="AN325" s="267" t="s">
        <v>7</v>
      </c>
      <c r="AO325" s="268"/>
      <c r="AP325" s="267" t="s">
        <v>8</v>
      </c>
      <c r="AQ325" s="268"/>
      <c r="AR325" s="267" t="s">
        <v>9</v>
      </c>
      <c r="AS325" s="268"/>
      <c r="AT325" s="267" t="s">
        <v>10</v>
      </c>
      <c r="AU325" s="268"/>
      <c r="AV325" s="267" t="s">
        <v>11</v>
      </c>
      <c r="AW325" s="268"/>
      <c r="AX325" s="267" t="s">
        <v>12</v>
      </c>
      <c r="AY325" s="268"/>
      <c r="AZ325" s="267" t="s">
        <v>13</v>
      </c>
      <c r="BA325" s="268"/>
      <c r="BB325" s="267" t="s">
        <v>14</v>
      </c>
      <c r="BC325" s="268"/>
      <c r="BD325" s="270" t="s">
        <v>15</v>
      </c>
      <c r="BE325" s="271"/>
      <c r="BF325" s="272" t="s">
        <v>16</v>
      </c>
      <c r="BG325" s="273"/>
      <c r="BI325" s="138" t="s">
        <v>27</v>
      </c>
      <c r="BJ325" s="122">
        <f>B325/B343</f>
        <v>7.7110896598716713E-2</v>
      </c>
      <c r="BK325" s="123">
        <f t="shared" ref="BK325" si="5169">C325/C343</f>
        <v>5.5402103473919051E-2</v>
      </c>
      <c r="BL325" s="124">
        <f t="shared" ref="BL325" si="5170">D325/D343</f>
        <v>5.5345605266365963E-2</v>
      </c>
      <c r="BM325" s="125">
        <f t="shared" ref="BM325" si="5171">E325/E343</f>
        <v>5.2279635258358666E-2</v>
      </c>
      <c r="BN325" s="122">
        <f t="shared" ref="BN325" si="5172">F325/F343</f>
        <v>8.694327357676096E-2</v>
      </c>
      <c r="BO325" s="123">
        <f t="shared" ref="BO325" si="5173">G325/G343</f>
        <v>3.3782383419689116E-2</v>
      </c>
      <c r="BP325" s="124">
        <f t="shared" ref="BP325" si="5174">H325/H343</f>
        <v>7.7026121902210309E-2</v>
      </c>
      <c r="BQ325" s="125">
        <f t="shared" ref="BQ325" si="5175">I325/I343</f>
        <v>4.9919253543872243E-2</v>
      </c>
      <c r="BR325" s="122">
        <f t="shared" ref="BR325" si="5176">J325/J343</f>
        <v>4.1278577476714651E-2</v>
      </c>
      <c r="BS325" s="123">
        <f t="shared" ref="BS325" si="5177">K325/K343</f>
        <v>0.12087186261558784</v>
      </c>
      <c r="BT325" s="124">
        <f t="shared" ref="BT325" si="5178">L325/L343</f>
        <v>3.7945652929321012E-2</v>
      </c>
      <c r="BU325" s="122">
        <f t="shared" ref="BU325" si="5179">M325/M343</f>
        <v>0.10518120045300114</v>
      </c>
      <c r="BV325" s="126">
        <f t="shared" ref="BV325" si="5180">N325/N343</f>
        <v>5.0003671341508189E-2</v>
      </c>
      <c r="BW325" s="127">
        <f t="shared" ref="BW325" si="5181">O325/O343</f>
        <v>8.5877501607838691E-2</v>
      </c>
      <c r="BX325" s="122">
        <f t="shared" ref="BX325" si="5182">P325/P343</f>
        <v>5.3248902640857736E-2</v>
      </c>
      <c r="BY325" s="123">
        <f t="shared" ref="BY325" si="5183">Q325/Q343</f>
        <v>6.4021082002790261E-2</v>
      </c>
      <c r="BZ325" s="124">
        <f t="shared" ref="BZ325" si="5184">R325/R343</f>
        <v>7.3830691921144179E-2</v>
      </c>
      <c r="CA325" s="125">
        <f t="shared" ref="CA325" si="5185">S325/S343</f>
        <v>5.2610647122322593E-2</v>
      </c>
      <c r="CB325" s="122">
        <f t="shared" ref="CB325" si="5186">T325/T343</f>
        <v>3.5940803382663845E-2</v>
      </c>
      <c r="CC325" s="123">
        <f t="shared" ref="CC325" si="5187">U325/U343</f>
        <v>0.10014696619777451</v>
      </c>
      <c r="CD325" s="124">
        <f t="shared" ref="CD325" si="5188">V325/V343</f>
        <v>3.0676084762865791E-2</v>
      </c>
      <c r="CE325" s="125">
        <f t="shared" ref="CE325" si="5189">W325/W343</f>
        <v>8.4132841328413283E-2</v>
      </c>
      <c r="CF325" s="122">
        <f t="shared" ref="CF325" si="5190">X325/X343</f>
        <v>5.8102213809563E-2</v>
      </c>
      <c r="CG325" s="123">
        <f t="shared" ref="CG325" si="5191">Y325/Y343</f>
        <v>7.9032693866522563E-2</v>
      </c>
      <c r="CH325" s="124">
        <f t="shared" ref="CH325" si="5192">Z325/Z343</f>
        <v>6.4497867683133939E-2</v>
      </c>
      <c r="CI325" s="122">
        <f t="shared" ref="CI325" si="5193">AA325/AA343</f>
        <v>5.2704576976421634E-2</v>
      </c>
      <c r="CJ325" s="128">
        <f t="shared" ref="CJ325" si="5194">AB325/AB343</f>
        <v>6.1208949037525426E-2</v>
      </c>
      <c r="CK325" s="129">
        <f t="shared" ref="CK325" si="5195">AC325/AC343</f>
        <v>6.5301057043657976E-2</v>
      </c>
    </row>
    <row r="326" spans="1:89" ht="15" thickTop="1" thickBot="1" x14ac:dyDescent="0.3">
      <c r="A326" s="130" t="s">
        <v>28</v>
      </c>
      <c r="B326" s="179">
        <v>990</v>
      </c>
      <c r="C326" s="180">
        <v>809</v>
      </c>
      <c r="D326" s="181">
        <v>427</v>
      </c>
      <c r="E326" s="182">
        <v>331</v>
      </c>
      <c r="F326" s="179">
        <v>1247</v>
      </c>
      <c r="G326" s="183">
        <v>511</v>
      </c>
      <c r="H326" s="181">
        <v>1585</v>
      </c>
      <c r="I326" s="182">
        <v>1161</v>
      </c>
      <c r="J326" s="179">
        <v>245</v>
      </c>
      <c r="K326" s="183">
        <v>374</v>
      </c>
      <c r="L326" s="181">
        <v>496</v>
      </c>
      <c r="M326" s="179">
        <v>1059</v>
      </c>
      <c r="N326" s="184">
        <v>1214</v>
      </c>
      <c r="O326" s="185">
        <v>1606</v>
      </c>
      <c r="P326" s="179">
        <v>679</v>
      </c>
      <c r="Q326" s="183">
        <v>588</v>
      </c>
      <c r="R326" s="181">
        <v>1048</v>
      </c>
      <c r="S326" s="182">
        <v>918</v>
      </c>
      <c r="T326" s="179">
        <v>156</v>
      </c>
      <c r="U326" s="183">
        <v>327</v>
      </c>
      <c r="V326" s="181">
        <v>447</v>
      </c>
      <c r="W326" s="182">
        <v>1144</v>
      </c>
      <c r="X326" s="179">
        <v>592</v>
      </c>
      <c r="Y326" s="183">
        <v>445</v>
      </c>
      <c r="Z326" s="181">
        <v>1673</v>
      </c>
      <c r="AA326" s="179">
        <v>1579</v>
      </c>
      <c r="AB326" s="161">
        <f t="shared" si="5031"/>
        <v>10799</v>
      </c>
      <c r="AC326" s="162">
        <f t="shared" si="5032"/>
        <v>10852</v>
      </c>
      <c r="AE326" s="266"/>
      <c r="AF326" s="110" t="s">
        <v>17</v>
      </c>
      <c r="AG326" s="111" t="s">
        <v>18</v>
      </c>
      <c r="AH326" s="112" t="s">
        <v>17</v>
      </c>
      <c r="AI326" s="113" t="s">
        <v>18</v>
      </c>
      <c r="AJ326" s="110" t="s">
        <v>17</v>
      </c>
      <c r="AK326" s="111" t="s">
        <v>18</v>
      </c>
      <c r="AL326" s="112" t="s">
        <v>17</v>
      </c>
      <c r="AM326" s="113" t="s">
        <v>18</v>
      </c>
      <c r="AN326" s="110" t="s">
        <v>17</v>
      </c>
      <c r="AO326" s="111" t="s">
        <v>18</v>
      </c>
      <c r="AP326" s="112" t="s">
        <v>17</v>
      </c>
      <c r="AQ326" s="110" t="s">
        <v>18</v>
      </c>
      <c r="AR326" s="114" t="s">
        <v>17</v>
      </c>
      <c r="AS326" s="115" t="s">
        <v>18</v>
      </c>
      <c r="AT326" s="110" t="s">
        <v>17</v>
      </c>
      <c r="AU326" s="111" t="s">
        <v>18</v>
      </c>
      <c r="AV326" s="112" t="s">
        <v>17</v>
      </c>
      <c r="AW326" s="113" t="s">
        <v>18</v>
      </c>
      <c r="AX326" s="110" t="s">
        <v>17</v>
      </c>
      <c r="AY326" s="111" t="s">
        <v>18</v>
      </c>
      <c r="AZ326" s="112" t="s">
        <v>17</v>
      </c>
      <c r="BA326" s="113" t="s">
        <v>18</v>
      </c>
      <c r="BB326" s="110" t="s">
        <v>17</v>
      </c>
      <c r="BC326" s="111" t="s">
        <v>18</v>
      </c>
      <c r="BD326" s="25" t="s">
        <v>17</v>
      </c>
      <c r="BE326" s="116" t="s">
        <v>18</v>
      </c>
      <c r="BF326" s="167" t="s">
        <v>17</v>
      </c>
      <c r="BG326" s="168" t="s">
        <v>18</v>
      </c>
      <c r="BI326" s="130" t="s">
        <v>28</v>
      </c>
      <c r="BJ326" s="122">
        <f>B326/B343</f>
        <v>5.6214865708931916E-2</v>
      </c>
      <c r="BK326" s="123">
        <f t="shared" ref="BK326" si="5196">C326/C343</f>
        <v>4.2972484861361945E-2</v>
      </c>
      <c r="BL326" s="124">
        <f t="shared" ref="BL326" si="5197">D326/D343</f>
        <v>5.2054126539071072E-2</v>
      </c>
      <c r="BM326" s="125">
        <f t="shared" ref="BM326" si="5198">E326/E343</f>
        <v>4.0243161094224926E-2</v>
      </c>
      <c r="BN326" s="122">
        <f t="shared" ref="BN326" si="5199">F326/F343</f>
        <v>6.3328424153166418E-2</v>
      </c>
      <c r="BO326" s="123">
        <f t="shared" ref="BO326" si="5200">G326/G343</f>
        <v>2.6476683937823833E-2</v>
      </c>
      <c r="BP326" s="124">
        <f t="shared" ref="BP326" si="5201">H326/H343</f>
        <v>6.2448288089515781E-2</v>
      </c>
      <c r="BQ326" s="125">
        <f t="shared" ref="BQ326" si="5202">I326/I343</f>
        <v>4.1665171361923561E-2</v>
      </c>
      <c r="BR326" s="122">
        <f t="shared" ref="BR326" si="5203">J326/J343</f>
        <v>5.1862828111769683E-2</v>
      </c>
      <c r="BS326" s="123">
        <f t="shared" ref="BS326" si="5204">K326/K343</f>
        <v>8.2342580361074419E-2</v>
      </c>
      <c r="BT326" s="124">
        <f t="shared" ref="BT326" si="5205">L326/L343</f>
        <v>3.4470776287441794E-2</v>
      </c>
      <c r="BU326" s="122">
        <f t="shared" ref="BU326" si="5206">M326/M343</f>
        <v>7.495753114382786E-2</v>
      </c>
      <c r="BV326" s="126">
        <f t="shared" ref="BV326" si="5207">N326/N343</f>
        <v>4.4570085909391294E-2</v>
      </c>
      <c r="BW326" s="127">
        <f t="shared" ref="BW326" si="5208">O326/O343</f>
        <v>6.075738660008323E-2</v>
      </c>
      <c r="BX326" s="122">
        <f t="shared" ref="BX326" si="5209">P326/P343</f>
        <v>4.8859466071814059E-2</v>
      </c>
      <c r="BY326" s="123">
        <f t="shared" ref="BY326" si="5210">Q326/Q343</f>
        <v>4.5574329561308323E-2</v>
      </c>
      <c r="BZ326" s="124">
        <f t="shared" ref="BZ326" si="5211">R326/R343</f>
        <v>5.7871776464741287E-2</v>
      </c>
      <c r="CA326" s="125">
        <f t="shared" ref="CA326" si="5212">S326/S343</f>
        <v>5.2156127492756096E-2</v>
      </c>
      <c r="CB326" s="122">
        <f t="shared" ref="CB326" si="5213">T326/T343</f>
        <v>3.2980972515856237E-2</v>
      </c>
      <c r="CC326" s="123">
        <f t="shared" ref="CC326" si="5214">U326/U343</f>
        <v>6.8654209531807689E-2</v>
      </c>
      <c r="CD326" s="124">
        <f t="shared" ref="CD326" si="5215">V326/V343</f>
        <v>3.007063572149344E-2</v>
      </c>
      <c r="CE326" s="125">
        <f t="shared" ref="CE326" si="5216">W326/W343</f>
        <v>7.0356703567035675E-2</v>
      </c>
      <c r="CF326" s="122">
        <f t="shared" ref="CF326" si="5217">X326/X343</f>
        <v>4.8720269936630728E-2</v>
      </c>
      <c r="CG326" s="123">
        <f t="shared" ref="CG326" si="5218">Y326/Y343</f>
        <v>6.0118886787354768E-2</v>
      </c>
      <c r="CH326" s="124">
        <f t="shared" ref="CH326" si="5219">Z326/Z343</f>
        <v>6.3139223308299047E-2</v>
      </c>
      <c r="CI326" s="122">
        <f t="shared" ref="CI326" si="5220">AA326/AA343</f>
        <v>5.4750346740638001E-2</v>
      </c>
      <c r="CJ326" s="128">
        <f t="shared" ref="CJ326" si="5221">AB326/AB343</f>
        <v>5.2046885091042286E-2</v>
      </c>
      <c r="CK326" s="129">
        <f t="shared" ref="CK326" si="5222">AC326/AC343</f>
        <v>5.2403096283204643E-2</v>
      </c>
    </row>
    <row r="327" spans="1:89" ht="13.5" thickTop="1" x14ac:dyDescent="0.2">
      <c r="A327" s="138" t="s">
        <v>29</v>
      </c>
      <c r="B327" s="193">
        <v>923</v>
      </c>
      <c r="C327" s="187">
        <v>836</v>
      </c>
      <c r="D327" s="188">
        <v>420</v>
      </c>
      <c r="E327" s="189">
        <v>410</v>
      </c>
      <c r="F327" s="186">
        <v>1182</v>
      </c>
      <c r="G327" s="190">
        <v>626</v>
      </c>
      <c r="H327" s="188">
        <v>1507</v>
      </c>
      <c r="I327" s="189">
        <v>1156</v>
      </c>
      <c r="J327" s="186">
        <v>219</v>
      </c>
      <c r="K327" s="190">
        <v>302</v>
      </c>
      <c r="L327" s="188">
        <v>495</v>
      </c>
      <c r="M327" s="186">
        <v>1092</v>
      </c>
      <c r="N327" s="191">
        <v>1146</v>
      </c>
      <c r="O327" s="194">
        <v>1568</v>
      </c>
      <c r="P327" s="186">
        <v>613</v>
      </c>
      <c r="Q327" s="190">
        <v>582</v>
      </c>
      <c r="R327" s="188">
        <v>981</v>
      </c>
      <c r="S327" s="189">
        <v>830</v>
      </c>
      <c r="T327" s="186">
        <v>207</v>
      </c>
      <c r="U327" s="190">
        <v>247</v>
      </c>
      <c r="V327" s="188">
        <v>494</v>
      </c>
      <c r="W327" s="195">
        <v>1118</v>
      </c>
      <c r="X327" s="186">
        <v>575</v>
      </c>
      <c r="Y327" s="190">
        <v>356</v>
      </c>
      <c r="Z327" s="188">
        <v>1606</v>
      </c>
      <c r="AA327" s="186">
        <v>1756</v>
      </c>
      <c r="AB327" s="161">
        <f t="shared" si="5031"/>
        <v>10368</v>
      </c>
      <c r="AC327" s="162">
        <f t="shared" si="5032"/>
        <v>10879</v>
      </c>
      <c r="AE327" s="253" t="str">
        <f>$AE$17</f>
        <v>17:00 - 17:59</v>
      </c>
      <c r="AF327" s="119">
        <f t="shared" ref="AF327:AU328" si="5223">SUMIF($A$9:$A$32,$AE327,B$319:B$342)</f>
        <v>996</v>
      </c>
      <c r="AG327" s="176">
        <f t="shared" si="5223"/>
        <v>2353</v>
      </c>
      <c r="AH327" s="120">
        <f t="shared" si="5223"/>
        <v>858</v>
      </c>
      <c r="AI327" s="171">
        <f t="shared" si="5223"/>
        <v>613</v>
      </c>
      <c r="AJ327" s="119">
        <f t="shared" si="5223"/>
        <v>1022</v>
      </c>
      <c r="AK327" s="121">
        <f t="shared" si="5223"/>
        <v>2351</v>
      </c>
      <c r="AL327" s="120">
        <f t="shared" si="5223"/>
        <v>1748</v>
      </c>
      <c r="AM327" s="171">
        <f t="shared" si="5223"/>
        <v>2922</v>
      </c>
      <c r="AN327" s="119">
        <f t="shared" si="5223"/>
        <v>688</v>
      </c>
      <c r="AO327" s="121">
        <f t="shared" si="5223"/>
        <v>155</v>
      </c>
      <c r="AP327" s="120">
        <f t="shared" si="5223"/>
        <v>1778</v>
      </c>
      <c r="AQ327" s="119">
        <f t="shared" si="5223"/>
        <v>601</v>
      </c>
      <c r="AR327" s="170">
        <f t="shared" si="5223"/>
        <v>2899</v>
      </c>
      <c r="AS327" s="172">
        <f t="shared" si="5223"/>
        <v>1672</v>
      </c>
      <c r="AT327" s="119">
        <f t="shared" si="5223"/>
        <v>1395</v>
      </c>
      <c r="AU327" s="121">
        <f t="shared" si="5223"/>
        <v>950</v>
      </c>
      <c r="AV327" s="120">
        <f t="shared" ref="AP327:BE328" si="5224">SUMIF($A$9:$A$32,$AE327,R$319:R$342)</f>
        <v>1326</v>
      </c>
      <c r="AW327" s="171">
        <f t="shared" si="5224"/>
        <v>1595</v>
      </c>
      <c r="AX327" s="119">
        <f t="shared" si="5224"/>
        <v>662</v>
      </c>
      <c r="AY327" s="121">
        <f t="shared" si="5224"/>
        <v>128</v>
      </c>
      <c r="AZ327" s="120">
        <f t="shared" si="5224"/>
        <v>1649</v>
      </c>
      <c r="BA327" s="171">
        <f t="shared" si="5224"/>
        <v>996</v>
      </c>
      <c r="BB327" s="119">
        <f t="shared" si="5224"/>
        <v>1341</v>
      </c>
      <c r="BC327" s="121">
        <f t="shared" si="5224"/>
        <v>374</v>
      </c>
      <c r="BD327" s="20">
        <f t="shared" si="5224"/>
        <v>1922</v>
      </c>
      <c r="BE327" s="175">
        <f t="shared" si="5224"/>
        <v>2612</v>
      </c>
      <c r="BF327" s="161">
        <f>AF327+AH327+AJ327+AL327+AN327+AP327+AR327+AT327+AV327+AX327+AZ327+BB327+BD327</f>
        <v>18284</v>
      </c>
      <c r="BG327" s="162">
        <f>AG327+AI327+AK327+AM327+AO327+AQ327+AS327+AU327+AW327+AY327+BA327+BC327+BE327</f>
        <v>17322</v>
      </c>
      <c r="BI327" s="138" t="s">
        <v>29</v>
      </c>
      <c r="BJ327" s="122">
        <f>B327/B343</f>
        <v>5.2410425302367836E-2</v>
      </c>
      <c r="BK327" s="123">
        <f t="shared" ref="BK327" si="5225">C327/C343</f>
        <v>4.4406671624349303E-2</v>
      </c>
      <c r="BL327" s="124">
        <f t="shared" ref="BL327" si="5226">D327/D343</f>
        <v>5.1200780202364987E-2</v>
      </c>
      <c r="BM327" s="125">
        <f t="shared" ref="BM327" si="5227">E327/E343</f>
        <v>4.9848024316109421E-2</v>
      </c>
      <c r="BN327" s="122">
        <f t="shared" ref="BN327" si="5228">F327/F343</f>
        <v>6.0027423696104816E-2</v>
      </c>
      <c r="BO327" s="123">
        <f t="shared" ref="BO327" si="5229">G327/G343</f>
        <v>3.243523316062176E-2</v>
      </c>
      <c r="BP327" s="124">
        <f t="shared" ref="BP327" si="5230">H327/H343</f>
        <v>5.9375123123596392E-2</v>
      </c>
      <c r="BQ327" s="125">
        <f t="shared" ref="BQ327" si="5231">I327/I343</f>
        <v>4.1485734792750764E-2</v>
      </c>
      <c r="BR327" s="122">
        <f t="shared" ref="BR327" si="5232">J327/J343</f>
        <v>4.635901778154107E-2</v>
      </c>
      <c r="BS327" s="123">
        <f t="shared" ref="BS327" si="5233">K327/K343</f>
        <v>6.6490532804931751E-2</v>
      </c>
      <c r="BT327" s="124">
        <f t="shared" ref="BT327" si="5234">L327/L343</f>
        <v>3.4401278754604213E-2</v>
      </c>
      <c r="BU327" s="122">
        <f t="shared" ref="BU327" si="5235">M327/M343</f>
        <v>7.7293318233295577E-2</v>
      </c>
      <c r="BV327" s="126">
        <f t="shared" ref="BV327" si="5236">N327/N343</f>
        <v>4.207357368382407E-2</v>
      </c>
      <c r="BW327" s="127">
        <f t="shared" ref="BW327" si="5237">O327/O343</f>
        <v>5.9319789656868308E-2</v>
      </c>
      <c r="BX327" s="122">
        <f t="shared" ref="BX327" si="5238">P327/P343</f>
        <v>4.4110239620061886E-2</v>
      </c>
      <c r="BY327" s="123">
        <f t="shared" ref="BY327" si="5239">Q327/Q343</f>
        <v>4.51092853821113E-2</v>
      </c>
      <c r="BZ327" s="124">
        <f t="shared" ref="BZ327" si="5240">R327/R343</f>
        <v>5.417195869457176E-2</v>
      </c>
      <c r="CA327" s="125">
        <f t="shared" ref="CA327" si="5241">S327/S343</f>
        <v>4.7156411567524571E-2</v>
      </c>
      <c r="CB327" s="122">
        <f t="shared" ref="CB327" si="5242">T327/T343</f>
        <v>4.376321353065539E-2</v>
      </c>
      <c r="CC327" s="123">
        <f t="shared" ref="CC327" si="5243">U327/U343</f>
        <v>5.1858072643292043E-2</v>
      </c>
      <c r="CD327" s="124">
        <f t="shared" ref="CD327" si="5244">V327/V343</f>
        <v>3.3232425159771276E-2</v>
      </c>
      <c r="CE327" s="125">
        <f t="shared" ref="CE327" si="5245">W327/W343</f>
        <v>6.8757687576875767E-2</v>
      </c>
      <c r="CF327" s="122">
        <f t="shared" ref="CF327" si="5246">X327/X343</f>
        <v>4.7321208131018026E-2</v>
      </c>
      <c r="CG327" s="123">
        <f t="shared" ref="CG327" si="5247">Y327/Y343</f>
        <v>4.8095109429883813E-2</v>
      </c>
      <c r="CH327" s="124">
        <f t="shared" ref="CH327" si="5248">Z327/Z343</f>
        <v>6.0610635166245236E-2</v>
      </c>
      <c r="CI327" s="122">
        <f t="shared" ref="CI327" si="5249">AA327/AA343</f>
        <v>6.0887656033287101E-2</v>
      </c>
      <c r="CJ327" s="128">
        <f t="shared" ref="CJ327" si="5250">AB327/AB343</f>
        <v>4.9969636505595556E-2</v>
      </c>
      <c r="CK327" s="129">
        <f t="shared" ref="CK327" si="5251">AC327/AC343</f>
        <v>5.2533476268428247E-2</v>
      </c>
    </row>
    <row r="328" spans="1:89" x14ac:dyDescent="0.2">
      <c r="A328" s="130" t="s">
        <v>31</v>
      </c>
      <c r="B328" s="196">
        <v>857</v>
      </c>
      <c r="C328" s="180">
        <v>833</v>
      </c>
      <c r="D328" s="181">
        <v>386</v>
      </c>
      <c r="E328" s="182">
        <v>398</v>
      </c>
      <c r="F328" s="179">
        <v>967</v>
      </c>
      <c r="G328" s="183">
        <v>585</v>
      </c>
      <c r="H328" s="181">
        <v>1266</v>
      </c>
      <c r="I328" s="182">
        <v>1262</v>
      </c>
      <c r="J328" s="179">
        <v>215</v>
      </c>
      <c r="K328" s="180">
        <v>232</v>
      </c>
      <c r="L328" s="181">
        <v>563</v>
      </c>
      <c r="M328" s="179">
        <v>731</v>
      </c>
      <c r="N328" s="184">
        <v>1084</v>
      </c>
      <c r="O328" s="197">
        <v>1191</v>
      </c>
      <c r="P328" s="179">
        <v>580</v>
      </c>
      <c r="Q328" s="180">
        <v>488</v>
      </c>
      <c r="R328" s="181">
        <v>777</v>
      </c>
      <c r="S328" s="182">
        <v>825</v>
      </c>
      <c r="T328" s="188">
        <v>187</v>
      </c>
      <c r="U328" s="179">
        <v>218</v>
      </c>
      <c r="V328" s="181">
        <v>527</v>
      </c>
      <c r="W328" s="198">
        <v>813</v>
      </c>
      <c r="X328" s="179">
        <v>465</v>
      </c>
      <c r="Y328" s="183">
        <v>260</v>
      </c>
      <c r="Z328" s="181">
        <v>1559</v>
      </c>
      <c r="AA328" s="179">
        <v>1379</v>
      </c>
      <c r="AB328" s="161">
        <f t="shared" si="5031"/>
        <v>9433</v>
      </c>
      <c r="AC328" s="162">
        <f t="shared" si="5032"/>
        <v>9215</v>
      </c>
      <c r="AE328" s="255" t="str">
        <f>$AE$18</f>
        <v>18:00 - 18:59</v>
      </c>
      <c r="AF328" s="119">
        <f t="shared" si="5223"/>
        <v>970</v>
      </c>
      <c r="AG328" s="180">
        <f t="shared" si="5223"/>
        <v>2126</v>
      </c>
      <c r="AH328" s="181">
        <f t="shared" si="5223"/>
        <v>532</v>
      </c>
      <c r="AI328" s="182">
        <f t="shared" si="5223"/>
        <v>620</v>
      </c>
      <c r="AJ328" s="179">
        <f t="shared" si="5223"/>
        <v>775</v>
      </c>
      <c r="AK328" s="183">
        <f t="shared" si="5223"/>
        <v>2016</v>
      </c>
      <c r="AL328" s="181">
        <f t="shared" si="5223"/>
        <v>1619</v>
      </c>
      <c r="AM328" s="182">
        <f t="shared" si="5223"/>
        <v>3089</v>
      </c>
      <c r="AN328" s="179">
        <f t="shared" si="5223"/>
        <v>451</v>
      </c>
      <c r="AO328" s="183">
        <f t="shared" si="5223"/>
        <v>142</v>
      </c>
      <c r="AP328" s="181">
        <f t="shared" si="5224"/>
        <v>1729</v>
      </c>
      <c r="AQ328" s="179">
        <f t="shared" si="5224"/>
        <v>451</v>
      </c>
      <c r="AR328" s="184">
        <f t="shared" si="5224"/>
        <v>2399</v>
      </c>
      <c r="AS328" s="185">
        <f t="shared" si="5224"/>
        <v>1530</v>
      </c>
      <c r="AT328" s="179">
        <f t="shared" si="5224"/>
        <v>1238</v>
      </c>
      <c r="AU328" s="183">
        <f t="shared" si="5224"/>
        <v>1026</v>
      </c>
      <c r="AV328" s="181">
        <f t="shared" si="5224"/>
        <v>1328</v>
      </c>
      <c r="AW328" s="182">
        <f t="shared" si="5224"/>
        <v>1645</v>
      </c>
      <c r="AX328" s="179">
        <f t="shared" si="5224"/>
        <v>602</v>
      </c>
      <c r="AY328" s="183">
        <f t="shared" si="5224"/>
        <v>115</v>
      </c>
      <c r="AZ328" s="181">
        <f t="shared" si="5224"/>
        <v>1816</v>
      </c>
      <c r="BA328" s="182">
        <f t="shared" si="5224"/>
        <v>974</v>
      </c>
      <c r="BB328" s="179">
        <f t="shared" si="5224"/>
        <v>1153</v>
      </c>
      <c r="BC328" s="183">
        <f t="shared" si="5224"/>
        <v>428</v>
      </c>
      <c r="BD328" s="181">
        <f t="shared" si="5224"/>
        <v>1789</v>
      </c>
      <c r="BE328" s="179">
        <f t="shared" si="5224"/>
        <v>2826</v>
      </c>
      <c r="BF328" s="163">
        <f>SUM(AF328,AH328,AJ328,AL328,AN328,AP328,AR328,AT328,AV328,AX328,AZ328,BB328,BD328)</f>
        <v>16401</v>
      </c>
      <c r="BG328" s="164">
        <f>SUM(AG328,AI328,AK328,AM328,AO328,AQ328,AS328,AU328,AW328,AY328,BA328,BC328,BE328)</f>
        <v>16988</v>
      </c>
      <c r="BI328" s="130" t="s">
        <v>31</v>
      </c>
      <c r="BJ328" s="122">
        <f>B328/B343</f>
        <v>4.8662767588439043E-2</v>
      </c>
      <c r="BK328" s="123">
        <f t="shared" ref="BK328" si="5252">C328/C343</f>
        <v>4.4247317539572929E-2</v>
      </c>
      <c r="BL328" s="124">
        <f t="shared" ref="BL328" si="5253">D328/D343</f>
        <v>4.7055955138364011E-2</v>
      </c>
      <c r="BM328" s="125">
        <f t="shared" ref="BM328" si="5254">E328/E343</f>
        <v>4.8389057750759877E-2</v>
      </c>
      <c r="BN328" s="122">
        <f t="shared" ref="BN328" si="5255">F328/F343</f>
        <v>4.9108729876593364E-2</v>
      </c>
      <c r="BO328" s="123">
        <f t="shared" ref="BO328" si="5256">G328/G343</f>
        <v>3.0310880829015546E-2</v>
      </c>
      <c r="BP328" s="124">
        <f t="shared" ref="BP328" si="5257">H328/H343</f>
        <v>4.9879831369922384E-2</v>
      </c>
      <c r="BQ328" s="125">
        <f t="shared" ref="BQ328" si="5258">I328/I343</f>
        <v>4.5289790059214068E-2</v>
      </c>
      <c r="BR328" s="122">
        <f t="shared" ref="BR328" si="5259">J328/J343</f>
        <v>4.5512277730736662E-2</v>
      </c>
      <c r="BS328" s="123">
        <f t="shared" ref="BS328" si="5260">K328/K343</f>
        <v>5.1078819903126377E-2</v>
      </c>
      <c r="BT328" s="124">
        <f t="shared" ref="BT328" si="5261">L328/L343</f>
        <v>3.9127110987559943E-2</v>
      </c>
      <c r="BU328" s="122">
        <f t="shared" ref="BU328" si="5262">M328/M343</f>
        <v>5.174122310305776E-2</v>
      </c>
      <c r="BV328" s="126">
        <f t="shared" ref="BV328" si="5263">N328/N343</f>
        <v>3.9797341948748073E-2</v>
      </c>
      <c r="BW328" s="127">
        <f t="shared" ref="BW328" si="5264">O328/O343</f>
        <v>4.5057314720236066E-2</v>
      </c>
      <c r="BX328" s="122">
        <f t="shared" ref="BX328" si="5265">P328/P343</f>
        <v>4.1735626394185793E-2</v>
      </c>
      <c r="BY328" s="123">
        <f t="shared" ref="BY328" si="5266">Q328/Q343</f>
        <v>3.7823593241357929E-2</v>
      </c>
      <c r="BZ328" s="124">
        <f t="shared" ref="BZ328" si="5267">R328/R343</f>
        <v>4.2906841901816775E-2</v>
      </c>
      <c r="CA328" s="125">
        <f t="shared" ref="CA328" si="5268">S328/S343</f>
        <v>4.6872336799045511E-2</v>
      </c>
      <c r="CB328" s="122">
        <f t="shared" ref="CB328" si="5269">T328/T343</f>
        <v>3.9534883720930232E-2</v>
      </c>
      <c r="CC328" s="123">
        <f t="shared" ref="CC328" si="5270">U328/U343</f>
        <v>4.5769473021205126E-2</v>
      </c>
      <c r="CD328" s="124">
        <f t="shared" ref="CD328" si="5271">V328/V343</f>
        <v>3.5452404978136565E-2</v>
      </c>
      <c r="CE328" s="125">
        <f t="shared" ref="CE328" si="5272">W328/W343</f>
        <v>0.05</v>
      </c>
      <c r="CF328" s="122">
        <f t="shared" ref="CF328" si="5273">X328/X343</f>
        <v>3.8268455271171099E-2</v>
      </c>
      <c r="CG328" s="123">
        <f t="shared" ref="CG328" si="5274">Y328/Y343</f>
        <v>3.5125641718454469E-2</v>
      </c>
      <c r="CH328" s="124">
        <f t="shared" ref="CH328" si="5275">Z328/Z343</f>
        <v>5.8836849454655241E-2</v>
      </c>
      <c r="CI328" s="122">
        <f t="shared" ref="CI328" si="5276">AA328/AA343</f>
        <v>4.7815533980582525E-2</v>
      </c>
      <c r="CJ328" s="128">
        <f t="shared" ref="CJ328" si="5277">AB328/AB343</f>
        <v>4.5463308367793491E-2</v>
      </c>
      <c r="CK328" s="129">
        <f t="shared" ref="CK328" si="5278">AC328/AC343</f>
        <v>4.4498206067981091E-2</v>
      </c>
    </row>
    <row r="329" spans="1:89" ht="13.5" thickBot="1" x14ac:dyDescent="0.25">
      <c r="A329" s="138" t="s">
        <v>33</v>
      </c>
      <c r="B329" s="193">
        <v>662</v>
      </c>
      <c r="C329" s="187">
        <v>826</v>
      </c>
      <c r="D329" s="188">
        <v>359</v>
      </c>
      <c r="E329" s="189">
        <v>379</v>
      </c>
      <c r="F329" s="186">
        <v>761</v>
      </c>
      <c r="G329" s="190">
        <v>641</v>
      </c>
      <c r="H329" s="188">
        <v>1168</v>
      </c>
      <c r="I329" s="189">
        <v>1252</v>
      </c>
      <c r="J329" s="186">
        <v>219</v>
      </c>
      <c r="K329" s="187">
        <v>237</v>
      </c>
      <c r="L329" s="188">
        <v>611</v>
      </c>
      <c r="M329" s="186">
        <v>630</v>
      </c>
      <c r="N329" s="191">
        <v>1021</v>
      </c>
      <c r="O329" s="194">
        <v>1170</v>
      </c>
      <c r="P329" s="186">
        <v>572</v>
      </c>
      <c r="Q329" s="187">
        <v>519</v>
      </c>
      <c r="R329" s="188">
        <v>877</v>
      </c>
      <c r="S329" s="189">
        <v>733</v>
      </c>
      <c r="T329" s="186">
        <v>150</v>
      </c>
      <c r="U329" s="190">
        <v>220</v>
      </c>
      <c r="V329" s="188">
        <v>605</v>
      </c>
      <c r="W329" s="195">
        <v>747</v>
      </c>
      <c r="X329" s="186">
        <v>442</v>
      </c>
      <c r="Y329" s="190">
        <v>288</v>
      </c>
      <c r="Z329" s="188">
        <v>1389</v>
      </c>
      <c r="AA329" s="186">
        <v>1539</v>
      </c>
      <c r="AB329" s="161">
        <f t="shared" si="5031"/>
        <v>8836</v>
      </c>
      <c r="AC329" s="162">
        <f t="shared" si="5032"/>
        <v>9181</v>
      </c>
      <c r="AE329" s="253"/>
      <c r="AF329" s="119"/>
      <c r="AG329" s="187"/>
      <c r="AH329" s="188"/>
      <c r="AI329" s="189"/>
      <c r="AJ329" s="186"/>
      <c r="AK329" s="190"/>
      <c r="AL329" s="188"/>
      <c r="AM329" s="189"/>
      <c r="AN329" s="186"/>
      <c r="AO329" s="190"/>
      <c r="AP329" s="188"/>
      <c r="AQ329" s="186"/>
      <c r="AR329" s="191"/>
      <c r="AS329" s="192"/>
      <c r="AT329" s="186"/>
      <c r="AU329" s="190"/>
      <c r="AV329" s="188"/>
      <c r="AW329" s="189"/>
      <c r="AX329" s="186"/>
      <c r="AY329" s="190"/>
      <c r="AZ329" s="188"/>
      <c r="BA329" s="189"/>
      <c r="BB329" s="186"/>
      <c r="BC329" s="190"/>
      <c r="BD329" s="188"/>
      <c r="BE329" s="186"/>
      <c r="BF329" s="163"/>
      <c r="BG329" s="164"/>
      <c r="BI329" s="138" t="s">
        <v>33</v>
      </c>
      <c r="BJ329" s="122">
        <f>B329/B343</f>
        <v>3.7590142524558515E-2</v>
      </c>
      <c r="BK329" s="123">
        <f t="shared" ref="BK329" si="5279">C329/C343</f>
        <v>4.3875491341761393E-2</v>
      </c>
      <c r="BL329" s="124">
        <f t="shared" ref="BL329" si="5280">D329/D343</f>
        <v>4.376447641106912E-2</v>
      </c>
      <c r="BM329" s="125">
        <f t="shared" ref="BM329" si="5281">E329/E343</f>
        <v>4.6079027355623102E-2</v>
      </c>
      <c r="BN329" s="122">
        <f t="shared" ref="BN329" si="5282">F329/F343</f>
        <v>3.8647097658828906E-2</v>
      </c>
      <c r="BO329" s="123">
        <f t="shared" ref="BO329" si="5283">G329/G343</f>
        <v>3.3212435233160621E-2</v>
      </c>
      <c r="BP329" s="124">
        <f t="shared" ref="BP329" si="5284">H329/H343</f>
        <v>4.601867538710059E-2</v>
      </c>
      <c r="BQ329" s="125">
        <f t="shared" ref="BQ329" si="5285">I329/I343</f>
        <v>4.4930916920868473E-2</v>
      </c>
      <c r="BR329" s="122">
        <f t="shared" ref="BR329" si="5286">J329/J343</f>
        <v>4.635901778154107E-2</v>
      </c>
      <c r="BS329" s="123">
        <f t="shared" ref="BS329" si="5287">K329/K343</f>
        <v>5.2179656538969617E-2</v>
      </c>
      <c r="BT329" s="124">
        <f t="shared" ref="BT329" si="5288">L329/L343</f>
        <v>4.2462992563763985E-2</v>
      </c>
      <c r="BU329" s="122">
        <f t="shared" ref="BU329" si="5289">M329/M343</f>
        <v>4.4592298980747451E-2</v>
      </c>
      <c r="BV329" s="126">
        <f t="shared" ref="BV329" si="5290">N329/N343</f>
        <v>3.7484396798590204E-2</v>
      </c>
      <c r="BW329" s="127">
        <f t="shared" ref="BW329" si="5291">O329/O343</f>
        <v>4.4262853251617294E-2</v>
      </c>
      <c r="BX329" s="122">
        <f t="shared" ref="BX329" si="5292">P329/P343</f>
        <v>4.11599625818522E-2</v>
      </c>
      <c r="BY329" s="123">
        <f t="shared" ref="BY329" si="5293">Q329/Q343</f>
        <v>4.0226321500542554E-2</v>
      </c>
      <c r="BZ329" s="124">
        <f t="shared" ref="BZ329" si="5294">R329/R343</f>
        <v>4.842895797669667E-2</v>
      </c>
      <c r="CA329" s="125">
        <f t="shared" ref="CA329" si="5295">S329/S343</f>
        <v>4.1645361059030737E-2</v>
      </c>
      <c r="CB329" s="122">
        <f t="shared" ref="CB329" si="5296">T329/T343</f>
        <v>3.1712473572938688E-2</v>
      </c>
      <c r="CC329" s="123">
        <f t="shared" ref="CC329" si="5297">U329/U343</f>
        <v>4.6189376443418015E-2</v>
      </c>
      <c r="CD329" s="124">
        <f t="shared" ref="CD329" si="5298">V329/V343</f>
        <v>4.0699630003363609E-2</v>
      </c>
      <c r="CE329" s="125">
        <f t="shared" ref="CE329" si="5299">W329/W343</f>
        <v>4.5940959409594098E-2</v>
      </c>
      <c r="CF329" s="122">
        <f t="shared" ref="CF329" si="5300">X329/X343</f>
        <v>3.6375606945930374E-2</v>
      </c>
      <c r="CG329" s="123">
        <f t="shared" ref="CG329" si="5301">Y329/Y343</f>
        <v>3.8908403134288033E-2</v>
      </c>
      <c r="CH329" s="124">
        <f t="shared" ref="CH329" si="5302">Z329/Z343</f>
        <v>5.2421028795712719E-2</v>
      </c>
      <c r="CI329" s="122">
        <f t="shared" ref="CI329" si="5303">AA329/AA343</f>
        <v>5.3363384188626906E-2</v>
      </c>
      <c r="CJ329" s="128">
        <f t="shared" ref="CJ329" si="5304">AB329/AB343</f>
        <v>4.2586005802801155E-2</v>
      </c>
      <c r="CK329" s="129">
        <f t="shared" ref="CK329" si="5305">AC329/AC343</f>
        <v>4.4334023864366183E-2</v>
      </c>
    </row>
    <row r="330" spans="1:89" ht="14.25" thickTop="1" thickBot="1" x14ac:dyDescent="0.25">
      <c r="A330" s="130" t="s">
        <v>34</v>
      </c>
      <c r="B330" s="196">
        <v>657</v>
      </c>
      <c r="C330" s="180">
        <v>922</v>
      </c>
      <c r="D330" s="181">
        <v>342</v>
      </c>
      <c r="E330" s="182">
        <v>390</v>
      </c>
      <c r="F330" s="179">
        <v>753</v>
      </c>
      <c r="G330" s="183">
        <v>812</v>
      </c>
      <c r="H330" s="181">
        <v>1134</v>
      </c>
      <c r="I330" s="182">
        <v>1335</v>
      </c>
      <c r="J330" s="179">
        <v>260</v>
      </c>
      <c r="K330" s="180">
        <v>201</v>
      </c>
      <c r="L330" s="181">
        <v>617</v>
      </c>
      <c r="M330" s="179">
        <v>526</v>
      </c>
      <c r="N330" s="184">
        <v>1249</v>
      </c>
      <c r="O330" s="197">
        <v>986</v>
      </c>
      <c r="P330" s="179">
        <v>618</v>
      </c>
      <c r="Q330" s="180">
        <v>492</v>
      </c>
      <c r="R330" s="181">
        <v>807</v>
      </c>
      <c r="S330" s="182">
        <v>735</v>
      </c>
      <c r="T330" s="179">
        <v>208</v>
      </c>
      <c r="U330" s="183">
        <v>155</v>
      </c>
      <c r="V330" s="181">
        <v>699</v>
      </c>
      <c r="W330" s="198">
        <v>670</v>
      </c>
      <c r="X330" s="179">
        <v>547</v>
      </c>
      <c r="Y330" s="183">
        <v>258</v>
      </c>
      <c r="Z330" s="181">
        <v>1471</v>
      </c>
      <c r="AA330" s="179">
        <v>1457</v>
      </c>
      <c r="AB330" s="161">
        <f t="shared" si="5031"/>
        <v>9362</v>
      </c>
      <c r="AC330" s="162">
        <f t="shared" si="5032"/>
        <v>8939</v>
      </c>
      <c r="AE330" s="250" t="s">
        <v>25</v>
      </c>
      <c r="AF330" s="14">
        <f t="shared" ref="AF330:BG330" si="5306">SUM(AF327:AF329)</f>
        <v>1966</v>
      </c>
      <c r="AG330" s="1">
        <f t="shared" si="5306"/>
        <v>4479</v>
      </c>
      <c r="AH330" s="14">
        <f t="shared" si="5306"/>
        <v>1390</v>
      </c>
      <c r="AI330" s="1">
        <f t="shared" si="5306"/>
        <v>1233</v>
      </c>
      <c r="AJ330" s="14">
        <f t="shared" si="5306"/>
        <v>1797</v>
      </c>
      <c r="AK330" s="1">
        <f t="shared" si="5306"/>
        <v>4367</v>
      </c>
      <c r="AL330" s="14">
        <f t="shared" si="5306"/>
        <v>3367</v>
      </c>
      <c r="AM330" s="1">
        <f t="shared" si="5306"/>
        <v>6011</v>
      </c>
      <c r="AN330" s="14">
        <f t="shared" si="5306"/>
        <v>1139</v>
      </c>
      <c r="AO330" s="1">
        <f t="shared" si="5306"/>
        <v>297</v>
      </c>
      <c r="AP330" s="14">
        <f t="shared" si="5306"/>
        <v>3507</v>
      </c>
      <c r="AQ330" s="1">
        <f t="shared" si="5306"/>
        <v>1052</v>
      </c>
      <c r="AR330" s="14">
        <f t="shared" si="5306"/>
        <v>5298</v>
      </c>
      <c r="AS330" s="1">
        <f t="shared" si="5306"/>
        <v>3202</v>
      </c>
      <c r="AT330" s="14">
        <f t="shared" si="5306"/>
        <v>2633</v>
      </c>
      <c r="AU330" s="1">
        <f t="shared" si="5306"/>
        <v>1976</v>
      </c>
      <c r="AV330" s="14">
        <f t="shared" si="5306"/>
        <v>2654</v>
      </c>
      <c r="AW330" s="1">
        <f t="shared" si="5306"/>
        <v>3240</v>
      </c>
      <c r="AX330" s="14">
        <f t="shared" si="5306"/>
        <v>1264</v>
      </c>
      <c r="AY330" s="1">
        <f t="shared" si="5306"/>
        <v>243</v>
      </c>
      <c r="AZ330" s="14">
        <f t="shared" si="5306"/>
        <v>3465</v>
      </c>
      <c r="BA330" s="1">
        <f t="shared" si="5306"/>
        <v>1970</v>
      </c>
      <c r="BB330" s="14">
        <f t="shared" si="5306"/>
        <v>2494</v>
      </c>
      <c r="BC330" s="1">
        <f t="shared" si="5306"/>
        <v>802</v>
      </c>
      <c r="BD330" s="14">
        <f t="shared" si="5306"/>
        <v>3711</v>
      </c>
      <c r="BE330" s="1">
        <f t="shared" si="5306"/>
        <v>5438</v>
      </c>
      <c r="BF330" s="165">
        <f t="shared" si="5306"/>
        <v>34685</v>
      </c>
      <c r="BG330" s="166">
        <f t="shared" si="5306"/>
        <v>34310</v>
      </c>
      <c r="BI330" s="130" t="s">
        <v>34</v>
      </c>
      <c r="BJ330" s="122">
        <f>B330/B343</f>
        <v>3.730622906138209E-2</v>
      </c>
      <c r="BK330" s="123">
        <f t="shared" ref="BK330" si="5307">C330/C343</f>
        <v>4.8974822054605335E-2</v>
      </c>
      <c r="BL330" s="124">
        <f t="shared" ref="BL330" si="5308">D330/D343</f>
        <v>4.1692063879068632E-2</v>
      </c>
      <c r="BM330" s="125">
        <f t="shared" ref="BM330" si="5309">E330/E343</f>
        <v>4.7416413373860183E-2</v>
      </c>
      <c r="BN330" s="122">
        <f t="shared" ref="BN330" si="5310">F330/F343</f>
        <v>3.8240820679498251E-2</v>
      </c>
      <c r="BO330" s="123">
        <f t="shared" ref="BO330" si="5311">G330/G343</f>
        <v>4.2072538860103627E-2</v>
      </c>
      <c r="BP330" s="124">
        <f t="shared" ref="BP330" si="5312">H330/H343</f>
        <v>4.4679090658366498E-2</v>
      </c>
      <c r="BQ330" s="125">
        <f t="shared" ref="BQ330" si="5313">I330/I343</f>
        <v>4.7909563969136912E-2</v>
      </c>
      <c r="BR330" s="122">
        <f t="shared" ref="BR330" si="5314">J330/J343</f>
        <v>5.5038103302286201E-2</v>
      </c>
      <c r="BS330" s="123">
        <f t="shared" ref="BS330" si="5315">K330/K343</f>
        <v>4.4253632760898283E-2</v>
      </c>
      <c r="BT330" s="124">
        <f t="shared" ref="BT330" si="5316">L330/L343</f>
        <v>4.2879977760789494E-2</v>
      </c>
      <c r="BU330" s="122">
        <f t="shared" ref="BU330" si="5317">M330/M343</f>
        <v>3.7231030577576443E-2</v>
      </c>
      <c r="BV330" s="126">
        <f t="shared" ref="BV330" si="5318">N330/N343</f>
        <v>4.5855055437256771E-2</v>
      </c>
      <c r="BW330" s="127">
        <f t="shared" ref="BW330" si="5319">O330/O343</f>
        <v>3.730185752657663E-2</v>
      </c>
      <c r="BX330" s="122">
        <f t="shared" ref="BX330" si="5320">P330/P343</f>
        <v>4.4470029502770382E-2</v>
      </c>
      <c r="BY330" s="123">
        <f t="shared" ref="BY330" si="5321">Q330/Q343</f>
        <v>3.8133622694155947E-2</v>
      </c>
      <c r="BZ330" s="124">
        <f t="shared" ref="BZ330" si="5322">R330/R343</f>
        <v>4.4563476724280744E-2</v>
      </c>
      <c r="CA330" s="125">
        <f t="shared" ref="CA330" si="5323">S330/S343</f>
        <v>4.1758990966422362E-2</v>
      </c>
      <c r="CB330" s="122">
        <f t="shared" ref="CB330" si="5324">T330/T343</f>
        <v>4.3974630021141652E-2</v>
      </c>
      <c r="CC330" s="123">
        <f t="shared" ref="CC330" si="5325">U330/U343</f>
        <v>3.2542515221499056E-2</v>
      </c>
      <c r="CD330" s="124">
        <f t="shared" ref="CD330" si="5326">V330/V343</f>
        <v>4.7023208879919273E-2</v>
      </c>
      <c r="CE330" s="125">
        <f t="shared" ref="CE330" si="5327">W330/W343</f>
        <v>4.1205412054120538E-2</v>
      </c>
      <c r="CF330" s="122">
        <f t="shared" ref="CF330" si="5328">X330/X343</f>
        <v>4.5016871039420626E-2</v>
      </c>
      <c r="CG330" s="123">
        <f t="shared" ref="CG330" si="5329">Y330/Y343</f>
        <v>3.4855444474466361E-2</v>
      </c>
      <c r="CH330" s="124">
        <f t="shared" ref="CH330" si="5330">Z330/Z343</f>
        <v>5.551571876061441E-2</v>
      </c>
      <c r="CI330" s="122">
        <f t="shared" ref="CI330" si="5331">AA330/AA343</f>
        <v>5.0520110957004163E-2</v>
      </c>
      <c r="CJ330" s="128">
        <f t="shared" ref="CJ330" si="5332">AB330/AB343</f>
        <v>4.5121116605457715E-2</v>
      </c>
      <c r="CK330" s="129">
        <f t="shared" ref="CK330" si="5333">AC330/AC343</f>
        <v>4.3165432885695382E-2</v>
      </c>
    </row>
    <row r="331" spans="1:89" ht="13.5" thickTop="1" x14ac:dyDescent="0.2">
      <c r="A331" s="138" t="s">
        <v>35</v>
      </c>
      <c r="B331" s="193">
        <v>649</v>
      </c>
      <c r="C331" s="187">
        <v>1247</v>
      </c>
      <c r="D331" s="188">
        <v>413</v>
      </c>
      <c r="E331" s="189">
        <v>422</v>
      </c>
      <c r="F331" s="186">
        <v>819</v>
      </c>
      <c r="G331" s="190">
        <v>1110</v>
      </c>
      <c r="H331" s="188">
        <v>1184</v>
      </c>
      <c r="I331" s="189">
        <v>1723</v>
      </c>
      <c r="J331" s="186">
        <v>304</v>
      </c>
      <c r="K331" s="187">
        <v>143</v>
      </c>
      <c r="L331" s="188">
        <v>981</v>
      </c>
      <c r="M331" s="186">
        <v>517</v>
      </c>
      <c r="N331" s="191">
        <v>1586</v>
      </c>
      <c r="O331" s="194">
        <v>1051</v>
      </c>
      <c r="P331" s="186">
        <v>771</v>
      </c>
      <c r="Q331" s="187">
        <v>454</v>
      </c>
      <c r="R331" s="188">
        <v>907</v>
      </c>
      <c r="S331" s="189">
        <v>933</v>
      </c>
      <c r="T331" s="186">
        <v>271</v>
      </c>
      <c r="U331" s="190">
        <v>117</v>
      </c>
      <c r="V331" s="188">
        <v>945</v>
      </c>
      <c r="W331" s="195">
        <v>640</v>
      </c>
      <c r="X331" s="186">
        <v>682</v>
      </c>
      <c r="Y331" s="190">
        <v>239</v>
      </c>
      <c r="Z331" s="188">
        <v>1560</v>
      </c>
      <c r="AA331" s="186">
        <v>1796</v>
      </c>
      <c r="AB331" s="161">
        <f t="shared" si="5031"/>
        <v>11072</v>
      </c>
      <c r="AC331" s="162">
        <f t="shared" si="5032"/>
        <v>10392</v>
      </c>
      <c r="BI331" s="138" t="s">
        <v>35</v>
      </c>
      <c r="BJ331" s="122">
        <f>B331/B343</f>
        <v>3.685196752029981E-2</v>
      </c>
      <c r="BK331" s="123">
        <f t="shared" ref="BK331" si="5334">C331/C343</f>
        <v>6.6238181238712418E-2</v>
      </c>
      <c r="BL331" s="124">
        <f t="shared" ref="BL331" si="5335">D331/D343</f>
        <v>5.0347433865658903E-2</v>
      </c>
      <c r="BM331" s="125">
        <f t="shared" ref="BM331" si="5336">E331/E343</f>
        <v>5.1306990881458965E-2</v>
      </c>
      <c r="BN331" s="122">
        <f t="shared" ref="BN331" si="5337">F331/F343</f>
        <v>4.1592605758976185E-2</v>
      </c>
      <c r="BO331" s="123">
        <f t="shared" ref="BO331" si="5338">G331/G343</f>
        <v>5.7512953367875645E-2</v>
      </c>
      <c r="BP331" s="124">
        <f t="shared" ref="BP331" si="5339">H331/H343</f>
        <v>4.6649068200622514E-2</v>
      </c>
      <c r="BQ331" s="125">
        <f t="shared" ref="BQ331" si="5340">I331/I343</f>
        <v>6.1833841736945991E-2</v>
      </c>
      <c r="BR331" s="122">
        <f t="shared" ref="BR331" si="5341">J331/J343</f>
        <v>6.4352243861134625E-2</v>
      </c>
      <c r="BS331" s="123">
        <f t="shared" ref="BS331" si="5342">K331/K343</f>
        <v>3.1483927785116689E-2</v>
      </c>
      <c r="BT331" s="124">
        <f t="shared" ref="BT331" si="5343">L331/L343</f>
        <v>6.8177079713670166E-2</v>
      </c>
      <c r="BU331" s="122">
        <f t="shared" ref="BU331" si="5344">M331/M343</f>
        <v>3.6593997734994339E-2</v>
      </c>
      <c r="BV331" s="126">
        <f t="shared" ref="BV331" si="5345">N331/N343</f>
        <v>5.8227476319847274E-2</v>
      </c>
      <c r="BW331" s="127">
        <f t="shared" ref="BW331" si="5346">O331/O343</f>
        <v>3.9760904929444257E-2</v>
      </c>
      <c r="BX331" s="122">
        <f t="shared" ref="BX331" si="5347">P331/P343</f>
        <v>5.5479599913650431E-2</v>
      </c>
      <c r="BY331" s="123">
        <f t="shared" ref="BY331" si="5348">Q331/Q343</f>
        <v>3.5188342892574796E-2</v>
      </c>
      <c r="BZ331" s="124">
        <f t="shared" ref="BZ331" si="5349">R331/R343</f>
        <v>5.0085592799160639E-2</v>
      </c>
      <c r="CA331" s="125">
        <f t="shared" ref="CA331" si="5350">S331/S343</f>
        <v>5.3008351798193284E-2</v>
      </c>
      <c r="CB331" s="122">
        <f t="shared" ref="CB331" si="5351">T331/T343</f>
        <v>5.7293868921775896E-2</v>
      </c>
      <c r="CC331" s="123">
        <f t="shared" ref="CC331" si="5352">U331/U343</f>
        <v>2.4564350199454126E-2</v>
      </c>
      <c r="CD331" s="124">
        <f t="shared" ref="CD331" si="5353">V331/V343</f>
        <v>6.357214934409687E-2</v>
      </c>
      <c r="CE331" s="125">
        <f t="shared" ref="CE331" si="5354">W331/W343</f>
        <v>3.9360393603936041E-2</v>
      </c>
      <c r="CF331" s="122">
        <f t="shared" ref="CF331" si="5355">X331/X343</f>
        <v>5.6127067731050945E-2</v>
      </c>
      <c r="CG331" s="123">
        <f t="shared" ref="CG331" si="5356">Y331/Y343</f>
        <v>3.22885706565793E-2</v>
      </c>
      <c r="CH331" s="124">
        <f t="shared" ref="CH331" si="5357">Z331/Z343</f>
        <v>5.8874589576178436E-2</v>
      </c>
      <c r="CI331" s="122">
        <f t="shared" ref="CI331" si="5358">AA331/AA343</f>
        <v>6.2274618585298196E-2</v>
      </c>
      <c r="CJ331" s="128">
        <f t="shared" ref="CJ331" si="5359">AB331/AB343</f>
        <v>5.3362636515234763E-2</v>
      </c>
      <c r="CK331" s="129">
        <f t="shared" ref="CK331" si="5360">AC331/AC343</f>
        <v>5.0181807646061803E-2</v>
      </c>
    </row>
    <row r="332" spans="1:89" x14ac:dyDescent="0.2">
      <c r="A332" s="130" t="s">
        <v>36</v>
      </c>
      <c r="B332" s="196">
        <v>849</v>
      </c>
      <c r="C332" s="180">
        <v>1659</v>
      </c>
      <c r="D332" s="181">
        <v>673</v>
      </c>
      <c r="E332" s="182">
        <v>601</v>
      </c>
      <c r="F332" s="179">
        <v>923</v>
      </c>
      <c r="G332" s="183">
        <v>1824</v>
      </c>
      <c r="H332" s="181">
        <v>1390</v>
      </c>
      <c r="I332" s="182">
        <v>2375</v>
      </c>
      <c r="J332" s="179">
        <v>511</v>
      </c>
      <c r="K332" s="180">
        <v>147</v>
      </c>
      <c r="L332" s="181">
        <v>1292</v>
      </c>
      <c r="M332" s="179">
        <v>482</v>
      </c>
      <c r="N332" s="184">
        <v>2189</v>
      </c>
      <c r="O332" s="197">
        <v>1385</v>
      </c>
      <c r="P332" s="179">
        <v>1052</v>
      </c>
      <c r="Q332" s="180">
        <v>745</v>
      </c>
      <c r="R332" s="181">
        <v>1331</v>
      </c>
      <c r="S332" s="182">
        <v>1221</v>
      </c>
      <c r="T332" s="179">
        <v>610</v>
      </c>
      <c r="U332" s="183">
        <v>123</v>
      </c>
      <c r="V332" s="181">
        <v>1659</v>
      </c>
      <c r="W332" s="198">
        <v>794</v>
      </c>
      <c r="X332" s="179">
        <v>1078</v>
      </c>
      <c r="Y332" s="183">
        <v>252</v>
      </c>
      <c r="Z332" s="181">
        <v>1682</v>
      </c>
      <c r="AA332" s="179">
        <v>2237</v>
      </c>
      <c r="AB332" s="161">
        <f t="shared" si="5031"/>
        <v>15239</v>
      </c>
      <c r="AC332" s="162">
        <f t="shared" si="5032"/>
        <v>13845</v>
      </c>
      <c r="BI332" s="130" t="s">
        <v>36</v>
      </c>
      <c r="BJ332" s="122">
        <f>B332/B343</f>
        <v>4.8208506047356763E-2</v>
      </c>
      <c r="BK332" s="123">
        <f t="shared" ref="BK332" si="5361">C332/C343</f>
        <v>8.8122808881334322E-2</v>
      </c>
      <c r="BL332" s="124">
        <f t="shared" ref="BL332" si="5362">D332/D343</f>
        <v>8.2043154943313421E-2</v>
      </c>
      <c r="BM332" s="125">
        <f t="shared" ref="BM332" si="5363">E332/E343</f>
        <v>7.3069908814589662E-2</v>
      </c>
      <c r="BN332" s="122">
        <f t="shared" ref="BN332" si="5364">F332/F343</f>
        <v>4.6874206490274746E-2</v>
      </c>
      <c r="BO332" s="123">
        <f t="shared" ref="BO332" si="5365">G332/G343</f>
        <v>9.4507772020725384E-2</v>
      </c>
      <c r="BP332" s="124">
        <f t="shared" ref="BP332" si="5366">H332/H343</f>
        <v>5.4765375674717308E-2</v>
      </c>
      <c r="BQ332" s="125">
        <f t="shared" ref="BQ332" si="5367">I332/I343</f>
        <v>8.5232370357078771E-2</v>
      </c>
      <c r="BR332" s="122">
        <f t="shared" ref="BR332" si="5368">J332/J343</f>
        <v>0.10817104149026249</v>
      </c>
      <c r="BS332" s="123">
        <f t="shared" ref="BS332" si="5369">K332/K343</f>
        <v>3.2364597093791282E-2</v>
      </c>
      <c r="BT332" s="124">
        <f t="shared" ref="BT332" si="5370">L332/L343</f>
        <v>8.979081242615887E-2</v>
      </c>
      <c r="BU332" s="122">
        <f t="shared" ref="BU332" si="5371">M332/M343</f>
        <v>3.4116647791619478E-2</v>
      </c>
      <c r="BV332" s="126">
        <f t="shared" ref="BV332" si="5372">N332/N343</f>
        <v>8.0365665614215431E-2</v>
      </c>
      <c r="BW332" s="127">
        <f t="shared" ref="BW332" si="5373">O332/O343</f>
        <v>5.2396625430333292E-2</v>
      </c>
      <c r="BX332" s="122">
        <f t="shared" ref="BX332" si="5374">P332/P343</f>
        <v>7.5699791321868035E-2</v>
      </c>
      <c r="BY332" s="123">
        <f t="shared" ref="BY332" si="5375">Q332/Q343</f>
        <v>5.7742985583630446E-2</v>
      </c>
      <c r="BZ332" s="124">
        <f t="shared" ref="BZ332" si="5376">R332/R343</f>
        <v>7.3499364956651395E-2</v>
      </c>
      <c r="CA332" s="125">
        <f t="shared" ref="CA332" si="5377">S332/S343</f>
        <v>6.9371058462587357E-2</v>
      </c>
      <c r="CB332" s="122">
        <f t="shared" ref="CB332" si="5378">T332/T343</f>
        <v>0.12896405919661733</v>
      </c>
      <c r="CC332" s="123">
        <f t="shared" ref="CC332" si="5379">U332/U343</f>
        <v>2.5824060466092799E-2</v>
      </c>
      <c r="CD332" s="124">
        <f t="shared" ref="CD332" si="5380">V332/V343</f>
        <v>0.11160443995963673</v>
      </c>
      <c r="CE332" s="125">
        <f t="shared" ref="CE332" si="5381">W332/W343</f>
        <v>4.8831488314883147E-2</v>
      </c>
      <c r="CF332" s="122">
        <f t="shared" ref="CF332" si="5382">X332/X343</f>
        <v>8.8716978026499874E-2</v>
      </c>
      <c r="CG332" s="123">
        <f t="shared" ref="CG332" si="5383">Y332/Y343</f>
        <v>3.4044852742502026E-2</v>
      </c>
      <c r="CH332" s="124">
        <f t="shared" ref="CH332" si="5384">Z332/Z343</f>
        <v>6.3478884402007774E-2</v>
      </c>
      <c r="CI332" s="122">
        <f t="shared" ref="CI332" si="5385">AA332/AA343</f>
        <v>7.7565880721220531E-2</v>
      </c>
      <c r="CJ332" s="128">
        <f t="shared" ref="CJ332" si="5386">AB332/AB343</f>
        <v>7.3445919242744087E-2</v>
      </c>
      <c r="CK332" s="129">
        <f t="shared" ref="CK332" si="5387">AC332/AC343</f>
        <v>6.6855959089657968E-2</v>
      </c>
    </row>
    <row r="333" spans="1:89" x14ac:dyDescent="0.2">
      <c r="A333" s="138" t="s">
        <v>30</v>
      </c>
      <c r="B333" s="193">
        <v>996</v>
      </c>
      <c r="C333" s="187">
        <v>2353</v>
      </c>
      <c r="D333" s="188">
        <v>858</v>
      </c>
      <c r="E333" s="189">
        <v>613</v>
      </c>
      <c r="F333" s="186">
        <v>1022</v>
      </c>
      <c r="G333" s="190">
        <v>2351</v>
      </c>
      <c r="H333" s="188">
        <v>1748</v>
      </c>
      <c r="I333" s="189">
        <v>2922</v>
      </c>
      <c r="J333" s="186">
        <v>688</v>
      </c>
      <c r="K333" s="187">
        <v>155</v>
      </c>
      <c r="L333" s="188">
        <v>1778</v>
      </c>
      <c r="M333" s="186">
        <v>601</v>
      </c>
      <c r="N333" s="191">
        <v>2899</v>
      </c>
      <c r="O333" s="194">
        <v>1672</v>
      </c>
      <c r="P333" s="186">
        <v>1395</v>
      </c>
      <c r="Q333" s="187">
        <v>950</v>
      </c>
      <c r="R333" s="188">
        <v>1326</v>
      </c>
      <c r="S333" s="189">
        <v>1595</v>
      </c>
      <c r="T333" s="186">
        <v>662</v>
      </c>
      <c r="U333" s="190">
        <v>128</v>
      </c>
      <c r="V333" s="188">
        <v>1649</v>
      </c>
      <c r="W333" s="195">
        <v>996</v>
      </c>
      <c r="X333" s="186">
        <v>1341</v>
      </c>
      <c r="Y333" s="190">
        <v>374</v>
      </c>
      <c r="Z333" s="188">
        <v>1922</v>
      </c>
      <c r="AA333" s="186">
        <v>2612</v>
      </c>
      <c r="AB333" s="161">
        <f t="shared" si="5031"/>
        <v>18284</v>
      </c>
      <c r="AC333" s="162">
        <f t="shared" si="5032"/>
        <v>17322</v>
      </c>
      <c r="BI333" s="138" t="s">
        <v>30</v>
      </c>
      <c r="BJ333" s="122">
        <f>B333/B343</f>
        <v>5.6555561864743628E-2</v>
      </c>
      <c r="BK333" s="123">
        <f t="shared" ref="BK333" si="5388">C333/C343</f>
        <v>0.1249867204929353</v>
      </c>
      <c r="BL333" s="124">
        <f t="shared" ref="BL333" si="5389">D333/D343</f>
        <v>0.1045958795562599</v>
      </c>
      <c r="BM333" s="125">
        <f t="shared" ref="BM333" si="5390">E333/E343</f>
        <v>7.4528875379939213E-2</v>
      </c>
      <c r="BN333" s="122">
        <f t="shared" ref="BN333" si="5391">F333/F343</f>
        <v>5.1901884109491647E-2</v>
      </c>
      <c r="BO333" s="123">
        <f t="shared" ref="BO333" si="5392">G333/G343</f>
        <v>0.12181347150259067</v>
      </c>
      <c r="BP333" s="124">
        <f t="shared" ref="BP333" si="5393">H333/H343</f>
        <v>6.88704148772704E-2</v>
      </c>
      <c r="BQ333" s="125">
        <f t="shared" ref="BQ333" si="5394">I333/I343</f>
        <v>0.10486273102458281</v>
      </c>
      <c r="BR333" s="122">
        <f t="shared" ref="BR333" si="5395">J333/J343</f>
        <v>0.14563928873835733</v>
      </c>
      <c r="BS333" s="123">
        <f t="shared" ref="BS333" si="5396">K333/K343</f>
        <v>3.4125935711140469E-2</v>
      </c>
      <c r="BT333" s="124">
        <f t="shared" ref="BT333" si="5397">L333/L343</f>
        <v>0.12356661338522483</v>
      </c>
      <c r="BU333" s="122">
        <f t="shared" ref="BU333" si="5398">M333/M343</f>
        <v>4.2539637599093995E-2</v>
      </c>
      <c r="BV333" s="126">
        <f t="shared" ref="BV333" si="5399">N333/N343</f>
        <v>0.10643219032234379</v>
      </c>
      <c r="BW333" s="127">
        <f t="shared" ref="BW333" si="5400">O333/O343</f>
        <v>6.3254265501456519E-2</v>
      </c>
      <c r="BX333" s="122">
        <f t="shared" ref="BX333" si="5401">P333/P343</f>
        <v>0.10038137727567101</v>
      </c>
      <c r="BY333" s="123">
        <f t="shared" ref="BY333" si="5402">Q333/Q343</f>
        <v>7.3631995039528761E-2</v>
      </c>
      <c r="BZ333" s="124">
        <f t="shared" ref="BZ333" si="5403">R333/R343</f>
        <v>7.3223259152907394E-2</v>
      </c>
      <c r="CA333" s="125">
        <f t="shared" ref="CA333" si="5404">S333/S343</f>
        <v>9.0619851144821323E-2</v>
      </c>
      <c r="CB333" s="122">
        <f t="shared" ref="CB333" si="5405">T333/T343</f>
        <v>0.13995771670190274</v>
      </c>
      <c r="CC333" s="123">
        <f t="shared" ref="CC333" si="5406">U333/U343</f>
        <v>2.6873819021625025E-2</v>
      </c>
      <c r="CD333" s="124">
        <f t="shared" ref="CD333" si="5407">V333/V343</f>
        <v>0.11093171880255634</v>
      </c>
      <c r="CE333" s="125">
        <f t="shared" ref="CE333" si="5408">W333/W343</f>
        <v>6.1254612546125464E-2</v>
      </c>
      <c r="CF333" s="122">
        <f t="shared" ref="CF333" si="5409">X333/X343</f>
        <v>0.11036128713686116</v>
      </c>
      <c r="CG333" s="123">
        <f t="shared" ref="CG333" si="5410">Y333/Y343</f>
        <v>5.052688462577682E-2</v>
      </c>
      <c r="CH333" s="124">
        <f t="shared" ref="CH333" si="5411">Z333/Z343</f>
        <v>7.2536513567573693E-2</v>
      </c>
      <c r="CI333" s="122">
        <f t="shared" ref="CI333" si="5412">AA333/AA343</f>
        <v>9.0568654646324548E-2</v>
      </c>
      <c r="CJ333" s="128">
        <f t="shared" ref="CJ333" si="5413">AB333/AB343</f>
        <v>8.8121608204890928E-2</v>
      </c>
      <c r="CK333" s="129">
        <f t="shared" ref="CK333" si="5414">AC333/AC343</f>
        <v>8.3646003853452902E-2</v>
      </c>
    </row>
    <row r="334" spans="1:89" x14ac:dyDescent="0.2">
      <c r="A334" s="130" t="s">
        <v>32</v>
      </c>
      <c r="B334" s="196">
        <v>970</v>
      </c>
      <c r="C334" s="180">
        <v>2126</v>
      </c>
      <c r="D334" s="181">
        <v>532</v>
      </c>
      <c r="E334" s="182">
        <v>620</v>
      </c>
      <c r="F334" s="179">
        <v>775</v>
      </c>
      <c r="G334" s="183">
        <v>2016</v>
      </c>
      <c r="H334" s="181">
        <v>1619</v>
      </c>
      <c r="I334" s="182">
        <v>3089</v>
      </c>
      <c r="J334" s="179">
        <v>451</v>
      </c>
      <c r="K334" s="180">
        <v>142</v>
      </c>
      <c r="L334" s="181">
        <v>1729</v>
      </c>
      <c r="M334" s="179">
        <v>451</v>
      </c>
      <c r="N334" s="184">
        <v>2399</v>
      </c>
      <c r="O334" s="197">
        <v>1530</v>
      </c>
      <c r="P334" s="179">
        <v>1238</v>
      </c>
      <c r="Q334" s="180">
        <v>1026</v>
      </c>
      <c r="R334" s="181">
        <v>1328</v>
      </c>
      <c r="S334" s="182">
        <v>1645</v>
      </c>
      <c r="T334" s="179">
        <v>602</v>
      </c>
      <c r="U334" s="183">
        <v>115</v>
      </c>
      <c r="V334" s="181">
        <v>1816</v>
      </c>
      <c r="W334" s="198">
        <v>974</v>
      </c>
      <c r="X334" s="179">
        <v>1153</v>
      </c>
      <c r="Y334" s="183">
        <v>428</v>
      </c>
      <c r="Z334" s="181">
        <v>1789</v>
      </c>
      <c r="AA334" s="179">
        <v>2826</v>
      </c>
      <c r="AB334" s="161">
        <f t="shared" si="5031"/>
        <v>16401</v>
      </c>
      <c r="AC334" s="162">
        <f t="shared" si="5032"/>
        <v>16988</v>
      </c>
      <c r="BI334" s="130" t="s">
        <v>32</v>
      </c>
      <c r="BJ334" s="122">
        <f>B334/B343</f>
        <v>5.5079211856226225E-2</v>
      </c>
      <c r="BK334" s="123">
        <f t="shared" ref="BK334" si="5415">C334/C343</f>
        <v>0.11292892807818974</v>
      </c>
      <c r="BL334" s="124">
        <f t="shared" ref="BL334" si="5416">D334/D343</f>
        <v>6.4854321589662325E-2</v>
      </c>
      <c r="BM334" s="125">
        <f t="shared" ref="BM334" si="5417">E334/E343</f>
        <v>7.5379939209726438E-2</v>
      </c>
      <c r="BN334" s="122">
        <f t="shared" ref="BN334" si="5418">F334/F343</f>
        <v>3.935808237265756E-2</v>
      </c>
      <c r="BO334" s="123">
        <f t="shared" ref="BO334" si="5419">G334/G343</f>
        <v>0.10445595854922279</v>
      </c>
      <c r="BP334" s="124">
        <f t="shared" ref="BP334" si="5420">H334/H343</f>
        <v>6.3787872818249866E-2</v>
      </c>
      <c r="BQ334" s="125">
        <f t="shared" ref="BQ334" si="5421">I334/I343</f>
        <v>0.11085591243495424</v>
      </c>
      <c r="BR334" s="122">
        <f t="shared" ref="BR334" si="5422">J334/J343</f>
        <v>9.5469940728196437E-2</v>
      </c>
      <c r="BS334" s="123">
        <f t="shared" ref="BS334" si="5423">K334/K343</f>
        <v>3.1263760457948042E-2</v>
      </c>
      <c r="BT334" s="124">
        <f t="shared" ref="BT334" si="5424">L334/L343</f>
        <v>0.12016123427618319</v>
      </c>
      <c r="BU334" s="122">
        <f t="shared" ref="BU334" si="5425">M334/M343</f>
        <v>3.1922423556058892E-2</v>
      </c>
      <c r="BV334" s="126">
        <f t="shared" ref="BV334" si="5426">N334/N343</f>
        <v>8.8075482781408324E-2</v>
      </c>
      <c r="BW334" s="127">
        <f t="shared" ref="BW334" si="5427">O334/O343</f>
        <v>5.7882192713653385E-2</v>
      </c>
      <c r="BX334" s="122">
        <f t="shared" ref="BX334" si="5428">P334/P343</f>
        <v>8.9083974958624162E-2</v>
      </c>
      <c r="BY334" s="123">
        <f t="shared" ref="BY334" si="5429">Q334/Q343</f>
        <v>7.9522554642691062E-2</v>
      </c>
      <c r="BZ334" s="124">
        <f t="shared" ref="BZ334" si="5430">R334/R343</f>
        <v>7.3333701474404989E-2</v>
      </c>
      <c r="CA334" s="125">
        <f t="shared" ref="CA334" si="5431">S334/S343</f>
        <v>9.3460598829611954E-2</v>
      </c>
      <c r="CB334" s="122">
        <f t="shared" ref="CB334" si="5432">T334/T343</f>
        <v>0.12727272727272726</v>
      </c>
      <c r="CC334" s="123">
        <f t="shared" ref="CC334" si="5433">U334/U343</f>
        <v>2.4144446777241233E-2</v>
      </c>
      <c r="CD334" s="124">
        <f t="shared" ref="CD334" si="5434">V334/V343</f>
        <v>0.12216616212579885</v>
      </c>
      <c r="CE334" s="125">
        <f t="shared" ref="CE334" si="5435">W334/W343</f>
        <v>5.990159901599016E-2</v>
      </c>
      <c r="CF334" s="122">
        <f t="shared" ref="CF334" si="5436">X334/X343</f>
        <v>9.4889309521850054E-2</v>
      </c>
      <c r="CG334" s="123">
        <f t="shared" ref="CG334" si="5437">Y334/Y343</f>
        <v>5.7822210213455821E-2</v>
      </c>
      <c r="CH334" s="124">
        <f t="shared" ref="CH334" si="5438">Z334/Z343</f>
        <v>6.7517077404989245E-2</v>
      </c>
      <c r="CI334" s="122">
        <f t="shared" ref="CI334" si="5439">AA334/AA343</f>
        <v>9.7988904299583915E-2</v>
      </c>
      <c r="CJ334" s="128">
        <f t="shared" ref="CJ334" si="5440">AB334/AB343</f>
        <v>7.9046297099563345E-2</v>
      </c>
      <c r="CK334" s="129">
        <f t="shared" ref="CK334" si="5441">AC334/AC343</f>
        <v>8.2033155147353529E-2</v>
      </c>
    </row>
    <row r="335" spans="1:89" x14ac:dyDescent="0.2">
      <c r="A335" s="138" t="s">
        <v>37</v>
      </c>
      <c r="B335" s="193">
        <v>960</v>
      </c>
      <c r="C335" s="187">
        <v>1847</v>
      </c>
      <c r="D335" s="188">
        <v>350</v>
      </c>
      <c r="E335" s="189">
        <v>693</v>
      </c>
      <c r="F335" s="186">
        <v>659</v>
      </c>
      <c r="G335" s="190">
        <v>2094</v>
      </c>
      <c r="H335" s="188">
        <v>1404</v>
      </c>
      <c r="I335" s="189">
        <v>2434</v>
      </c>
      <c r="J335" s="186">
        <v>386</v>
      </c>
      <c r="K335" s="187">
        <v>110</v>
      </c>
      <c r="L335" s="188">
        <v>1283</v>
      </c>
      <c r="M335" s="186">
        <v>436</v>
      </c>
      <c r="N335" s="191">
        <v>2066</v>
      </c>
      <c r="O335" s="194">
        <v>1366</v>
      </c>
      <c r="P335" s="186">
        <v>855</v>
      </c>
      <c r="Q335" s="187">
        <v>900</v>
      </c>
      <c r="R335" s="188">
        <v>965</v>
      </c>
      <c r="S335" s="189">
        <v>1359</v>
      </c>
      <c r="T335" s="186">
        <v>386</v>
      </c>
      <c r="U335" s="190">
        <v>96</v>
      </c>
      <c r="V335" s="188">
        <v>1508</v>
      </c>
      <c r="W335" s="195">
        <v>765</v>
      </c>
      <c r="X335" s="186">
        <v>720</v>
      </c>
      <c r="Y335" s="190">
        <v>368</v>
      </c>
      <c r="Z335" s="188">
        <v>1409</v>
      </c>
      <c r="AA335" s="186">
        <v>2380</v>
      </c>
      <c r="AB335" s="161">
        <f t="shared" si="5031"/>
        <v>12951</v>
      </c>
      <c r="AC335" s="162">
        <f t="shared" si="5032"/>
        <v>14848</v>
      </c>
      <c r="BI335" s="138" t="s">
        <v>37</v>
      </c>
      <c r="BJ335" s="122">
        <f>B335/B343</f>
        <v>5.4511384929873376E-2</v>
      </c>
      <c r="BK335" s="123">
        <f t="shared" ref="BK335" si="5442">C335/C343</f>
        <v>9.8108998193987038E-2</v>
      </c>
      <c r="BL335" s="124">
        <f t="shared" ref="BL335" si="5443">D335/D343</f>
        <v>4.2667316835304156E-2</v>
      </c>
      <c r="BM335" s="125">
        <f t="shared" ref="BM335" si="5444">E335/E343</f>
        <v>8.4255319148936164E-2</v>
      </c>
      <c r="BN335" s="122">
        <f t="shared" ref="BN335" si="5445">F335/F343</f>
        <v>3.3467066172363009E-2</v>
      </c>
      <c r="BO335" s="123">
        <f t="shared" ref="BO335" si="5446">G335/G343</f>
        <v>0.10849740932642488</v>
      </c>
      <c r="BP335" s="124">
        <f t="shared" ref="BP335" si="5447">H335/H343</f>
        <v>5.5316969386548995E-2</v>
      </c>
      <c r="BQ335" s="125">
        <f t="shared" ref="BQ335" si="5448">I335/I343</f>
        <v>8.7349721873317784E-2</v>
      </c>
      <c r="BR335" s="122">
        <f t="shared" ref="BR335" si="5449">J335/J343</f>
        <v>8.17104149026249E-2</v>
      </c>
      <c r="BS335" s="123">
        <f t="shared" ref="BS335" si="5450">K335/K343</f>
        <v>2.4218405988551298E-2</v>
      </c>
      <c r="BT335" s="124">
        <f t="shared" ref="BT335" si="5451">L335/L343</f>
        <v>8.916533463062061E-2</v>
      </c>
      <c r="BU335" s="122">
        <f t="shared" ref="BU335" si="5452">M335/M343</f>
        <v>3.0860702151755379E-2</v>
      </c>
      <c r="BV335" s="126">
        <f t="shared" ref="BV335" si="5453">N335/N343</f>
        <v>7.5849915559145317E-2</v>
      </c>
      <c r="BW335" s="127">
        <f t="shared" ref="BW335" si="5454">O335/O343</f>
        <v>5.1677826958725838E-2</v>
      </c>
      <c r="BX335" s="122">
        <f t="shared" ref="BX335" si="5455">P335/P343</f>
        <v>6.1524069943153195E-2</v>
      </c>
      <c r="BY335" s="123">
        <f t="shared" ref="BY335" si="5456">Q335/Q343</f>
        <v>6.9756626879553557E-2</v>
      </c>
      <c r="BZ335" s="124">
        <f t="shared" ref="BZ335" si="5457">R335/R343</f>
        <v>5.3288420122590975E-2</v>
      </c>
      <c r="CA335" s="125">
        <f t="shared" ref="CA335" si="5458">S335/S343</f>
        <v>7.7211522072609506E-2</v>
      </c>
      <c r="CB335" s="122">
        <f t="shared" ref="CB335" si="5459">T335/T343</f>
        <v>8.1606765327695563E-2</v>
      </c>
      <c r="CC335" s="123">
        <f t="shared" ref="CC335" si="5460">U335/U343</f>
        <v>2.0155364266218771E-2</v>
      </c>
      <c r="CD335" s="124">
        <f t="shared" ref="CD335" si="5461">V335/V343</f>
        <v>0.10144635048772284</v>
      </c>
      <c r="CE335" s="125">
        <f t="shared" ref="CE335" si="5462">W335/W343</f>
        <v>4.7047970479704798E-2</v>
      </c>
      <c r="CF335" s="122">
        <f t="shared" ref="CF335" si="5463">X335/X343</f>
        <v>5.92543823553617E-2</v>
      </c>
      <c r="CG335" s="123">
        <f t="shared" ref="CG335" si="5464">Y335/Y343</f>
        <v>4.9716292893812485E-2</v>
      </c>
      <c r="CH335" s="124">
        <f t="shared" ref="CH335" si="5465">Z335/Z343</f>
        <v>5.317583122617655E-2</v>
      </c>
      <c r="CI335" s="122">
        <f t="shared" ref="CI335" si="5466">AA335/AA343</f>
        <v>8.2524271844660199E-2</v>
      </c>
      <c r="CJ335" s="128">
        <f t="shared" ref="CJ335" si="5467">AB335/AB343</f>
        <v>6.2418669211416672E-2</v>
      </c>
      <c r="CK335" s="129">
        <f t="shared" ref="CK335" si="5468">AC335/AC343</f>
        <v>7.1699334096297695E-2</v>
      </c>
    </row>
    <row r="336" spans="1:89" x14ac:dyDescent="0.2">
      <c r="A336" s="130" t="s">
        <v>38</v>
      </c>
      <c r="B336" s="196">
        <v>915</v>
      </c>
      <c r="C336" s="180">
        <v>1072</v>
      </c>
      <c r="D336" s="181">
        <v>268</v>
      </c>
      <c r="E336" s="182">
        <v>503</v>
      </c>
      <c r="F336" s="179">
        <v>655</v>
      </c>
      <c r="G336" s="183">
        <v>1252</v>
      </c>
      <c r="H336" s="181">
        <v>1131</v>
      </c>
      <c r="I336" s="182">
        <v>1694</v>
      </c>
      <c r="J336" s="179">
        <v>308</v>
      </c>
      <c r="K336" s="180">
        <v>98</v>
      </c>
      <c r="L336" s="181">
        <v>915</v>
      </c>
      <c r="M336" s="179">
        <v>433</v>
      </c>
      <c r="N336" s="184">
        <v>1450</v>
      </c>
      <c r="O336" s="197">
        <v>1325</v>
      </c>
      <c r="P336" s="179">
        <v>524</v>
      </c>
      <c r="Q336" s="180">
        <v>835</v>
      </c>
      <c r="R336" s="181">
        <v>773</v>
      </c>
      <c r="S336" s="182">
        <v>952</v>
      </c>
      <c r="T336" s="179">
        <v>290</v>
      </c>
      <c r="U336" s="183">
        <v>129</v>
      </c>
      <c r="V336" s="181">
        <v>1085</v>
      </c>
      <c r="W336" s="198">
        <v>683</v>
      </c>
      <c r="X336" s="179">
        <v>453</v>
      </c>
      <c r="Y336" s="183">
        <v>407</v>
      </c>
      <c r="Z336" s="181">
        <v>1223</v>
      </c>
      <c r="AA336" s="179">
        <v>1459</v>
      </c>
      <c r="AB336" s="161">
        <f t="shared" si="5031"/>
        <v>9990</v>
      </c>
      <c r="AC336" s="162">
        <f t="shared" si="5032"/>
        <v>10842</v>
      </c>
      <c r="BI336" s="130" t="s">
        <v>38</v>
      </c>
      <c r="BJ336" s="122">
        <f>B336/B343</f>
        <v>5.1956163761285562E-2</v>
      </c>
      <c r="BK336" s="123">
        <f t="shared" ref="BK336" si="5469">C336/C343</f>
        <v>5.6942526293423987E-2</v>
      </c>
      <c r="BL336" s="124">
        <f t="shared" ref="BL336" si="5470">D336/D343</f>
        <v>3.2670974033890042E-2</v>
      </c>
      <c r="BM336" s="125">
        <f t="shared" ref="BM336" si="5471">E336/E343</f>
        <v>6.1155015197568392E-2</v>
      </c>
      <c r="BN336" s="122">
        <f t="shared" ref="BN336" si="5472">F336/F343</f>
        <v>3.3263927682697682E-2</v>
      </c>
      <c r="BO336" s="123">
        <f t="shared" ref="BO336" si="5473">G336/G343</f>
        <v>6.487046632124352E-2</v>
      </c>
      <c r="BP336" s="124">
        <f t="shared" ref="BP336" si="5474">H336/H343</f>
        <v>4.4560892005831132E-2</v>
      </c>
      <c r="BQ336" s="125">
        <f t="shared" ref="BQ336" si="5475">I336/I343</f>
        <v>6.0793109635743761E-2</v>
      </c>
      <c r="BR336" s="122">
        <f t="shared" ref="BR336" si="5476">J336/J343</f>
        <v>6.519898391193904E-2</v>
      </c>
      <c r="BS336" s="123">
        <f t="shared" ref="BS336" si="5477">K336/K343</f>
        <v>2.1576398062527521E-2</v>
      </c>
      <c r="BT336" s="124">
        <f t="shared" ref="BT336" si="5478">L336/L343</f>
        <v>6.3590242546389605E-2</v>
      </c>
      <c r="BU336" s="122">
        <f t="shared" ref="BU336" si="5479">M336/M343</f>
        <v>3.0648357870894677E-2</v>
      </c>
      <c r="BV336" s="126">
        <f t="shared" ref="BV336" si="5480">N336/N343</f>
        <v>5.3234451868712826E-2</v>
      </c>
      <c r="BW336" s="127">
        <f t="shared" ref="BW336" si="5481">O336/O343</f>
        <v>5.0126735519993949E-2</v>
      </c>
      <c r="BX336" s="122">
        <f t="shared" ref="BX336" si="5482">P336/P343</f>
        <v>3.7705979707850612E-2</v>
      </c>
      <c r="BY336" s="123">
        <f t="shared" ref="BY336" si="5483">Q336/Q343</f>
        <v>6.4718648271585799E-2</v>
      </c>
      <c r="BZ336" s="124">
        <f t="shared" ref="BZ336" si="5484">R336/R343</f>
        <v>4.2685957258821579E-2</v>
      </c>
      <c r="CA336" s="125">
        <f t="shared" ref="CA336" si="5485">S336/S343</f>
        <v>5.4087835918413728E-2</v>
      </c>
      <c r="CB336" s="122">
        <f t="shared" ref="CB336" si="5486">T336/T343</f>
        <v>6.13107822410148E-2</v>
      </c>
      <c r="CC336" s="123">
        <f t="shared" ref="CC336" si="5487">U336/U343</f>
        <v>2.7083770732731473E-2</v>
      </c>
      <c r="CD336" s="124">
        <f t="shared" ref="CD336" si="5488">V336/V343</f>
        <v>7.2990245543222337E-2</v>
      </c>
      <c r="CE336" s="125">
        <f t="shared" ref="CE336" si="5489">W336/W343</f>
        <v>4.2004920049200492E-2</v>
      </c>
      <c r="CF336" s="122">
        <f t="shared" ref="CF336" si="5490">X336/X343</f>
        <v>3.7280882231915072E-2</v>
      </c>
      <c r="CG336" s="123">
        <f t="shared" ref="CG336" si="5491">Y336/Y343</f>
        <v>5.4985139151580653E-2</v>
      </c>
      <c r="CH336" s="124">
        <f t="shared" ref="CH336" si="5492">Z336/Z343</f>
        <v>4.6156168622862967E-2</v>
      </c>
      <c r="CI336" s="122">
        <f t="shared" ref="CI336" si="5493">AA336/AA343</f>
        <v>5.0589459084604715E-2</v>
      </c>
      <c r="CJ336" s="128">
        <f t="shared" ref="CJ336" si="5494">AB336/AB343</f>
        <v>4.8147826841329053E-2</v>
      </c>
      <c r="CK336" s="129">
        <f t="shared" ref="CK336" si="5495">AC336/AC343</f>
        <v>5.2354807399788497E-2</v>
      </c>
    </row>
    <row r="337" spans="1:89" x14ac:dyDescent="0.2">
      <c r="A337" s="138" t="s">
        <v>39</v>
      </c>
      <c r="B337" s="193">
        <v>353</v>
      </c>
      <c r="C337" s="187">
        <v>811</v>
      </c>
      <c r="D337" s="188">
        <v>132</v>
      </c>
      <c r="E337" s="189">
        <v>428</v>
      </c>
      <c r="F337" s="186">
        <v>351</v>
      </c>
      <c r="G337" s="190">
        <v>1362</v>
      </c>
      <c r="H337" s="188">
        <v>576</v>
      </c>
      <c r="I337" s="189">
        <v>1422</v>
      </c>
      <c r="J337" s="186">
        <v>105</v>
      </c>
      <c r="K337" s="187">
        <v>64</v>
      </c>
      <c r="L337" s="188">
        <v>937</v>
      </c>
      <c r="M337" s="186">
        <v>364</v>
      </c>
      <c r="N337" s="191">
        <v>1397</v>
      </c>
      <c r="O337" s="194">
        <v>1057</v>
      </c>
      <c r="P337" s="186">
        <v>453</v>
      </c>
      <c r="Q337" s="187">
        <v>567</v>
      </c>
      <c r="R337" s="188">
        <v>660</v>
      </c>
      <c r="S337" s="189">
        <v>913</v>
      </c>
      <c r="T337" s="186">
        <v>153</v>
      </c>
      <c r="U337" s="190">
        <v>136</v>
      </c>
      <c r="V337" s="188">
        <v>931</v>
      </c>
      <c r="W337" s="195">
        <v>507</v>
      </c>
      <c r="X337" s="186">
        <v>283</v>
      </c>
      <c r="Y337" s="190">
        <v>369</v>
      </c>
      <c r="Z337" s="188">
        <v>833</v>
      </c>
      <c r="AA337" s="186">
        <v>993</v>
      </c>
      <c r="AB337" s="161">
        <f t="shared" si="5031"/>
        <v>7164</v>
      </c>
      <c r="AC337" s="162">
        <f t="shared" si="5032"/>
        <v>8993</v>
      </c>
      <c r="BI337" s="138" t="s">
        <v>39</v>
      </c>
      <c r="BJ337" s="122">
        <f>B337/B343</f>
        <v>2.0044290500255524E-2</v>
      </c>
      <c r="BK337" s="123">
        <f t="shared" ref="BK337" si="5496">C337/C343</f>
        <v>4.307872091787953E-2</v>
      </c>
      <c r="BL337" s="124">
        <f t="shared" ref="BL337" si="5497">D337/D343</f>
        <v>1.6091673777886138E-2</v>
      </c>
      <c r="BM337" s="125">
        <f t="shared" ref="BM337" si="5498">E337/E343</f>
        <v>5.2036474164133741E-2</v>
      </c>
      <c r="BN337" s="122">
        <f t="shared" ref="BN337" si="5499">F337/F343</f>
        <v>1.7825402468132648E-2</v>
      </c>
      <c r="BO337" s="123">
        <f t="shared" ref="BO337" si="5500">G337/G343</f>
        <v>7.0569948186528494E-2</v>
      </c>
      <c r="BP337" s="124">
        <f t="shared" ref="BP337" si="5501">H337/H343</f>
        <v>2.2694141286789329E-2</v>
      </c>
      <c r="BQ337" s="125">
        <f t="shared" ref="BQ337" si="5502">I337/I343</f>
        <v>5.1031760272743587E-2</v>
      </c>
      <c r="BR337" s="122">
        <f t="shared" ref="BR337" si="5503">J337/J343</f>
        <v>2.2226926333615581E-2</v>
      </c>
      <c r="BS337" s="123">
        <f t="shared" ref="BS337" si="5504">K337/K343</f>
        <v>1.4090708938793483E-2</v>
      </c>
      <c r="BT337" s="124">
        <f t="shared" ref="BT337" si="5505">L337/L343</f>
        <v>6.5119188268816464E-2</v>
      </c>
      <c r="BU337" s="122">
        <f t="shared" ref="BU337" si="5506">M337/M343</f>
        <v>2.5764439411098527E-2</v>
      </c>
      <c r="BV337" s="126">
        <f t="shared" ref="BV337" si="5507">N337/N343</f>
        <v>5.1288640869373667E-2</v>
      </c>
      <c r="BW337" s="127">
        <f t="shared" ref="BW337" si="5508">O337/O343</f>
        <v>3.998789392047819E-2</v>
      </c>
      <c r="BX337" s="122">
        <f t="shared" ref="BX337" si="5509">P337/P343</f>
        <v>3.2596963373389944E-2</v>
      </c>
      <c r="BY337" s="123">
        <f t="shared" ref="BY337" si="5510">Q337/Q343</f>
        <v>4.3946674934118739E-2</v>
      </c>
      <c r="BZ337" s="124">
        <f t="shared" ref="BZ337" si="5511">R337/R343</f>
        <v>3.6445966094207298E-2</v>
      </c>
      <c r="CA337" s="125">
        <f t="shared" ref="CA337" si="5512">S337/S343</f>
        <v>5.1872052724277029E-2</v>
      </c>
      <c r="CB337" s="122">
        <f t="shared" ref="CB337" si="5513">T337/T343</f>
        <v>3.2346723044397466E-2</v>
      </c>
      <c r="CC337" s="123">
        <f t="shared" ref="CC337" si="5514">U337/U343</f>
        <v>2.8553432710476591E-2</v>
      </c>
      <c r="CD337" s="124">
        <f t="shared" ref="CD337" si="5515">V337/V343</f>
        <v>6.2630339724184331E-2</v>
      </c>
      <c r="CE337" s="125">
        <f t="shared" ref="CE337" si="5516">W337/W343</f>
        <v>3.1180811808118082E-2</v>
      </c>
      <c r="CF337" s="122">
        <f t="shared" ref="CF337" si="5517">X337/X343</f>
        <v>2.3290264175788E-2</v>
      </c>
      <c r="CG337" s="123">
        <f t="shared" ref="CG337" si="5518">Y337/Y343</f>
        <v>4.9851391515806538E-2</v>
      </c>
      <c r="CH337" s="124">
        <f t="shared" ref="CH337" si="5519">Z337/Z343</f>
        <v>3.1437521228818356E-2</v>
      </c>
      <c r="CI337" s="122">
        <f t="shared" ref="CI337" si="5520">AA337/AA343</f>
        <v>3.4431345353675452E-2</v>
      </c>
      <c r="CJ337" s="128">
        <f t="shared" ref="CJ337" si="5521">AB337/AB343</f>
        <v>3.4527630779908045E-2</v>
      </c>
      <c r="CK337" s="129">
        <f t="shared" ref="CK337" si="5522">AC337/AC343</f>
        <v>4.342619285614259E-2</v>
      </c>
    </row>
    <row r="338" spans="1:89" x14ac:dyDescent="0.2">
      <c r="A338" s="130" t="s">
        <v>40</v>
      </c>
      <c r="B338" s="196">
        <v>0</v>
      </c>
      <c r="C338" s="180">
        <v>210</v>
      </c>
      <c r="D338" s="181">
        <v>2</v>
      </c>
      <c r="E338" s="182">
        <v>154</v>
      </c>
      <c r="F338" s="179">
        <v>13</v>
      </c>
      <c r="G338" s="183">
        <v>407</v>
      </c>
      <c r="H338" s="181">
        <v>59</v>
      </c>
      <c r="I338" s="182">
        <v>401</v>
      </c>
      <c r="J338" s="179">
        <v>18</v>
      </c>
      <c r="K338" s="180">
        <v>11</v>
      </c>
      <c r="L338" s="181">
        <v>157</v>
      </c>
      <c r="M338" s="179">
        <v>59</v>
      </c>
      <c r="N338" s="184">
        <v>191</v>
      </c>
      <c r="O338" s="197">
        <v>202</v>
      </c>
      <c r="P338" s="179">
        <v>63</v>
      </c>
      <c r="Q338" s="180">
        <v>103</v>
      </c>
      <c r="R338" s="181">
        <v>132</v>
      </c>
      <c r="S338" s="182">
        <v>68</v>
      </c>
      <c r="T338" s="179">
        <v>22</v>
      </c>
      <c r="U338" s="183">
        <v>7</v>
      </c>
      <c r="V338" s="181">
        <v>114</v>
      </c>
      <c r="W338" s="198">
        <v>8</v>
      </c>
      <c r="X338" s="179">
        <v>28</v>
      </c>
      <c r="Y338" s="183">
        <v>29</v>
      </c>
      <c r="Z338" s="181">
        <v>97</v>
      </c>
      <c r="AA338" s="179">
        <v>131</v>
      </c>
      <c r="AB338" s="161">
        <f t="shared" si="5031"/>
        <v>896</v>
      </c>
      <c r="AC338" s="162">
        <f t="shared" si="5032"/>
        <v>1790</v>
      </c>
      <c r="BI338" s="130" t="s">
        <v>40</v>
      </c>
      <c r="BJ338" s="122">
        <f>B338/B343</f>
        <v>0</v>
      </c>
      <c r="BK338" s="123">
        <f t="shared" ref="BK338" si="5523">C338/C343</f>
        <v>1.1154785934346116E-2</v>
      </c>
      <c r="BL338" s="124">
        <f t="shared" ref="BL338" si="5524">D338/D343</f>
        <v>2.438132390588809E-4</v>
      </c>
      <c r="BM338" s="125">
        <f t="shared" ref="BM338" si="5525">E338/E343</f>
        <v>1.872340425531915E-2</v>
      </c>
      <c r="BN338" s="122">
        <f t="shared" ref="BN338" si="5526">F338/F343</f>
        <v>6.6020009141232031E-4</v>
      </c>
      <c r="BO338" s="123">
        <f t="shared" ref="BO338" si="5527">G338/G343</f>
        <v>2.1088082901554405E-2</v>
      </c>
      <c r="BP338" s="124">
        <f t="shared" ref="BP338" si="5528">H338/H343</f>
        <v>2.3245734998621017E-3</v>
      </c>
      <c r="BQ338" s="125">
        <f t="shared" ref="BQ338" si="5529">I338/I343</f>
        <v>1.4390812847658353E-2</v>
      </c>
      <c r="BR338" s="122">
        <f t="shared" ref="BR338" si="5530">J338/J343</f>
        <v>3.8103302286198138E-3</v>
      </c>
      <c r="BS338" s="123">
        <f t="shared" ref="BS338" si="5531">K338/K343</f>
        <v>2.4218405988551297E-3</v>
      </c>
      <c r="BT338" s="124">
        <f t="shared" ref="BT338" si="5532">L338/L343</f>
        <v>1.0911112655500729E-2</v>
      </c>
      <c r="BU338" s="122">
        <f t="shared" ref="BU338" si="5533">M338/M343</f>
        <v>4.1761041902604757E-3</v>
      </c>
      <c r="BV338" s="126">
        <f t="shared" ref="BV338" si="5534">N338/N343</f>
        <v>7.012262280637345E-3</v>
      </c>
      <c r="BW338" s="127">
        <f t="shared" ref="BW338" si="5535">O338/O343</f>
        <v>7.6419626981424731E-3</v>
      </c>
      <c r="BX338" s="122">
        <f t="shared" ref="BX338" si="5536">P338/P343</f>
        <v>4.5333525221270777E-3</v>
      </c>
      <c r="BY338" s="123">
        <f t="shared" ref="BY338" si="5537">Q338/Q343</f>
        <v>7.983258409548907E-3</v>
      </c>
      <c r="BZ338" s="124">
        <f t="shared" ref="BZ338" si="5538">R338/R343</f>
        <v>7.2891932188414599E-3</v>
      </c>
      <c r="CA338" s="125">
        <f t="shared" ref="CA338" si="5539">S338/S343</f>
        <v>3.8634168513152663E-3</v>
      </c>
      <c r="CB338" s="122">
        <f t="shared" ref="CB338" si="5540">T338/T343</f>
        <v>4.6511627906976744E-3</v>
      </c>
      <c r="CC338" s="123">
        <f t="shared" ref="CC338" si="5541">U338/U343</f>
        <v>1.4696619777451185E-3</v>
      </c>
      <c r="CD338" s="124">
        <f t="shared" ref="CD338" si="5542">V338/V343</f>
        <v>7.6690211907164477E-3</v>
      </c>
      <c r="CE338" s="125">
        <f t="shared" ref="CE338" si="5543">W338/W343</f>
        <v>4.9200492004920044E-4</v>
      </c>
      <c r="CF338" s="122">
        <f t="shared" ref="CF338" si="5544">X338/X343</f>
        <v>2.3043370915973994E-3</v>
      </c>
      <c r="CG338" s="123">
        <f t="shared" ref="CG338" si="5545">Y338/Y343</f>
        <v>3.9178600378276139E-3</v>
      </c>
      <c r="CH338" s="124">
        <f t="shared" ref="CH338" si="5546">Z338/Z343</f>
        <v>3.6607917877495566E-3</v>
      </c>
      <c r="CI338" s="122">
        <f t="shared" ref="CI338" si="5547">AA338/AA343</f>
        <v>4.5423023578363385E-3</v>
      </c>
      <c r="CJ338" s="128">
        <f t="shared" ref="CJ338" si="5548">AB338/AB343</f>
        <v>4.3183636486317147E-3</v>
      </c>
      <c r="CK338" s="129">
        <f t="shared" ref="CK338" si="5549">AC338/AC343</f>
        <v>8.6437101314906298E-3</v>
      </c>
    </row>
    <row r="339" spans="1:89" x14ac:dyDescent="0.2">
      <c r="A339" s="138" t="s">
        <v>41</v>
      </c>
      <c r="B339" s="193"/>
      <c r="C339" s="187"/>
      <c r="D339" s="188"/>
      <c r="E339" s="189"/>
      <c r="F339" s="186"/>
      <c r="G339" s="190"/>
      <c r="H339" s="188"/>
      <c r="I339" s="189"/>
      <c r="J339" s="186"/>
      <c r="K339" s="190"/>
      <c r="L339" s="188"/>
      <c r="M339" s="186"/>
      <c r="N339" s="191"/>
      <c r="O339" s="194"/>
      <c r="P339" s="186"/>
      <c r="Q339" s="190"/>
      <c r="R339" s="188"/>
      <c r="S339" s="189"/>
      <c r="T339" s="186"/>
      <c r="U339" s="190"/>
      <c r="V339" s="188"/>
      <c r="W339" s="189"/>
      <c r="X339" s="186"/>
      <c r="Y339" s="190"/>
      <c r="Z339" s="188"/>
      <c r="AA339" s="186"/>
      <c r="AB339" s="161">
        <f t="shared" si="5031"/>
        <v>0</v>
      </c>
      <c r="AC339" s="162">
        <f t="shared" si="5032"/>
        <v>0</v>
      </c>
      <c r="BI339" s="138" t="s">
        <v>41</v>
      </c>
      <c r="BJ339" s="122">
        <f>B339/B343</f>
        <v>0</v>
      </c>
      <c r="BK339" s="123">
        <f t="shared" ref="BK339" si="5550">C339/C343</f>
        <v>0</v>
      </c>
      <c r="BL339" s="124">
        <f t="shared" ref="BL339" si="5551">D339/D343</f>
        <v>0</v>
      </c>
      <c r="BM339" s="125">
        <f t="shared" ref="BM339" si="5552">E339/E343</f>
        <v>0</v>
      </c>
      <c r="BN339" s="122">
        <f t="shared" ref="BN339" si="5553">F339/F343</f>
        <v>0</v>
      </c>
      <c r="BO339" s="123">
        <f t="shared" ref="BO339" si="5554">G339/G343</f>
        <v>0</v>
      </c>
      <c r="BP339" s="124">
        <f t="shared" ref="BP339" si="5555">H339/H343</f>
        <v>0</v>
      </c>
      <c r="BQ339" s="125">
        <f t="shared" ref="BQ339" si="5556">I339/I343</f>
        <v>0</v>
      </c>
      <c r="BR339" s="122">
        <f t="shared" ref="BR339" si="5557">J339/J343</f>
        <v>0</v>
      </c>
      <c r="BS339" s="123">
        <f t="shared" ref="BS339" si="5558">K339/K343</f>
        <v>0</v>
      </c>
      <c r="BT339" s="124">
        <f t="shared" ref="BT339" si="5559">L339/L343</f>
        <v>0</v>
      </c>
      <c r="BU339" s="122">
        <f t="shared" ref="BU339" si="5560">M339/M343</f>
        <v>0</v>
      </c>
      <c r="BV339" s="126">
        <f t="shared" ref="BV339" si="5561">N339/N343</f>
        <v>0</v>
      </c>
      <c r="BW339" s="127">
        <f t="shared" ref="BW339" si="5562">O339/O343</f>
        <v>0</v>
      </c>
      <c r="BX339" s="122">
        <f t="shared" ref="BX339" si="5563">P339/P343</f>
        <v>0</v>
      </c>
      <c r="BY339" s="123">
        <f t="shared" ref="BY339" si="5564">Q339/Q343</f>
        <v>0</v>
      </c>
      <c r="BZ339" s="124">
        <f t="shared" ref="BZ339" si="5565">R339/R343</f>
        <v>0</v>
      </c>
      <c r="CA339" s="125">
        <f t="shared" ref="CA339" si="5566">S339/S343</f>
        <v>0</v>
      </c>
      <c r="CB339" s="122">
        <f t="shared" ref="CB339" si="5567">T339/T343</f>
        <v>0</v>
      </c>
      <c r="CC339" s="123">
        <f t="shared" ref="CC339" si="5568">U339/U343</f>
        <v>0</v>
      </c>
      <c r="CD339" s="124">
        <f t="shared" ref="CD339" si="5569">V339/V343</f>
        <v>0</v>
      </c>
      <c r="CE339" s="125">
        <f t="shared" ref="CE339" si="5570">W339/W343</f>
        <v>0</v>
      </c>
      <c r="CF339" s="122">
        <f t="shared" ref="CF339" si="5571">X339/X343</f>
        <v>0</v>
      </c>
      <c r="CG339" s="123">
        <f t="shared" ref="CG339" si="5572">Y339/Y343</f>
        <v>0</v>
      </c>
      <c r="CH339" s="124">
        <f t="shared" ref="CH339" si="5573">Z339/Z343</f>
        <v>0</v>
      </c>
      <c r="CI339" s="122">
        <f t="shared" ref="CI339" si="5574">AA339/AA343</f>
        <v>0</v>
      </c>
      <c r="CJ339" s="128">
        <f t="shared" ref="CJ339" si="5575">AB339/AB343</f>
        <v>0</v>
      </c>
      <c r="CK339" s="129">
        <f t="shared" ref="CK339" si="5576">AC339/AC343</f>
        <v>0</v>
      </c>
    </row>
    <row r="340" spans="1:89" x14ac:dyDescent="0.2">
      <c r="A340" s="130" t="s">
        <v>42</v>
      </c>
      <c r="B340" s="55"/>
      <c r="C340" s="56"/>
      <c r="D340" s="132"/>
      <c r="E340" s="133"/>
      <c r="F340" s="131"/>
      <c r="G340" s="134"/>
      <c r="H340" s="132"/>
      <c r="I340" s="133"/>
      <c r="J340" s="131"/>
      <c r="K340" s="134"/>
      <c r="L340" s="132"/>
      <c r="M340" s="131"/>
      <c r="N340" s="135"/>
      <c r="O340" s="136"/>
      <c r="P340" s="131"/>
      <c r="Q340" s="134"/>
      <c r="R340" s="132"/>
      <c r="S340" s="133"/>
      <c r="T340" s="131"/>
      <c r="U340" s="134"/>
      <c r="V340" s="132"/>
      <c r="W340" s="133"/>
      <c r="X340" s="131"/>
      <c r="Y340" s="134"/>
      <c r="Z340" s="137"/>
      <c r="AA340" s="2"/>
      <c r="AB340" s="163">
        <f t="shared" ref="AB340:AB342" si="5577">SUM(B340,D340,F340,H340,J340,L340,N340,P340,R340,T340,V340,X340,Z340)</f>
        <v>0</v>
      </c>
      <c r="AC340" s="164">
        <f t="shared" ref="AC340:AC342" si="5578">SUM(C340,E340,G340,I340,K340,M340,O340,Q340,S340,U340,W340,Y340,AA340)</f>
        <v>0</v>
      </c>
      <c r="BI340" s="130" t="s">
        <v>42</v>
      </c>
      <c r="BJ340" s="122">
        <f>B340/B343</f>
        <v>0</v>
      </c>
      <c r="BK340" s="123">
        <f t="shared" ref="BK340" si="5579">C340/C343</f>
        <v>0</v>
      </c>
      <c r="BL340" s="124">
        <f t="shared" ref="BL340" si="5580">D340/D343</f>
        <v>0</v>
      </c>
      <c r="BM340" s="125">
        <f t="shared" ref="BM340" si="5581">E340/E343</f>
        <v>0</v>
      </c>
      <c r="BN340" s="122">
        <f t="shared" ref="BN340" si="5582">F340/F343</f>
        <v>0</v>
      </c>
      <c r="BO340" s="123">
        <f t="shared" ref="BO340" si="5583">G340/G343</f>
        <v>0</v>
      </c>
      <c r="BP340" s="124">
        <f t="shared" ref="BP340" si="5584">H340/H343</f>
        <v>0</v>
      </c>
      <c r="BQ340" s="125">
        <f t="shared" ref="BQ340" si="5585">I340/I343</f>
        <v>0</v>
      </c>
      <c r="BR340" s="122">
        <f t="shared" ref="BR340" si="5586">J340/J343</f>
        <v>0</v>
      </c>
      <c r="BS340" s="123">
        <f t="shared" ref="BS340" si="5587">K340/K343</f>
        <v>0</v>
      </c>
      <c r="BT340" s="124">
        <f t="shared" ref="BT340" si="5588">L340/L343</f>
        <v>0</v>
      </c>
      <c r="BU340" s="122">
        <f t="shared" ref="BU340" si="5589">M340/M343</f>
        <v>0</v>
      </c>
      <c r="BV340" s="126">
        <f t="shared" ref="BV340" si="5590">N340/N343</f>
        <v>0</v>
      </c>
      <c r="BW340" s="127">
        <f t="shared" ref="BW340" si="5591">O340/O343</f>
        <v>0</v>
      </c>
      <c r="BX340" s="122">
        <f t="shared" ref="BX340" si="5592">P340/P343</f>
        <v>0</v>
      </c>
      <c r="BY340" s="123">
        <f t="shared" ref="BY340" si="5593">Q340/Q343</f>
        <v>0</v>
      </c>
      <c r="BZ340" s="124">
        <f t="shared" ref="BZ340" si="5594">R340/R343</f>
        <v>0</v>
      </c>
      <c r="CA340" s="125">
        <f t="shared" ref="CA340" si="5595">S340/S343</f>
        <v>0</v>
      </c>
      <c r="CB340" s="122">
        <f t="shared" ref="CB340" si="5596">T340/T343</f>
        <v>0</v>
      </c>
      <c r="CC340" s="123">
        <f t="shared" ref="CC340" si="5597">U340/U343</f>
        <v>0</v>
      </c>
      <c r="CD340" s="124">
        <f t="shared" ref="CD340" si="5598">V340/V343</f>
        <v>0</v>
      </c>
      <c r="CE340" s="125">
        <f t="shared" ref="CE340" si="5599">W340/W343</f>
        <v>0</v>
      </c>
      <c r="CF340" s="122">
        <f t="shared" ref="CF340" si="5600">X340/X343</f>
        <v>0</v>
      </c>
      <c r="CG340" s="123">
        <f t="shared" ref="CG340" si="5601">Y340/Y343</f>
        <v>0</v>
      </c>
      <c r="CH340" s="124">
        <f t="shared" ref="CH340" si="5602">Z340/Z343</f>
        <v>0</v>
      </c>
      <c r="CI340" s="122">
        <f t="shared" ref="CI340" si="5603">AA340/AA343</f>
        <v>0</v>
      </c>
      <c r="CJ340" s="128">
        <f t="shared" ref="CJ340" si="5604">AB340/AB343</f>
        <v>0</v>
      </c>
      <c r="CK340" s="129">
        <f t="shared" ref="CK340" si="5605">AC340/AC343</f>
        <v>0</v>
      </c>
    </row>
    <row r="341" spans="1:89" x14ac:dyDescent="0.2">
      <c r="A341" s="138" t="s">
        <v>43</v>
      </c>
      <c r="B341" s="53"/>
      <c r="C341" s="54"/>
      <c r="D341" s="143"/>
      <c r="E341" s="140"/>
      <c r="F341" s="141"/>
      <c r="G341" s="142"/>
      <c r="H341" s="143"/>
      <c r="I341" s="140"/>
      <c r="J341" s="141"/>
      <c r="K341" s="142"/>
      <c r="L341" s="143"/>
      <c r="M341" s="141"/>
      <c r="N341" s="145"/>
      <c r="O341" s="144"/>
      <c r="P341" s="141"/>
      <c r="Q341" s="142"/>
      <c r="R341" s="143"/>
      <c r="S341" s="140"/>
      <c r="T341" s="141"/>
      <c r="U341" s="142"/>
      <c r="V341" s="143"/>
      <c r="W341" s="140"/>
      <c r="X341" s="141"/>
      <c r="Y341" s="142"/>
      <c r="Z341" s="3"/>
      <c r="AA341" s="139"/>
      <c r="AB341" s="163">
        <f t="shared" si="5577"/>
        <v>0</v>
      </c>
      <c r="AC341" s="164">
        <f t="shared" si="5578"/>
        <v>0</v>
      </c>
      <c r="BI341" s="138" t="s">
        <v>43</v>
      </c>
      <c r="BJ341" s="122">
        <f>B341/B343</f>
        <v>0</v>
      </c>
      <c r="BK341" s="123">
        <f t="shared" ref="BK341" si="5606">C341/C343</f>
        <v>0</v>
      </c>
      <c r="BL341" s="124">
        <f t="shared" ref="BL341" si="5607">D341/D343</f>
        <v>0</v>
      </c>
      <c r="BM341" s="125">
        <f t="shared" ref="BM341" si="5608">E341/E343</f>
        <v>0</v>
      </c>
      <c r="BN341" s="122">
        <f t="shared" ref="BN341" si="5609">F341/F343</f>
        <v>0</v>
      </c>
      <c r="BO341" s="123">
        <f t="shared" ref="BO341" si="5610">G341/G343</f>
        <v>0</v>
      </c>
      <c r="BP341" s="124">
        <f t="shared" ref="BP341" si="5611">H341/H343</f>
        <v>0</v>
      </c>
      <c r="BQ341" s="125">
        <f t="shared" ref="BQ341" si="5612">I341/I343</f>
        <v>0</v>
      </c>
      <c r="BR341" s="122">
        <f t="shared" ref="BR341" si="5613">J341/J343</f>
        <v>0</v>
      </c>
      <c r="BS341" s="123">
        <f t="shared" ref="BS341" si="5614">K341/K343</f>
        <v>0</v>
      </c>
      <c r="BT341" s="124">
        <f t="shared" ref="BT341" si="5615">L341/L343</f>
        <v>0</v>
      </c>
      <c r="BU341" s="122">
        <f t="shared" ref="BU341" si="5616">M341/M343</f>
        <v>0</v>
      </c>
      <c r="BV341" s="126">
        <f t="shared" ref="BV341" si="5617">N341/N343</f>
        <v>0</v>
      </c>
      <c r="BW341" s="127">
        <f t="shared" ref="BW341" si="5618">O341/O343</f>
        <v>0</v>
      </c>
      <c r="BX341" s="122">
        <f t="shared" ref="BX341" si="5619">P341/P343</f>
        <v>0</v>
      </c>
      <c r="BY341" s="123">
        <f t="shared" ref="BY341" si="5620">Q341/Q343</f>
        <v>0</v>
      </c>
      <c r="BZ341" s="124">
        <f t="shared" ref="BZ341" si="5621">R341/R343</f>
        <v>0</v>
      </c>
      <c r="CA341" s="125">
        <f t="shared" ref="CA341" si="5622">S341/S343</f>
        <v>0</v>
      </c>
      <c r="CB341" s="122">
        <f t="shared" ref="CB341" si="5623">T341/T343</f>
        <v>0</v>
      </c>
      <c r="CC341" s="123">
        <f t="shared" ref="CC341" si="5624">U341/U343</f>
        <v>0</v>
      </c>
      <c r="CD341" s="124">
        <f t="shared" ref="CD341" si="5625">V341/V343</f>
        <v>0</v>
      </c>
      <c r="CE341" s="125">
        <f t="shared" ref="CE341" si="5626">W341/W343</f>
        <v>0</v>
      </c>
      <c r="CF341" s="122">
        <f t="shared" ref="CF341" si="5627">X341/X343</f>
        <v>0</v>
      </c>
      <c r="CG341" s="123">
        <f t="shared" ref="CG341" si="5628">Y341/Y343</f>
        <v>0</v>
      </c>
      <c r="CH341" s="124">
        <f t="shared" ref="CH341" si="5629">Z341/Z343</f>
        <v>0</v>
      </c>
      <c r="CI341" s="122">
        <f t="shared" ref="CI341" si="5630">AA341/AA343</f>
        <v>0</v>
      </c>
      <c r="CJ341" s="128">
        <f t="shared" ref="CJ341" si="5631">AB341/AB343</f>
        <v>0</v>
      </c>
      <c r="CK341" s="129">
        <f t="shared" ref="CK341" si="5632">AC341/AC343</f>
        <v>0</v>
      </c>
    </row>
    <row r="342" spans="1:89" ht="13.5" thickBot="1" x14ac:dyDescent="0.25">
      <c r="A342" s="130" t="s">
        <v>44</v>
      </c>
      <c r="B342" s="55"/>
      <c r="C342" s="56"/>
      <c r="D342" s="132"/>
      <c r="E342" s="133"/>
      <c r="F342" s="131"/>
      <c r="G342" s="134"/>
      <c r="H342" s="132"/>
      <c r="I342" s="133"/>
      <c r="J342" s="131"/>
      <c r="K342" s="134"/>
      <c r="L342" s="132"/>
      <c r="M342" s="131"/>
      <c r="N342" s="135"/>
      <c r="O342" s="136"/>
      <c r="P342" s="131"/>
      <c r="Q342" s="134"/>
      <c r="R342" s="132"/>
      <c r="S342" s="133"/>
      <c r="T342" s="131"/>
      <c r="U342" s="134"/>
      <c r="V342" s="132"/>
      <c r="W342" s="133"/>
      <c r="X342" s="131"/>
      <c r="Y342" s="134"/>
      <c r="Z342" s="137"/>
      <c r="AA342" s="2"/>
      <c r="AB342" s="163">
        <f t="shared" si="5577"/>
        <v>0</v>
      </c>
      <c r="AC342" s="164">
        <f t="shared" si="5578"/>
        <v>0</v>
      </c>
      <c r="BI342" s="130" t="s">
        <v>44</v>
      </c>
      <c r="BJ342" s="122">
        <f>B342/B343</f>
        <v>0</v>
      </c>
      <c r="BK342" s="123">
        <f t="shared" ref="BK342" si="5633">C342/C343</f>
        <v>0</v>
      </c>
      <c r="BL342" s="124">
        <f t="shared" ref="BL342" si="5634">D342/D343</f>
        <v>0</v>
      </c>
      <c r="BM342" s="125">
        <f t="shared" ref="BM342" si="5635">E342/E343</f>
        <v>0</v>
      </c>
      <c r="BN342" s="122">
        <f t="shared" ref="BN342" si="5636">F342/F343</f>
        <v>0</v>
      </c>
      <c r="BO342" s="123">
        <f t="shared" ref="BO342" si="5637">G342/G343</f>
        <v>0</v>
      </c>
      <c r="BP342" s="124">
        <f t="shared" ref="BP342" si="5638">H342/H343</f>
        <v>0</v>
      </c>
      <c r="BQ342" s="125">
        <f t="shared" ref="BQ342" si="5639">I342/I343</f>
        <v>0</v>
      </c>
      <c r="BR342" s="122">
        <f t="shared" ref="BR342" si="5640">J342/J343</f>
        <v>0</v>
      </c>
      <c r="BS342" s="123">
        <f t="shared" ref="BS342" si="5641">K342/K343</f>
        <v>0</v>
      </c>
      <c r="BT342" s="124">
        <f t="shared" ref="BT342" si="5642">L342/L343</f>
        <v>0</v>
      </c>
      <c r="BU342" s="122">
        <f t="shared" ref="BU342" si="5643">M342/M343</f>
        <v>0</v>
      </c>
      <c r="BV342" s="126">
        <f t="shared" ref="BV342" si="5644">N342/N343</f>
        <v>0</v>
      </c>
      <c r="BW342" s="127">
        <f t="shared" ref="BW342" si="5645">O342/O343</f>
        <v>0</v>
      </c>
      <c r="BX342" s="122">
        <f t="shared" ref="BX342" si="5646">P342/P343</f>
        <v>0</v>
      </c>
      <c r="BY342" s="123">
        <f t="shared" ref="BY342" si="5647">Q342/Q343</f>
        <v>0</v>
      </c>
      <c r="BZ342" s="124">
        <f t="shared" ref="BZ342" si="5648">R342/R343</f>
        <v>0</v>
      </c>
      <c r="CA342" s="125">
        <f t="shared" ref="CA342" si="5649">S342/S343</f>
        <v>0</v>
      </c>
      <c r="CB342" s="122">
        <f t="shared" ref="CB342" si="5650">T342/T343</f>
        <v>0</v>
      </c>
      <c r="CC342" s="123">
        <f t="shared" ref="CC342" si="5651">U342/U343</f>
        <v>0</v>
      </c>
      <c r="CD342" s="124">
        <f t="shared" ref="CD342" si="5652">V342/V343</f>
        <v>0</v>
      </c>
      <c r="CE342" s="125">
        <f t="shared" ref="CE342" si="5653">W342/W343</f>
        <v>0</v>
      </c>
      <c r="CF342" s="122">
        <f t="shared" ref="CF342" si="5654">X342/X343</f>
        <v>0</v>
      </c>
      <c r="CG342" s="123">
        <f t="shared" ref="CG342" si="5655">Y342/Y343</f>
        <v>0</v>
      </c>
      <c r="CH342" s="124">
        <f t="shared" ref="CH342" si="5656">Z342/Z343</f>
        <v>0</v>
      </c>
      <c r="CI342" s="122">
        <f t="shared" ref="CI342" si="5657">AA342/AA343</f>
        <v>0</v>
      </c>
      <c r="CJ342" s="128">
        <f t="shared" ref="CJ342" si="5658">AB342/AB343</f>
        <v>0</v>
      </c>
      <c r="CK342" s="129">
        <f t="shared" ref="CK342" si="5659">AC342/AC343</f>
        <v>0</v>
      </c>
    </row>
    <row r="343" spans="1:89" ht="14.25" thickTop="1" thickBot="1" x14ac:dyDescent="0.25">
      <c r="A343" s="250" t="s">
        <v>25</v>
      </c>
      <c r="B343" s="14">
        <f>SUM(B320:B342)</f>
        <v>17611</v>
      </c>
      <c r="C343" s="1">
        <f t="shared" ref="C343" si="5660">SUM(C320:C342)</f>
        <v>18826</v>
      </c>
      <c r="D343" s="14">
        <f t="shared" ref="D343" si="5661">SUM(D320:D342)</f>
        <v>8203</v>
      </c>
      <c r="E343" s="1">
        <f t="shared" ref="E343" si="5662">SUM(E320:E342)</f>
        <v>8225</v>
      </c>
      <c r="F343" s="14">
        <f t="shared" ref="F343" si="5663">SUM(F320:F342)</f>
        <v>19691</v>
      </c>
      <c r="G343" s="1">
        <f t="shared" ref="G343" si="5664">SUM(G320:G342)</f>
        <v>19300</v>
      </c>
      <c r="H343" s="14">
        <f t="shared" ref="H343" si="5665">SUM(H320:H342)</f>
        <v>25381</v>
      </c>
      <c r="I343" s="1">
        <f t="shared" ref="I343" si="5666">SUM(I320:I342)</f>
        <v>27865</v>
      </c>
      <c r="J343" s="14">
        <f t="shared" ref="J343" si="5667">SUM(J320:J342)</f>
        <v>4724</v>
      </c>
      <c r="K343" s="1">
        <f t="shared" ref="K343" si="5668">SUM(K320:K342)</f>
        <v>4542</v>
      </c>
      <c r="L343" s="14">
        <f t="shared" ref="L343" si="5669">SUM(L320:L342)</f>
        <v>14389</v>
      </c>
      <c r="M343" s="1">
        <f t="shared" ref="M343" si="5670">SUM(M320:M342)</f>
        <v>14128</v>
      </c>
      <c r="N343" s="14">
        <f t="shared" ref="N343" si="5671">SUM(N320:N342)</f>
        <v>27238</v>
      </c>
      <c r="O343" s="1">
        <f t="shared" ref="O343" si="5672">SUM(O320:O342)</f>
        <v>26433</v>
      </c>
      <c r="P343" s="14">
        <f t="shared" ref="P343" si="5673">SUM(P320:P342)</f>
        <v>13897</v>
      </c>
      <c r="Q343" s="1">
        <f t="shared" ref="Q343" si="5674">SUM(Q320:Q342)</f>
        <v>12902</v>
      </c>
      <c r="R343" s="14">
        <f t="shared" ref="R343" si="5675">SUM(R320:R342)</f>
        <v>18109</v>
      </c>
      <c r="S343" s="1">
        <f t="shared" ref="S343" si="5676">SUM(S320:S342)</f>
        <v>17601</v>
      </c>
      <c r="T343" s="14">
        <f t="shared" ref="T343" si="5677">SUM(T320:T342)</f>
        <v>4730</v>
      </c>
      <c r="U343" s="1">
        <f t="shared" ref="U343" si="5678">SUM(U320:U342)</f>
        <v>4763</v>
      </c>
      <c r="V343" s="14">
        <f t="shared" ref="V343" si="5679">SUM(V320:V342)</f>
        <v>14865</v>
      </c>
      <c r="W343" s="1">
        <f t="shared" ref="W343" si="5680">SUM(W320:W342)</f>
        <v>16260</v>
      </c>
      <c r="X343" s="14">
        <f t="shared" ref="X343" si="5681">SUM(X320:X342)</f>
        <v>12151</v>
      </c>
      <c r="Y343" s="1">
        <f t="shared" ref="Y343" si="5682">SUM(Y320:Y342)</f>
        <v>7402</v>
      </c>
      <c r="Z343" s="14">
        <f t="shared" ref="Z343" si="5683">SUM(Z320:Z342)</f>
        <v>26497</v>
      </c>
      <c r="AA343" s="1">
        <f t="shared" ref="AA343" si="5684">SUM(AA320:AA342)</f>
        <v>28840</v>
      </c>
      <c r="AB343" s="165">
        <f t="shared" ref="AB343:AC343" si="5685">SUM(AB319:AB342)</f>
        <v>207486</v>
      </c>
      <c r="AC343" s="166">
        <f t="shared" si="5685"/>
        <v>207087</v>
      </c>
      <c r="BI343" s="250" t="s">
        <v>25</v>
      </c>
      <c r="BJ343" s="146" t="e">
        <f>SUM(BJ319:BJ342)</f>
        <v>#REF!</v>
      </c>
      <c r="BK343" s="147">
        <f t="shared" ref="BK343:CK343" si="5686">SUM(BK319:BK342)</f>
        <v>1</v>
      </c>
      <c r="BL343" s="146">
        <f t="shared" si="5686"/>
        <v>0.99999999999999989</v>
      </c>
      <c r="BM343" s="147">
        <f t="shared" si="5686"/>
        <v>0.99999999999999989</v>
      </c>
      <c r="BN343" s="146">
        <f t="shared" si="5686"/>
        <v>1</v>
      </c>
      <c r="BO343" s="147">
        <f t="shared" si="5686"/>
        <v>1</v>
      </c>
      <c r="BP343" s="146">
        <f t="shared" si="5686"/>
        <v>1</v>
      </c>
      <c r="BQ343" s="147">
        <f t="shared" si="5686"/>
        <v>1</v>
      </c>
      <c r="BR343" s="146">
        <f t="shared" si="5686"/>
        <v>0.99999999999999989</v>
      </c>
      <c r="BS343" s="147">
        <f t="shared" si="5686"/>
        <v>0.99999999999999989</v>
      </c>
      <c r="BT343" s="146">
        <f t="shared" si="5686"/>
        <v>0.99999999999999989</v>
      </c>
      <c r="BU343" s="147">
        <f t="shared" si="5686"/>
        <v>1</v>
      </c>
      <c r="BV343" s="146">
        <f t="shared" si="5686"/>
        <v>0.99999999999999989</v>
      </c>
      <c r="BW343" s="147">
        <f t="shared" si="5686"/>
        <v>1</v>
      </c>
      <c r="BX343" s="146">
        <f t="shared" si="5686"/>
        <v>0.99999999999999989</v>
      </c>
      <c r="BY343" s="147">
        <f t="shared" si="5686"/>
        <v>1</v>
      </c>
      <c r="BZ343" s="146">
        <f t="shared" si="5686"/>
        <v>1</v>
      </c>
      <c r="CA343" s="147">
        <f t="shared" si="5686"/>
        <v>1</v>
      </c>
      <c r="CB343" s="146">
        <f t="shared" si="5686"/>
        <v>0.99999999999999989</v>
      </c>
      <c r="CC343" s="147">
        <f t="shared" si="5686"/>
        <v>1</v>
      </c>
      <c r="CD343" s="146">
        <f t="shared" si="5686"/>
        <v>1.0000000000000002</v>
      </c>
      <c r="CE343" s="147">
        <f t="shared" si="5686"/>
        <v>1.0000000000000002</v>
      </c>
      <c r="CF343" s="146">
        <f t="shared" si="5686"/>
        <v>1</v>
      </c>
      <c r="CG343" s="147">
        <f t="shared" si="5686"/>
        <v>0.99999999999999989</v>
      </c>
      <c r="CH343" s="146">
        <f t="shared" si="5686"/>
        <v>1</v>
      </c>
      <c r="CI343" s="147">
        <f t="shared" si="5686"/>
        <v>0.99999999999999989</v>
      </c>
      <c r="CJ343" s="146">
        <f t="shared" si="5686"/>
        <v>1</v>
      </c>
      <c r="CK343" s="147">
        <f t="shared" si="5686"/>
        <v>1</v>
      </c>
    </row>
    <row r="344" spans="1:89" ht="13.5" thickTop="1" x14ac:dyDescent="0.2">
      <c r="A344" s="177"/>
    </row>
    <row r="346" spans="1:89" x14ac:dyDescent="0.2">
      <c r="A346" s="269">
        <f>+A315+1</f>
        <v>44604</v>
      </c>
      <c r="B346" s="269"/>
      <c r="C346" s="269"/>
      <c r="D346" s="269"/>
      <c r="BI346" s="274">
        <f>+BI315+1</f>
        <v>44604</v>
      </c>
      <c r="BJ346" s="274"/>
      <c r="BK346" s="274"/>
      <c r="BL346" s="274"/>
    </row>
    <row r="347" spans="1:89" ht="13.5" thickBot="1" x14ac:dyDescent="0.25">
      <c r="AE347" t="s">
        <v>1</v>
      </c>
    </row>
    <row r="348" spans="1:89" ht="14.25" thickTop="1" thickBot="1" x14ac:dyDescent="0.25">
      <c r="A348" s="265" t="s">
        <v>2</v>
      </c>
      <c r="B348" s="267" t="s">
        <v>3</v>
      </c>
      <c r="C348" s="268"/>
      <c r="D348" s="267" t="s">
        <v>4</v>
      </c>
      <c r="E348" s="268"/>
      <c r="F348" s="267" t="s">
        <v>5</v>
      </c>
      <c r="G348" s="268"/>
      <c r="H348" s="267" t="s">
        <v>6</v>
      </c>
      <c r="I348" s="268"/>
      <c r="J348" s="267" t="s">
        <v>7</v>
      </c>
      <c r="K348" s="268"/>
      <c r="L348" s="267" t="s">
        <v>8</v>
      </c>
      <c r="M348" s="268"/>
      <c r="N348" s="267" t="s">
        <v>9</v>
      </c>
      <c r="O348" s="268"/>
      <c r="P348" s="267" t="s">
        <v>10</v>
      </c>
      <c r="Q348" s="268"/>
      <c r="R348" s="267" t="s">
        <v>11</v>
      </c>
      <c r="S348" s="268"/>
      <c r="T348" s="267" t="s">
        <v>12</v>
      </c>
      <c r="U348" s="268"/>
      <c r="V348" s="267" t="s">
        <v>13</v>
      </c>
      <c r="W348" s="268"/>
      <c r="X348" s="267" t="s">
        <v>14</v>
      </c>
      <c r="Y348" s="268"/>
      <c r="Z348" s="270" t="s">
        <v>15</v>
      </c>
      <c r="AA348" s="271"/>
      <c r="AB348" s="272" t="s">
        <v>16</v>
      </c>
      <c r="AC348" s="273"/>
      <c r="AE348" s="265" t="s">
        <v>2</v>
      </c>
      <c r="AF348" s="267" t="s">
        <v>3</v>
      </c>
      <c r="AG348" s="268"/>
      <c r="AH348" s="267" t="s">
        <v>4</v>
      </c>
      <c r="AI348" s="268"/>
      <c r="AJ348" s="267" t="s">
        <v>5</v>
      </c>
      <c r="AK348" s="268"/>
      <c r="AL348" s="267" t="s">
        <v>6</v>
      </c>
      <c r="AM348" s="268"/>
      <c r="AN348" s="267" t="s">
        <v>7</v>
      </c>
      <c r="AO348" s="268"/>
      <c r="AP348" s="267" t="s">
        <v>8</v>
      </c>
      <c r="AQ348" s="268"/>
      <c r="AR348" s="267" t="s">
        <v>9</v>
      </c>
      <c r="AS348" s="268"/>
      <c r="AT348" s="267" t="s">
        <v>10</v>
      </c>
      <c r="AU348" s="268"/>
      <c r="AV348" s="267" t="s">
        <v>11</v>
      </c>
      <c r="AW348" s="268"/>
      <c r="AX348" s="267" t="s">
        <v>12</v>
      </c>
      <c r="AY348" s="268"/>
      <c r="AZ348" s="267" t="s">
        <v>13</v>
      </c>
      <c r="BA348" s="268"/>
      <c r="BB348" s="267" t="s">
        <v>14</v>
      </c>
      <c r="BC348" s="268"/>
      <c r="BD348" s="270" t="s">
        <v>15</v>
      </c>
      <c r="BE348" s="271"/>
      <c r="BF348" s="272" t="s">
        <v>16</v>
      </c>
      <c r="BG348" s="273"/>
      <c r="BI348" s="265" t="s">
        <v>2</v>
      </c>
      <c r="BJ348" s="267" t="s">
        <v>3</v>
      </c>
      <c r="BK348" s="268"/>
      <c r="BL348" s="267" t="s">
        <v>4</v>
      </c>
      <c r="BM348" s="268"/>
      <c r="BN348" s="267" t="s">
        <v>5</v>
      </c>
      <c r="BO348" s="268"/>
      <c r="BP348" s="267" t="s">
        <v>6</v>
      </c>
      <c r="BQ348" s="268"/>
      <c r="BR348" s="267" t="s">
        <v>7</v>
      </c>
      <c r="BS348" s="268"/>
      <c r="BT348" s="267" t="s">
        <v>8</v>
      </c>
      <c r="BU348" s="268"/>
      <c r="BV348" s="267" t="s">
        <v>9</v>
      </c>
      <c r="BW348" s="268"/>
      <c r="BX348" s="267" t="s">
        <v>10</v>
      </c>
      <c r="BY348" s="268"/>
      <c r="BZ348" s="267" t="s">
        <v>11</v>
      </c>
      <c r="CA348" s="268"/>
      <c r="CB348" s="267" t="s">
        <v>12</v>
      </c>
      <c r="CC348" s="268"/>
      <c r="CD348" s="267" t="s">
        <v>13</v>
      </c>
      <c r="CE348" s="268"/>
      <c r="CF348" s="267" t="s">
        <v>14</v>
      </c>
      <c r="CG348" s="268"/>
      <c r="CH348" s="270" t="s">
        <v>15</v>
      </c>
      <c r="CI348" s="271"/>
      <c r="CJ348" s="267" t="s">
        <v>16</v>
      </c>
      <c r="CK348" s="268"/>
    </row>
    <row r="349" spans="1:89" ht="15" thickTop="1" thickBot="1" x14ac:dyDescent="0.3">
      <c r="A349" s="266"/>
      <c r="B349" s="110" t="s">
        <v>17</v>
      </c>
      <c r="C349" s="111" t="s">
        <v>18</v>
      </c>
      <c r="D349" s="112" t="s">
        <v>17</v>
      </c>
      <c r="E349" s="113" t="s">
        <v>18</v>
      </c>
      <c r="F349" s="110" t="s">
        <v>17</v>
      </c>
      <c r="G349" s="111" t="s">
        <v>18</v>
      </c>
      <c r="H349" s="112" t="s">
        <v>17</v>
      </c>
      <c r="I349" s="113" t="s">
        <v>18</v>
      </c>
      <c r="J349" s="110" t="s">
        <v>17</v>
      </c>
      <c r="K349" s="111" t="s">
        <v>18</v>
      </c>
      <c r="L349" s="112" t="s">
        <v>17</v>
      </c>
      <c r="M349" s="110" t="s">
        <v>18</v>
      </c>
      <c r="N349" s="114" t="s">
        <v>17</v>
      </c>
      <c r="O349" s="115" t="s">
        <v>18</v>
      </c>
      <c r="P349" s="110" t="s">
        <v>17</v>
      </c>
      <c r="Q349" s="111" t="s">
        <v>18</v>
      </c>
      <c r="R349" s="112" t="s">
        <v>17</v>
      </c>
      <c r="S349" s="113" t="s">
        <v>18</v>
      </c>
      <c r="T349" s="110" t="s">
        <v>17</v>
      </c>
      <c r="U349" s="111" t="s">
        <v>18</v>
      </c>
      <c r="V349" s="112" t="s">
        <v>17</v>
      </c>
      <c r="W349" s="113" t="s">
        <v>18</v>
      </c>
      <c r="X349" s="110" t="s">
        <v>17</v>
      </c>
      <c r="Y349" s="111" t="s">
        <v>18</v>
      </c>
      <c r="Z349" s="25" t="s">
        <v>17</v>
      </c>
      <c r="AA349" s="116" t="s">
        <v>18</v>
      </c>
      <c r="AB349" s="167" t="s">
        <v>17</v>
      </c>
      <c r="AC349" s="168" t="s">
        <v>18</v>
      </c>
      <c r="AE349" s="266"/>
      <c r="AF349" s="110" t="s">
        <v>17</v>
      </c>
      <c r="AG349" s="111" t="s">
        <v>18</v>
      </c>
      <c r="AH349" s="112" t="s">
        <v>17</v>
      </c>
      <c r="AI349" s="113" t="s">
        <v>18</v>
      </c>
      <c r="AJ349" s="110" t="s">
        <v>17</v>
      </c>
      <c r="AK349" s="111" t="s">
        <v>18</v>
      </c>
      <c r="AL349" s="112" t="s">
        <v>17</v>
      </c>
      <c r="AM349" s="113" t="s">
        <v>18</v>
      </c>
      <c r="AN349" s="110" t="s">
        <v>17</v>
      </c>
      <c r="AO349" s="111" t="s">
        <v>18</v>
      </c>
      <c r="AP349" s="112" t="s">
        <v>17</v>
      </c>
      <c r="AQ349" s="110" t="s">
        <v>18</v>
      </c>
      <c r="AR349" s="114" t="s">
        <v>17</v>
      </c>
      <c r="AS349" s="115" t="s">
        <v>18</v>
      </c>
      <c r="AT349" s="110" t="s">
        <v>17</v>
      </c>
      <c r="AU349" s="111" t="s">
        <v>18</v>
      </c>
      <c r="AV349" s="112" t="s">
        <v>17</v>
      </c>
      <c r="AW349" s="113" t="s">
        <v>18</v>
      </c>
      <c r="AX349" s="110" t="s">
        <v>17</v>
      </c>
      <c r="AY349" s="111" t="s">
        <v>18</v>
      </c>
      <c r="AZ349" s="112" t="s">
        <v>17</v>
      </c>
      <c r="BA349" s="113" t="s">
        <v>18</v>
      </c>
      <c r="BB349" s="110" t="s">
        <v>17</v>
      </c>
      <c r="BC349" s="111" t="s">
        <v>18</v>
      </c>
      <c r="BD349" s="25" t="s">
        <v>17</v>
      </c>
      <c r="BE349" s="116" t="s">
        <v>18</v>
      </c>
      <c r="BF349" s="167" t="s">
        <v>17</v>
      </c>
      <c r="BG349" s="168" t="s">
        <v>18</v>
      </c>
      <c r="BI349" s="266"/>
      <c r="BJ349" s="110" t="s">
        <v>17</v>
      </c>
      <c r="BK349" s="111" t="s">
        <v>18</v>
      </c>
      <c r="BL349" s="112" t="s">
        <v>17</v>
      </c>
      <c r="BM349" s="113" t="s">
        <v>18</v>
      </c>
      <c r="BN349" s="110" t="s">
        <v>17</v>
      </c>
      <c r="BO349" s="111" t="s">
        <v>18</v>
      </c>
      <c r="BP349" s="112" t="s">
        <v>17</v>
      </c>
      <c r="BQ349" s="113" t="s">
        <v>18</v>
      </c>
      <c r="BR349" s="110" t="s">
        <v>17</v>
      </c>
      <c r="BS349" s="111" t="s">
        <v>18</v>
      </c>
      <c r="BT349" s="112" t="s">
        <v>17</v>
      </c>
      <c r="BU349" s="110" t="s">
        <v>18</v>
      </c>
      <c r="BV349" s="114" t="s">
        <v>17</v>
      </c>
      <c r="BW349" s="115" t="s">
        <v>18</v>
      </c>
      <c r="BX349" s="110" t="s">
        <v>17</v>
      </c>
      <c r="BY349" s="111" t="s">
        <v>18</v>
      </c>
      <c r="BZ349" s="112" t="s">
        <v>17</v>
      </c>
      <c r="CA349" s="113" t="s">
        <v>18</v>
      </c>
      <c r="CB349" s="110" t="s">
        <v>17</v>
      </c>
      <c r="CC349" s="111" t="s">
        <v>18</v>
      </c>
      <c r="CD349" s="112" t="s">
        <v>17</v>
      </c>
      <c r="CE349" s="113" t="s">
        <v>18</v>
      </c>
      <c r="CF349" s="110" t="s">
        <v>17</v>
      </c>
      <c r="CG349" s="111" t="s">
        <v>18</v>
      </c>
      <c r="CH349" s="25" t="s">
        <v>17</v>
      </c>
      <c r="CI349" s="116" t="s">
        <v>18</v>
      </c>
      <c r="CJ349" s="114" t="s">
        <v>17</v>
      </c>
      <c r="CK349" s="115" t="s">
        <v>18</v>
      </c>
    </row>
    <row r="350" spans="1:89" ht="13.5" thickTop="1" x14ac:dyDescent="0.2">
      <c r="A350" s="118" t="s">
        <v>19</v>
      </c>
      <c r="B350" s="119"/>
      <c r="C350" s="176"/>
      <c r="D350" s="120"/>
      <c r="E350" s="171"/>
      <c r="F350" s="119"/>
      <c r="G350" s="121"/>
      <c r="H350" s="120"/>
      <c r="I350" s="171"/>
      <c r="J350" s="119"/>
      <c r="K350" s="121"/>
      <c r="L350" s="120"/>
      <c r="M350" s="119"/>
      <c r="N350" s="170"/>
      <c r="O350" s="172"/>
      <c r="P350" s="119"/>
      <c r="Q350" s="121"/>
      <c r="R350" s="120"/>
      <c r="S350" s="171"/>
      <c r="T350" s="119"/>
      <c r="U350" s="121"/>
      <c r="V350" s="120"/>
      <c r="W350" s="171"/>
      <c r="X350" s="119"/>
      <c r="Y350" s="121"/>
      <c r="Z350" s="20"/>
      <c r="AA350" s="175"/>
      <c r="AB350" s="161">
        <f>B350+D350+F350+H350+J350+L350+N350+P350+R350+T350+V350+X350+Z350</f>
        <v>0</v>
      </c>
      <c r="AC350" s="162">
        <f>C350+E350+G350+I350+K350+M350+O350+Q350+S350+U350+W350+Y350+AA350</f>
        <v>0</v>
      </c>
      <c r="AE350" s="253" t="str">
        <f>$AE$9</f>
        <v>07:00 - 07:59</v>
      </c>
      <c r="AF350" s="119">
        <f>SUMIF($A$9:$A$32,$AE350,B$350:B$373)</f>
        <v>975</v>
      </c>
      <c r="AG350" s="176">
        <f t="shared" ref="AG350:AV351" si="5687">SUMIF($A$9:$A$32,$AE350,C$350:C$373)</f>
        <v>711</v>
      </c>
      <c r="AH350" s="120">
        <f t="shared" si="5687"/>
        <v>382</v>
      </c>
      <c r="AI350" s="171">
        <f t="shared" si="5687"/>
        <v>363</v>
      </c>
      <c r="AJ350" s="119">
        <f t="shared" si="5687"/>
        <v>1486</v>
      </c>
      <c r="AK350" s="121">
        <f t="shared" si="5687"/>
        <v>878</v>
      </c>
      <c r="AL350" s="120">
        <f t="shared" si="5687"/>
        <v>1492</v>
      </c>
      <c r="AM350" s="171">
        <f t="shared" si="5687"/>
        <v>1282</v>
      </c>
      <c r="AN350" s="119">
        <f t="shared" si="5687"/>
        <v>95</v>
      </c>
      <c r="AO350" s="121">
        <f t="shared" si="5687"/>
        <v>318</v>
      </c>
      <c r="AP350" s="120">
        <f t="shared" si="5687"/>
        <v>434</v>
      </c>
      <c r="AQ350" s="119">
        <f t="shared" si="5687"/>
        <v>886</v>
      </c>
      <c r="AR350" s="170">
        <f t="shared" si="5687"/>
        <v>1415</v>
      </c>
      <c r="AS350" s="172">
        <f t="shared" si="5687"/>
        <v>1544</v>
      </c>
      <c r="AT350" s="119">
        <f t="shared" si="5687"/>
        <v>895</v>
      </c>
      <c r="AU350" s="121">
        <f t="shared" si="5687"/>
        <v>692</v>
      </c>
      <c r="AV350" s="120">
        <f t="shared" si="5687"/>
        <v>1079</v>
      </c>
      <c r="AW350" s="171">
        <f t="shared" ref="AW350:BE351" si="5688">SUMIF($A$9:$A$32,$AE350,S$350:S$373)</f>
        <v>883</v>
      </c>
      <c r="AX350" s="119">
        <f t="shared" si="5688"/>
        <v>204</v>
      </c>
      <c r="AY350" s="121">
        <f t="shared" si="5688"/>
        <v>329</v>
      </c>
      <c r="AZ350" s="120">
        <f t="shared" si="5688"/>
        <v>551</v>
      </c>
      <c r="BA350" s="171">
        <f t="shared" si="5688"/>
        <v>942</v>
      </c>
      <c r="BB350" s="119">
        <f t="shared" si="5688"/>
        <v>725</v>
      </c>
      <c r="BC350" s="121">
        <f t="shared" si="5688"/>
        <v>508</v>
      </c>
      <c r="BD350" s="20">
        <f t="shared" si="5688"/>
        <v>1368</v>
      </c>
      <c r="BE350" s="175">
        <f t="shared" si="5688"/>
        <v>1272</v>
      </c>
      <c r="BF350" s="161">
        <f>AF350+AH350+AJ350+AL350+AN350+AP350+AR350+AT350+AV350+AX350+AZ350+BB350+BD350</f>
        <v>11101</v>
      </c>
      <c r="BG350" s="162">
        <f>AG350+AI350+AK350+AM350+AO350+AQ350+AS350+AU350+AW350+AY350+BA350+BC350+BE350</f>
        <v>10608</v>
      </c>
      <c r="BI350" s="118" t="s">
        <v>19</v>
      </c>
      <c r="BJ350" s="122">
        <f>B350/B374</f>
        <v>0</v>
      </c>
      <c r="BK350" s="123">
        <f t="shared" ref="BK350" si="5689">C350/C374</f>
        <v>0</v>
      </c>
      <c r="BL350" s="124">
        <f t="shared" ref="BL350" si="5690">D350/D374</f>
        <v>0</v>
      </c>
      <c r="BM350" s="125">
        <f t="shared" ref="BM350" si="5691">E350/E374</f>
        <v>0</v>
      </c>
      <c r="BN350" s="122">
        <f t="shared" ref="BN350" si="5692">F350/F374</f>
        <v>0</v>
      </c>
      <c r="BO350" s="123">
        <f t="shared" ref="BO350" si="5693">G350/G374</f>
        <v>0</v>
      </c>
      <c r="BP350" s="124">
        <f t="shared" ref="BP350" si="5694">H350/H374</f>
        <v>0</v>
      </c>
      <c r="BQ350" s="125">
        <f t="shared" ref="BQ350" si="5695">I350/I374</f>
        <v>0</v>
      </c>
      <c r="BR350" s="122">
        <f t="shared" ref="BR350" si="5696">J350/J374</f>
        <v>0</v>
      </c>
      <c r="BS350" s="123">
        <f t="shared" ref="BS350" si="5697">K350/K374</f>
        <v>0</v>
      </c>
      <c r="BT350" s="124">
        <f t="shared" ref="BT350" si="5698">L350/L374</f>
        <v>0</v>
      </c>
      <c r="BU350" s="122">
        <f t="shared" ref="BU350" si="5699">M350/M374</f>
        <v>0</v>
      </c>
      <c r="BV350" s="126">
        <f t="shared" ref="BV350" si="5700">N350/N374</f>
        <v>0</v>
      </c>
      <c r="BW350" s="127">
        <f t="shared" ref="BW350" si="5701">O350/O374</f>
        <v>0</v>
      </c>
      <c r="BX350" s="122">
        <f t="shared" ref="BX350" si="5702">P350/P374</f>
        <v>0</v>
      </c>
      <c r="BY350" s="123">
        <f t="shared" ref="BY350" si="5703">Q350/Q374</f>
        <v>0</v>
      </c>
      <c r="BZ350" s="124">
        <f t="shared" ref="BZ350" si="5704">R350/R374</f>
        <v>0</v>
      </c>
      <c r="CA350" s="125">
        <f t="shared" ref="CA350" si="5705">S350/S374</f>
        <v>0</v>
      </c>
      <c r="CB350" s="122">
        <f t="shared" ref="CB350" si="5706">T350/T374</f>
        <v>0</v>
      </c>
      <c r="CC350" s="123">
        <f t="shared" ref="CC350" si="5707">U350/U374</f>
        <v>0</v>
      </c>
      <c r="CD350" s="124">
        <f t="shared" ref="CD350" si="5708">V350/V374</f>
        <v>0</v>
      </c>
      <c r="CE350" s="125">
        <f t="shared" ref="CE350" si="5709">W350/W374</f>
        <v>0</v>
      </c>
      <c r="CF350" s="122">
        <f t="shared" ref="CF350" si="5710">X350/X374</f>
        <v>0</v>
      </c>
      <c r="CG350" s="123">
        <f t="shared" ref="CG350" si="5711">Y350/Y374</f>
        <v>0</v>
      </c>
      <c r="CH350" s="124">
        <f t="shared" ref="CH350" si="5712">Z350/Z374</f>
        <v>0</v>
      </c>
      <c r="CI350" s="122">
        <f t="shared" ref="CI350" si="5713">AA350/AA374</f>
        <v>0</v>
      </c>
      <c r="CJ350" s="128">
        <f t="shared" ref="CJ350" si="5714">AB350/AB374</f>
        <v>0</v>
      </c>
      <c r="CK350" s="129">
        <f t="shared" ref="CK350" si="5715">AC350/AC374</f>
        <v>0</v>
      </c>
    </row>
    <row r="351" spans="1:89" x14ac:dyDescent="0.2">
      <c r="A351" s="130" t="s">
        <v>21</v>
      </c>
      <c r="B351" s="179">
        <v>174</v>
      </c>
      <c r="C351" s="180">
        <v>0</v>
      </c>
      <c r="D351" s="181">
        <v>78</v>
      </c>
      <c r="E351" s="182">
        <v>0</v>
      </c>
      <c r="F351" s="179">
        <v>275</v>
      </c>
      <c r="G351" s="183">
        <v>2</v>
      </c>
      <c r="H351" s="181">
        <v>171</v>
      </c>
      <c r="I351" s="182">
        <v>19</v>
      </c>
      <c r="J351" s="179">
        <v>1</v>
      </c>
      <c r="K351" s="183">
        <v>13</v>
      </c>
      <c r="L351" s="181">
        <v>13</v>
      </c>
      <c r="M351" s="179">
        <v>33</v>
      </c>
      <c r="N351" s="184">
        <v>76</v>
      </c>
      <c r="O351" s="185">
        <v>62</v>
      </c>
      <c r="P351" s="179">
        <v>36</v>
      </c>
      <c r="Q351" s="183">
        <v>41</v>
      </c>
      <c r="R351" s="181">
        <v>12</v>
      </c>
      <c r="S351" s="182">
        <v>36</v>
      </c>
      <c r="T351" s="179">
        <v>0</v>
      </c>
      <c r="U351" s="183">
        <v>0</v>
      </c>
      <c r="V351" s="181">
        <v>2</v>
      </c>
      <c r="W351" s="182">
        <v>0</v>
      </c>
      <c r="X351" s="179">
        <v>5</v>
      </c>
      <c r="Y351" s="183">
        <v>0</v>
      </c>
      <c r="Z351" s="181">
        <v>0</v>
      </c>
      <c r="AA351" s="179">
        <v>0</v>
      </c>
      <c r="AB351" s="161">
        <f t="shared" ref="AB351:AB370" si="5716">B351+D351+F351+H351+J351+L351+N351+P351+R351+T351+V351+X351+Z351</f>
        <v>843</v>
      </c>
      <c r="AC351" s="162">
        <f t="shared" ref="AC351:AC370" si="5717">C351+E351+G351+I351+K351+M351+O351+Q351+S351+U351+W351+Y351+AA351</f>
        <v>206</v>
      </c>
      <c r="AE351" s="255" t="str">
        <f>$AE$10</f>
        <v>08:00 - 08:59</v>
      </c>
      <c r="AF351" s="119">
        <f>SUMIF($A$9:$A$32,$AE351,B$350:B$373)</f>
        <v>1052</v>
      </c>
      <c r="AG351" s="180">
        <f t="shared" si="5687"/>
        <v>698</v>
      </c>
      <c r="AH351" s="181">
        <f t="shared" si="5687"/>
        <v>332</v>
      </c>
      <c r="AI351" s="182">
        <f t="shared" si="5687"/>
        <v>374</v>
      </c>
      <c r="AJ351" s="179">
        <f t="shared" si="5687"/>
        <v>1326</v>
      </c>
      <c r="AK351" s="183">
        <f t="shared" si="5687"/>
        <v>748</v>
      </c>
      <c r="AL351" s="181">
        <f t="shared" si="5687"/>
        <v>1468</v>
      </c>
      <c r="AM351" s="182">
        <f t="shared" si="5687"/>
        <v>1149</v>
      </c>
      <c r="AN351" s="179">
        <f t="shared" si="5687"/>
        <v>109</v>
      </c>
      <c r="AO351" s="183">
        <f t="shared" si="5687"/>
        <v>318</v>
      </c>
      <c r="AP351" s="181">
        <f t="shared" si="5687"/>
        <v>433</v>
      </c>
      <c r="AQ351" s="179">
        <f t="shared" si="5687"/>
        <v>975</v>
      </c>
      <c r="AR351" s="184">
        <f t="shared" si="5687"/>
        <v>1266</v>
      </c>
      <c r="AS351" s="185">
        <f t="shared" si="5687"/>
        <v>1750</v>
      </c>
      <c r="AT351" s="179">
        <f t="shared" si="5687"/>
        <v>753</v>
      </c>
      <c r="AU351" s="183">
        <f t="shared" si="5687"/>
        <v>605</v>
      </c>
      <c r="AV351" s="181">
        <f t="shared" si="5687"/>
        <v>1110</v>
      </c>
      <c r="AW351" s="182">
        <f t="shared" si="5688"/>
        <v>834</v>
      </c>
      <c r="AX351" s="179">
        <f t="shared" si="5688"/>
        <v>133</v>
      </c>
      <c r="AY351" s="183">
        <f t="shared" si="5688"/>
        <v>303</v>
      </c>
      <c r="AZ351" s="181">
        <f t="shared" si="5688"/>
        <v>457</v>
      </c>
      <c r="BA351" s="182">
        <f t="shared" si="5688"/>
        <v>1049</v>
      </c>
      <c r="BB351" s="179">
        <f t="shared" si="5688"/>
        <v>607</v>
      </c>
      <c r="BC351" s="183">
        <f t="shared" si="5688"/>
        <v>492</v>
      </c>
      <c r="BD351" s="181">
        <f t="shared" si="5688"/>
        <v>1466</v>
      </c>
      <c r="BE351" s="179">
        <f t="shared" si="5688"/>
        <v>1269</v>
      </c>
      <c r="BF351" s="163">
        <f>SUM(AF351,AH351,AJ351,AL351,AN351,AP351,AR351,AT351,AV351,AX351,AZ351,BB351,BD351)</f>
        <v>10512</v>
      </c>
      <c r="BG351" s="164">
        <f>SUM(AG351,AI351,AK351,AM351,AO351,AQ351,AS351,AU351,AW351,AY351,BA351,BC351,BE351)</f>
        <v>10564</v>
      </c>
      <c r="BI351" s="130" t="s">
        <v>21</v>
      </c>
      <c r="BJ351" s="122">
        <f>B351/B374</f>
        <v>1.1390416339355853E-2</v>
      </c>
      <c r="BK351" s="123">
        <f t="shared" ref="BK351" si="5718">C351/C374</f>
        <v>0</v>
      </c>
      <c r="BL351" s="124">
        <f t="shared" ref="BL351" si="5719">D351/D374</f>
        <v>1.3211382113821139E-2</v>
      </c>
      <c r="BM351" s="125">
        <f t="shared" ref="BM351" si="5720">E351/E374</f>
        <v>0</v>
      </c>
      <c r="BN351" s="122">
        <f t="shared" ref="BN351" si="5721">F351/F374</f>
        <v>1.7207934422126276E-2</v>
      </c>
      <c r="BO351" s="123">
        <f t="shared" ref="BO351" si="5722">G351/G374</f>
        <v>1.0099989900010101E-4</v>
      </c>
      <c r="BP351" s="124">
        <f t="shared" ref="BP351" si="5723">H351/H374</f>
        <v>7.5108709974963765E-3</v>
      </c>
      <c r="BQ351" s="125">
        <f t="shared" ref="BQ351" si="5724">I351/I374</f>
        <v>7.1107784431137728E-4</v>
      </c>
      <c r="BR351" s="122">
        <f t="shared" ref="BR351" si="5725">J351/J374</f>
        <v>3.15059861373661E-4</v>
      </c>
      <c r="BS351" s="123">
        <f t="shared" ref="BS351" si="5726">K351/K374</f>
        <v>4.6695402298850578E-3</v>
      </c>
      <c r="BT351" s="124">
        <f t="shared" ref="BT351" si="5727">L351/L374</f>
        <v>1.2080661648545673E-3</v>
      </c>
      <c r="BU351" s="122">
        <f t="shared" ref="BU351" si="5728">M351/M374</f>
        <v>3.3522958147094678E-3</v>
      </c>
      <c r="BV351" s="126">
        <f t="shared" ref="BV351" si="5729">N351/N374</f>
        <v>3.1415343915343914E-3</v>
      </c>
      <c r="BW351" s="127">
        <f t="shared" ref="BW351" si="5730">O351/O374</f>
        <v>2.8484792796104014E-3</v>
      </c>
      <c r="BX351" s="122">
        <f t="shared" ref="BX351" si="5731">P351/P374</f>
        <v>3.0000000000000001E-3</v>
      </c>
      <c r="BY351" s="123">
        <f t="shared" ref="BY351" si="5732">Q351/Q374</f>
        <v>4.243867094503675E-3</v>
      </c>
      <c r="BZ351" s="124">
        <f t="shared" ref="BZ351" si="5733">R351/R374</f>
        <v>7.1800394902171965E-4</v>
      </c>
      <c r="CA351" s="125">
        <f t="shared" ref="CA351" si="5734">S351/S374</f>
        <v>2.4004800960192038E-3</v>
      </c>
      <c r="CB351" s="122">
        <f t="shared" ref="CB351" si="5735">T351/T374</f>
        <v>0</v>
      </c>
      <c r="CC351" s="123">
        <f t="shared" ref="CC351" si="5736">U351/U374</f>
        <v>0</v>
      </c>
      <c r="CD351" s="124">
        <f t="shared" ref="CD351" si="5737">V351/V374</f>
        <v>1.5632327653587619E-4</v>
      </c>
      <c r="CE351" s="125">
        <f t="shared" ref="CE351" si="5738">W351/W374</f>
        <v>0</v>
      </c>
      <c r="CF351" s="122">
        <f t="shared" ref="CF351" si="5739">X351/X374</f>
        <v>4.8216007714561236E-4</v>
      </c>
      <c r="CG351" s="123">
        <f t="shared" ref="CG351" si="5740">Y351/Y374</f>
        <v>0</v>
      </c>
      <c r="CH351" s="124">
        <f t="shared" ref="CH351" si="5741">Z351/Z374</f>
        <v>0</v>
      </c>
      <c r="CI351" s="122">
        <f t="shared" ref="CI351" si="5742">AA351/AA374</f>
        <v>0</v>
      </c>
      <c r="CJ351" s="128">
        <f t="shared" ref="CJ351" si="5743">AB351/AB374</f>
        <v>4.7644884533215772E-3</v>
      </c>
      <c r="CK351" s="129">
        <f t="shared" ref="CK351" si="5744">AC351/AC374</f>
        <v>1.1673041507295652E-3</v>
      </c>
    </row>
    <row r="352" spans="1:89" ht="13.5" thickBot="1" x14ac:dyDescent="0.25">
      <c r="A352" s="138" t="s">
        <v>23</v>
      </c>
      <c r="B352" s="186">
        <v>698</v>
      </c>
      <c r="C352" s="187">
        <v>0</v>
      </c>
      <c r="D352" s="188">
        <v>344</v>
      </c>
      <c r="E352" s="189">
        <v>86</v>
      </c>
      <c r="F352" s="186">
        <v>1373</v>
      </c>
      <c r="G352" s="190">
        <v>239</v>
      </c>
      <c r="H352" s="188">
        <v>1040</v>
      </c>
      <c r="I352" s="189">
        <v>376</v>
      </c>
      <c r="J352" s="186">
        <v>46</v>
      </c>
      <c r="K352" s="190">
        <v>118</v>
      </c>
      <c r="L352" s="188">
        <v>206</v>
      </c>
      <c r="M352" s="186">
        <v>317</v>
      </c>
      <c r="N352" s="191">
        <v>709</v>
      </c>
      <c r="O352" s="192">
        <v>886</v>
      </c>
      <c r="P352" s="186">
        <v>355</v>
      </c>
      <c r="Q352" s="190">
        <v>445</v>
      </c>
      <c r="R352" s="188">
        <v>469</v>
      </c>
      <c r="S352" s="189">
        <v>530</v>
      </c>
      <c r="T352" s="186">
        <v>44</v>
      </c>
      <c r="U352" s="190">
        <v>261</v>
      </c>
      <c r="V352" s="188">
        <v>235</v>
      </c>
      <c r="W352" s="189">
        <v>466</v>
      </c>
      <c r="X352" s="186">
        <v>347</v>
      </c>
      <c r="Y352" s="190">
        <v>240</v>
      </c>
      <c r="Z352" s="188">
        <v>799</v>
      </c>
      <c r="AA352" s="186">
        <v>519</v>
      </c>
      <c r="AB352" s="161">
        <f t="shared" si="5716"/>
        <v>6665</v>
      </c>
      <c r="AC352" s="162">
        <f t="shared" si="5717"/>
        <v>4483</v>
      </c>
      <c r="AE352" s="253"/>
      <c r="AF352" s="119"/>
      <c r="AG352" s="187"/>
      <c r="AH352" s="188"/>
      <c r="AI352" s="189"/>
      <c r="AJ352" s="186"/>
      <c r="AK352" s="190"/>
      <c r="AL352" s="188"/>
      <c r="AM352" s="189"/>
      <c r="AN352" s="186"/>
      <c r="AO352" s="190"/>
      <c r="AP352" s="188"/>
      <c r="AQ352" s="186"/>
      <c r="AR352" s="191"/>
      <c r="AS352" s="192"/>
      <c r="AT352" s="186"/>
      <c r="AU352" s="190"/>
      <c r="AV352" s="188"/>
      <c r="AW352" s="189"/>
      <c r="AX352" s="186"/>
      <c r="AY352" s="190"/>
      <c r="AZ352" s="188"/>
      <c r="BA352" s="189"/>
      <c r="BB352" s="186"/>
      <c r="BC352" s="190"/>
      <c r="BD352" s="188"/>
      <c r="BE352" s="186"/>
      <c r="BF352" s="163"/>
      <c r="BG352" s="164"/>
      <c r="BI352" s="138" t="s">
        <v>23</v>
      </c>
      <c r="BJ352" s="122">
        <f>B352/B374</f>
        <v>4.5692589683163129E-2</v>
      </c>
      <c r="BK352" s="123">
        <f t="shared" ref="BK352" si="5745">C352/C374</f>
        <v>0</v>
      </c>
      <c r="BL352" s="124">
        <f t="shared" ref="BL352" si="5746">D352/D374</f>
        <v>5.8265582655826556E-2</v>
      </c>
      <c r="BM352" s="125">
        <f t="shared" ref="BM352" si="5747">E352/E374</f>
        <v>1.3477511361855508E-2</v>
      </c>
      <c r="BN352" s="122">
        <f t="shared" ref="BN352" si="5748">F352/F374</f>
        <v>8.5914523496652281E-2</v>
      </c>
      <c r="BO352" s="123">
        <f t="shared" ref="BO352" si="5749">G352/G374</f>
        <v>1.2069487930512069E-2</v>
      </c>
      <c r="BP352" s="124">
        <f t="shared" ref="BP352" si="5750">H352/H374</f>
        <v>4.5680151095884393E-2</v>
      </c>
      <c r="BQ352" s="125">
        <f t="shared" ref="BQ352" si="5751">I352/I374</f>
        <v>1.407185628742515E-2</v>
      </c>
      <c r="BR352" s="122">
        <f t="shared" ref="BR352" si="5752">J352/J374</f>
        <v>1.4492753623188406E-2</v>
      </c>
      <c r="BS352" s="123">
        <f t="shared" ref="BS352" si="5753">K352/K374</f>
        <v>4.2385057471264365E-2</v>
      </c>
      <c r="BT352" s="124">
        <f t="shared" ref="BT352" si="5754">L352/L374</f>
        <v>1.914320230461853E-2</v>
      </c>
      <c r="BU352" s="122">
        <f t="shared" ref="BU352" si="5755">M352/M374</f>
        <v>3.2202356765542464E-2</v>
      </c>
      <c r="BV352" s="126">
        <f t="shared" ref="BV352" si="5756">N352/N374</f>
        <v>2.9307208994708994E-2</v>
      </c>
      <c r="BW352" s="127">
        <f t="shared" ref="BW352" si="5757">O352/O374</f>
        <v>4.0705687769916385E-2</v>
      </c>
      <c r="BX352" s="122">
        <f t="shared" ref="BX352" si="5758">P352/P374</f>
        <v>2.9583333333333333E-2</v>
      </c>
      <c r="BY352" s="123">
        <f t="shared" ref="BY352" si="5759">Q352/Q374</f>
        <v>4.606148431839354E-2</v>
      </c>
      <c r="BZ352" s="124">
        <f t="shared" ref="BZ352" si="5760">R352/R374</f>
        <v>2.8061987674265543E-2</v>
      </c>
      <c r="CA352" s="125">
        <f t="shared" ref="CA352" si="5761">S352/S374</f>
        <v>3.5340401413616059E-2</v>
      </c>
      <c r="CB352" s="122">
        <f t="shared" ref="CB352" si="5762">T352/T374</f>
        <v>1.4198128428525331E-2</v>
      </c>
      <c r="CC352" s="123">
        <f t="shared" ref="CC352" si="5763">U352/U374</f>
        <v>9.5394736842105268E-2</v>
      </c>
      <c r="CD352" s="124">
        <f t="shared" ref="CD352" si="5764">V352/V374</f>
        <v>1.8367984992965453E-2</v>
      </c>
      <c r="CE352" s="125">
        <f t="shared" ref="CE352" si="5765">W352/W374</f>
        <v>3.3614657721993797E-2</v>
      </c>
      <c r="CF352" s="122">
        <f t="shared" ref="CF352" si="5766">X352/X374</f>
        <v>3.3461909353905493E-2</v>
      </c>
      <c r="CG352" s="123">
        <f t="shared" ref="CG352" si="5767">Y352/Y374</f>
        <v>5.0451965524490223E-2</v>
      </c>
      <c r="CH352" s="124">
        <f t="shared" ref="CH352" si="5768">Z352/Z374</f>
        <v>3.3426766514663434E-2</v>
      </c>
      <c r="CI352" s="122">
        <f t="shared" ref="CI352" si="5769">AA352/AA374</f>
        <v>1.9969987302320212E-2</v>
      </c>
      <c r="CJ352" s="128">
        <f t="shared" ref="CJ352" si="5770">AB352/AB374</f>
        <v>3.7669413453604167E-2</v>
      </c>
      <c r="CK352" s="129">
        <f t="shared" ref="CK352" si="5771">AC352/AC374</f>
        <v>2.5403031590876896E-2</v>
      </c>
    </row>
    <row r="353" spans="1:89" ht="14.25" thickTop="1" thickBot="1" x14ac:dyDescent="0.25">
      <c r="A353" s="130" t="s">
        <v>24</v>
      </c>
      <c r="B353" s="179">
        <v>927</v>
      </c>
      <c r="C353" s="180">
        <v>696</v>
      </c>
      <c r="D353" s="181">
        <v>431</v>
      </c>
      <c r="E353" s="182">
        <v>372</v>
      </c>
      <c r="F353" s="179">
        <v>1622</v>
      </c>
      <c r="G353" s="183">
        <v>680</v>
      </c>
      <c r="H353" s="181">
        <v>1350</v>
      </c>
      <c r="I353" s="182">
        <v>1034</v>
      </c>
      <c r="J353" s="179">
        <v>79</v>
      </c>
      <c r="K353" s="183">
        <v>205</v>
      </c>
      <c r="L353" s="181">
        <v>402</v>
      </c>
      <c r="M353" s="179">
        <v>608</v>
      </c>
      <c r="N353" s="184">
        <v>1338</v>
      </c>
      <c r="O353" s="185">
        <v>1500</v>
      </c>
      <c r="P353" s="179">
        <v>717</v>
      </c>
      <c r="Q353" s="183">
        <v>767</v>
      </c>
      <c r="R353" s="181">
        <v>997</v>
      </c>
      <c r="S353" s="182">
        <v>876</v>
      </c>
      <c r="T353" s="179">
        <v>129</v>
      </c>
      <c r="U353" s="183">
        <v>403</v>
      </c>
      <c r="V353" s="181">
        <v>440</v>
      </c>
      <c r="W353" s="182">
        <v>1075</v>
      </c>
      <c r="X353" s="179">
        <v>566</v>
      </c>
      <c r="Y353" s="183">
        <v>416</v>
      </c>
      <c r="Z353" s="181">
        <v>1201</v>
      </c>
      <c r="AA353" s="179">
        <v>1134</v>
      </c>
      <c r="AB353" s="161">
        <f t="shared" si="5716"/>
        <v>10199</v>
      </c>
      <c r="AC353" s="162">
        <f t="shared" si="5717"/>
        <v>9766</v>
      </c>
      <c r="AE353" s="250" t="s">
        <v>25</v>
      </c>
      <c r="AF353" s="14">
        <f t="shared" ref="AF353:BG353" si="5772">SUM(AF350:AF352)</f>
        <v>2027</v>
      </c>
      <c r="AG353" s="1">
        <f t="shared" si="5772"/>
        <v>1409</v>
      </c>
      <c r="AH353" s="14">
        <f t="shared" si="5772"/>
        <v>714</v>
      </c>
      <c r="AI353" s="1">
        <f t="shared" si="5772"/>
        <v>737</v>
      </c>
      <c r="AJ353" s="14">
        <f t="shared" si="5772"/>
        <v>2812</v>
      </c>
      <c r="AK353" s="1">
        <f t="shared" si="5772"/>
        <v>1626</v>
      </c>
      <c r="AL353" s="14">
        <f t="shared" si="5772"/>
        <v>2960</v>
      </c>
      <c r="AM353" s="1">
        <f t="shared" si="5772"/>
        <v>2431</v>
      </c>
      <c r="AN353" s="14">
        <f t="shared" si="5772"/>
        <v>204</v>
      </c>
      <c r="AO353" s="1">
        <f t="shared" si="5772"/>
        <v>636</v>
      </c>
      <c r="AP353" s="14">
        <f t="shared" si="5772"/>
        <v>867</v>
      </c>
      <c r="AQ353" s="1">
        <f t="shared" si="5772"/>
        <v>1861</v>
      </c>
      <c r="AR353" s="14">
        <f t="shared" si="5772"/>
        <v>2681</v>
      </c>
      <c r="AS353" s="1">
        <f t="shared" si="5772"/>
        <v>3294</v>
      </c>
      <c r="AT353" s="14">
        <f t="shared" si="5772"/>
        <v>1648</v>
      </c>
      <c r="AU353" s="1">
        <f t="shared" si="5772"/>
        <v>1297</v>
      </c>
      <c r="AV353" s="14">
        <f t="shared" si="5772"/>
        <v>2189</v>
      </c>
      <c r="AW353" s="1">
        <f t="shared" si="5772"/>
        <v>1717</v>
      </c>
      <c r="AX353" s="14">
        <f t="shared" si="5772"/>
        <v>337</v>
      </c>
      <c r="AY353" s="1">
        <f t="shared" si="5772"/>
        <v>632</v>
      </c>
      <c r="AZ353" s="14">
        <f t="shared" si="5772"/>
        <v>1008</v>
      </c>
      <c r="BA353" s="1">
        <f t="shared" si="5772"/>
        <v>1991</v>
      </c>
      <c r="BB353" s="14">
        <f t="shared" si="5772"/>
        <v>1332</v>
      </c>
      <c r="BC353" s="1">
        <f t="shared" si="5772"/>
        <v>1000</v>
      </c>
      <c r="BD353" s="14">
        <f t="shared" si="5772"/>
        <v>2834</v>
      </c>
      <c r="BE353" s="1">
        <f t="shared" si="5772"/>
        <v>2541</v>
      </c>
      <c r="BF353" s="165">
        <f t="shared" si="5772"/>
        <v>21613</v>
      </c>
      <c r="BG353" s="166">
        <f t="shared" si="5772"/>
        <v>21172</v>
      </c>
      <c r="BI353" s="130" t="s">
        <v>24</v>
      </c>
      <c r="BJ353" s="122">
        <f>B353/B374</f>
        <v>6.0683424980361354E-2</v>
      </c>
      <c r="BK353" s="123">
        <f t="shared" ref="BK353" si="5773">C353/C374</f>
        <v>4.0524017467248909E-2</v>
      </c>
      <c r="BL353" s="124">
        <f t="shared" ref="BL353" si="5774">D353/D374</f>
        <v>7.3001355013550137E-2</v>
      </c>
      <c r="BM353" s="125">
        <f t="shared" ref="BM353" si="5775">E353/E374</f>
        <v>5.8298072402444757E-2</v>
      </c>
      <c r="BN353" s="122">
        <f t="shared" ref="BN353" si="5776">F353/F374</f>
        <v>0.10149552593705025</v>
      </c>
      <c r="BO353" s="123">
        <f t="shared" ref="BO353" si="5777">G353/G374</f>
        <v>3.433996566003434E-2</v>
      </c>
      <c r="BP353" s="124">
        <f t="shared" ref="BP353" si="5778">H353/H374</f>
        <v>5.9296349980234551E-2</v>
      </c>
      <c r="BQ353" s="125">
        <f t="shared" ref="BQ353" si="5779">I353/I374</f>
        <v>3.8697604790419164E-2</v>
      </c>
      <c r="BR353" s="122">
        <f t="shared" ref="BR353" si="5780">J353/J374</f>
        <v>2.4889729048519219E-2</v>
      </c>
      <c r="BS353" s="123">
        <f t="shared" ref="BS353" si="5781">K353/K374</f>
        <v>7.3635057471264365E-2</v>
      </c>
      <c r="BT353" s="124">
        <f t="shared" ref="BT353" si="5782">L353/L374</f>
        <v>3.7357122943964316E-2</v>
      </c>
      <c r="BU353" s="122">
        <f t="shared" ref="BU353" si="5783">M353/M374</f>
        <v>6.1763510767980492E-2</v>
      </c>
      <c r="BV353" s="126">
        <f t="shared" ref="BV353" si="5784">N353/N374</f>
        <v>5.530753968253968E-2</v>
      </c>
      <c r="BW353" s="127">
        <f t="shared" ref="BW353" si="5785">O353/O374</f>
        <v>6.8914821280896807E-2</v>
      </c>
      <c r="BX353" s="122">
        <f t="shared" ref="BX353" si="5786">P353/P374</f>
        <v>5.9749999999999998E-2</v>
      </c>
      <c r="BY353" s="123">
        <f t="shared" ref="BY353" si="5787">Q353/Q374</f>
        <v>7.9391367353276052E-2</v>
      </c>
      <c r="BZ353" s="124">
        <f t="shared" ref="BZ353" si="5788">R353/R374</f>
        <v>5.9654161431221202E-2</v>
      </c>
      <c r="CA353" s="125">
        <f t="shared" ref="CA353" si="5789">S353/S374</f>
        <v>5.8411682336467291E-2</v>
      </c>
      <c r="CB353" s="122">
        <f t="shared" ref="CB353" si="5790">T353/T374</f>
        <v>4.1626331074540175E-2</v>
      </c>
      <c r="CC353" s="123">
        <f t="shared" ref="CC353" si="5791">U353/U374</f>
        <v>0.1472953216374269</v>
      </c>
      <c r="CD353" s="124">
        <f t="shared" ref="CD353" si="5792">V353/V374</f>
        <v>3.4391120837892759E-2</v>
      </c>
      <c r="CE353" s="125">
        <f t="shared" ref="CE353" si="5793">W353/W374</f>
        <v>7.7544543028204571E-2</v>
      </c>
      <c r="CF353" s="122">
        <f t="shared" ref="CF353" si="5794">X353/X374</f>
        <v>5.4580520732883317E-2</v>
      </c>
      <c r="CG353" s="123">
        <f t="shared" ref="CG353" si="5795">Y353/Y374</f>
        <v>8.7450073575783063E-2</v>
      </c>
      <c r="CH353" s="124">
        <f t="shared" ref="CH353" si="5796">Z353/Z374</f>
        <v>5.0244739154081078E-2</v>
      </c>
      <c r="CI353" s="122">
        <f t="shared" ref="CI353" si="5797">AA353/AA374</f>
        <v>4.3633845088306589E-2</v>
      </c>
      <c r="CJ353" s="128">
        <f t="shared" ref="CJ353" si="5798">AB353/AB374</f>
        <v>5.764296291272452E-2</v>
      </c>
      <c r="CK353" s="129">
        <f t="shared" ref="CK353" si="5799">AC353/AC374</f>
        <v>5.533928318458705E-2</v>
      </c>
    </row>
    <row r="354" spans="1:89" ht="13.5" thickTop="1" x14ac:dyDescent="0.2">
      <c r="A354" s="138" t="s">
        <v>20</v>
      </c>
      <c r="B354" s="186">
        <v>975</v>
      </c>
      <c r="C354" s="187">
        <v>711</v>
      </c>
      <c r="D354" s="188">
        <v>382</v>
      </c>
      <c r="E354" s="189">
        <v>363</v>
      </c>
      <c r="F354" s="186">
        <v>1486</v>
      </c>
      <c r="G354" s="190">
        <v>878</v>
      </c>
      <c r="H354" s="188">
        <v>1492</v>
      </c>
      <c r="I354" s="189">
        <v>1282</v>
      </c>
      <c r="J354" s="186">
        <v>95</v>
      </c>
      <c r="K354" s="190">
        <v>318</v>
      </c>
      <c r="L354" s="188">
        <v>434</v>
      </c>
      <c r="M354" s="186">
        <v>886</v>
      </c>
      <c r="N354" s="191">
        <v>1415</v>
      </c>
      <c r="O354" s="192">
        <v>1544</v>
      </c>
      <c r="P354" s="186">
        <v>895</v>
      </c>
      <c r="Q354" s="190">
        <v>692</v>
      </c>
      <c r="R354" s="188">
        <v>1079</v>
      </c>
      <c r="S354" s="189">
        <v>883</v>
      </c>
      <c r="T354" s="186">
        <v>204</v>
      </c>
      <c r="U354" s="190">
        <v>329</v>
      </c>
      <c r="V354" s="188">
        <v>551</v>
      </c>
      <c r="W354" s="189">
        <v>942</v>
      </c>
      <c r="X354" s="186">
        <v>725</v>
      </c>
      <c r="Y354" s="190">
        <v>508</v>
      </c>
      <c r="Z354" s="188">
        <v>1368</v>
      </c>
      <c r="AA354" s="186">
        <v>1272</v>
      </c>
      <c r="AB354" s="161">
        <f t="shared" si="5716"/>
        <v>11101</v>
      </c>
      <c r="AC354" s="162">
        <f t="shared" si="5717"/>
        <v>10608</v>
      </c>
      <c r="BI354" s="138" t="s">
        <v>20</v>
      </c>
      <c r="BJ354" s="122">
        <f>B354/B374</f>
        <v>6.3825608798114691E-2</v>
      </c>
      <c r="BK354" s="123">
        <f t="shared" ref="BK354" si="5800">C354/C374</f>
        <v>4.1397379912663755E-2</v>
      </c>
      <c r="BL354" s="124">
        <f t="shared" ref="BL354" si="5801">D354/D374</f>
        <v>6.4701897018970195E-2</v>
      </c>
      <c r="BM354" s="125">
        <f t="shared" ref="BM354" si="5802">E354/E374</f>
        <v>5.6887635166901741E-2</v>
      </c>
      <c r="BN354" s="122">
        <f t="shared" ref="BN354" si="5803">F354/F374</f>
        <v>9.2985420186471435E-2</v>
      </c>
      <c r="BO354" s="123">
        <f t="shared" ref="BO354" si="5804">G354/G374</f>
        <v>4.4338955661044337E-2</v>
      </c>
      <c r="BP354" s="124">
        <f t="shared" ref="BP354" si="5805">H354/H374</f>
        <v>6.553344753371107E-2</v>
      </c>
      <c r="BQ354" s="125">
        <f t="shared" ref="BQ354" si="5806">I354/I374</f>
        <v>4.7979041916167663E-2</v>
      </c>
      <c r="BR354" s="122">
        <f t="shared" ref="BR354" si="5807">J354/J374</f>
        <v>2.9930686830497794E-2</v>
      </c>
      <c r="BS354" s="123">
        <f t="shared" ref="BS354" si="5808">K354/K374</f>
        <v>0.11422413793103449</v>
      </c>
      <c r="BT354" s="124">
        <f t="shared" ref="BT354" si="5809">L354/L374</f>
        <v>4.0330824272837094E-2</v>
      </c>
      <c r="BU354" s="122">
        <f t="shared" ref="BU354" si="5810">M354/M374</f>
        <v>9.0004063388866309E-2</v>
      </c>
      <c r="BV354" s="126">
        <f t="shared" ref="BV354" si="5811">N354/N374</f>
        <v>5.8490410052910051E-2</v>
      </c>
      <c r="BW354" s="127">
        <f t="shared" ref="BW354" si="5812">O354/O374</f>
        <v>7.0936322705136445E-2</v>
      </c>
      <c r="BX354" s="122">
        <f t="shared" ref="BX354" si="5813">P354/P374</f>
        <v>7.4583333333333335E-2</v>
      </c>
      <c r="BY354" s="123">
        <f t="shared" ref="BY354" si="5814">Q354/Q374</f>
        <v>7.1628195838940062E-2</v>
      </c>
      <c r="BZ354" s="124">
        <f t="shared" ref="BZ354" si="5815">R354/R374</f>
        <v>6.456052174953629E-2</v>
      </c>
      <c r="CA354" s="125">
        <f t="shared" ref="CA354" si="5816">S354/S374</f>
        <v>5.8878442355137693E-2</v>
      </c>
      <c r="CB354" s="122">
        <f t="shared" ref="CB354" si="5817">T354/T374</f>
        <v>6.5827686350435621E-2</v>
      </c>
      <c r="CC354" s="123">
        <f t="shared" ref="CC354" si="5818">U354/U374</f>
        <v>0.12024853801169591</v>
      </c>
      <c r="CD354" s="124">
        <f t="shared" ref="CD354" si="5819">V354/V374</f>
        <v>4.3067062685633893E-2</v>
      </c>
      <c r="CE354" s="125">
        <f t="shared" ref="CE354" si="5820">W354/W374</f>
        <v>6.795066003029647E-2</v>
      </c>
      <c r="CF354" s="122">
        <f t="shared" ref="CF354" si="5821">X354/X374</f>
        <v>6.9913211186113794E-2</v>
      </c>
      <c r="CG354" s="123">
        <f t="shared" ref="CG354" si="5822">Y354/Y374</f>
        <v>0.10678999369350431</v>
      </c>
      <c r="CH354" s="124">
        <f t="shared" ref="CH354" si="5823">Z354/Z374</f>
        <v>5.7231309877421241E-2</v>
      </c>
      <c r="CI354" s="122">
        <f t="shared" ref="CI354" si="5824">AA354/AA374</f>
        <v>4.8943783908576705E-2</v>
      </c>
      <c r="CJ354" s="128">
        <f t="shared" ref="CJ354" si="5825">AB354/AB374</f>
        <v>6.2740909039528864E-2</v>
      </c>
      <c r="CK354" s="129">
        <f t="shared" ref="CK354" si="5826">AC354/AC374</f>
        <v>6.011049723756906E-2</v>
      </c>
    </row>
    <row r="355" spans="1:89" ht="13.5" thickBot="1" x14ac:dyDescent="0.25">
      <c r="A355" s="130" t="s">
        <v>22</v>
      </c>
      <c r="B355" s="179">
        <v>1052</v>
      </c>
      <c r="C355" s="180">
        <v>698</v>
      </c>
      <c r="D355" s="181">
        <v>332</v>
      </c>
      <c r="E355" s="182">
        <v>374</v>
      </c>
      <c r="F355" s="179">
        <v>1326</v>
      </c>
      <c r="G355" s="183">
        <v>748</v>
      </c>
      <c r="H355" s="181">
        <v>1468</v>
      </c>
      <c r="I355" s="182">
        <v>1149</v>
      </c>
      <c r="J355" s="179">
        <v>109</v>
      </c>
      <c r="K355" s="183">
        <v>318</v>
      </c>
      <c r="L355" s="181">
        <v>433</v>
      </c>
      <c r="M355" s="179">
        <v>975</v>
      </c>
      <c r="N355" s="184">
        <v>1266</v>
      </c>
      <c r="O355" s="185">
        <v>1750</v>
      </c>
      <c r="P355" s="179">
        <v>753</v>
      </c>
      <c r="Q355" s="183">
        <v>605</v>
      </c>
      <c r="R355" s="181">
        <v>1110</v>
      </c>
      <c r="S355" s="182">
        <v>834</v>
      </c>
      <c r="T355" s="179">
        <v>133</v>
      </c>
      <c r="U355" s="183">
        <v>303</v>
      </c>
      <c r="V355" s="181">
        <v>457</v>
      </c>
      <c r="W355" s="182">
        <v>1049</v>
      </c>
      <c r="X355" s="179">
        <v>607</v>
      </c>
      <c r="Y355" s="183">
        <v>492</v>
      </c>
      <c r="Z355" s="181">
        <v>1466</v>
      </c>
      <c r="AA355" s="179">
        <v>1269</v>
      </c>
      <c r="AB355" s="161">
        <f t="shared" si="5716"/>
        <v>10512</v>
      </c>
      <c r="AC355" s="162">
        <f t="shared" si="5717"/>
        <v>10564</v>
      </c>
      <c r="AE355" t="s">
        <v>26</v>
      </c>
      <c r="BI355" s="130" t="s">
        <v>22</v>
      </c>
      <c r="BJ355" s="122">
        <f>B355/B374</f>
        <v>6.8866195339094008E-2</v>
      </c>
      <c r="BK355" s="123">
        <f t="shared" ref="BK355" si="5827">C355/C374</f>
        <v>4.0640465793304222E-2</v>
      </c>
      <c r="BL355" s="124">
        <f t="shared" ref="BL355" si="5828">D355/D374</f>
        <v>5.6233062330623307E-2</v>
      </c>
      <c r="BM355" s="125">
        <f t="shared" ref="BM355" si="5829">E355/E374</f>
        <v>5.8611502899232094E-2</v>
      </c>
      <c r="BN355" s="122">
        <f t="shared" ref="BN355" si="5830">F355/F374</f>
        <v>8.2973531068143425E-2</v>
      </c>
      <c r="BO355" s="123">
        <f t="shared" ref="BO355" si="5831">G355/G374</f>
        <v>3.7773962226037773E-2</v>
      </c>
      <c r="BP355" s="124">
        <f t="shared" ref="BP355" si="5832">H355/H374</f>
        <v>6.4479290200729122E-2</v>
      </c>
      <c r="BQ355" s="125">
        <f t="shared" ref="BQ355" si="5833">I355/I374</f>
        <v>4.3001497005988022E-2</v>
      </c>
      <c r="BR355" s="122">
        <f t="shared" ref="BR355" si="5834">J355/J374</f>
        <v>3.4341524889729046E-2</v>
      </c>
      <c r="BS355" s="123">
        <f t="shared" ref="BS355" si="5835">K355/K374</f>
        <v>0.11422413793103449</v>
      </c>
      <c r="BT355" s="124">
        <f t="shared" ref="BT355" si="5836">L355/L374</f>
        <v>4.0237896106309824E-2</v>
      </c>
      <c r="BU355" s="122">
        <f t="shared" ref="BU355" si="5837">M355/M374</f>
        <v>9.9045103616416094E-2</v>
      </c>
      <c r="BV355" s="126">
        <f t="shared" ref="BV355" si="5838">N355/N374</f>
        <v>5.2331349206349208E-2</v>
      </c>
      <c r="BW355" s="127">
        <f t="shared" ref="BW355" si="5839">O355/O374</f>
        <v>8.0400624827712944E-2</v>
      </c>
      <c r="BX355" s="122">
        <f t="shared" ref="BX355" si="5840">P355/P374</f>
        <v>6.275E-2</v>
      </c>
      <c r="BY355" s="123">
        <f t="shared" ref="BY355" si="5841">Q355/Q374</f>
        <v>6.2622916882310323E-2</v>
      </c>
      <c r="BZ355" s="124">
        <f t="shared" ref="BZ355" si="5842">R355/R374</f>
        <v>6.6415365284509059E-2</v>
      </c>
      <c r="CA355" s="125">
        <f t="shared" ref="CA355" si="5843">S355/S374</f>
        <v>5.5611122224444892E-2</v>
      </c>
      <c r="CB355" s="122">
        <f t="shared" ref="CB355" si="5844">T355/T374</f>
        <v>4.2917070022587933E-2</v>
      </c>
      <c r="CC355" s="123">
        <f t="shared" ref="CC355" si="5845">U355/U374</f>
        <v>0.11074561403508772</v>
      </c>
      <c r="CD355" s="124">
        <f t="shared" ref="CD355" si="5846">V355/V374</f>
        <v>3.571986868844771E-2</v>
      </c>
      <c r="CE355" s="125">
        <f t="shared" ref="CE355" si="5847">W355/W374</f>
        <v>7.5669047103801484E-2</v>
      </c>
      <c r="CF355" s="122">
        <f t="shared" ref="CF355" si="5848">X355/X374</f>
        <v>5.8534233365477341E-2</v>
      </c>
      <c r="CG355" s="123">
        <f t="shared" ref="CG355" si="5849">Y355/Y374</f>
        <v>0.10342652932520496</v>
      </c>
      <c r="CH355" s="124">
        <f t="shared" ref="CH355" si="5850">Z355/Z374</f>
        <v>6.1331213655189724E-2</v>
      </c>
      <c r="CI355" s="122">
        <f t="shared" ref="CI355" si="5851">AA355/AA374</f>
        <v>4.8828350455962136E-2</v>
      </c>
      <c r="CJ355" s="128">
        <f t="shared" ref="CJ355" si="5852">AB355/AB374</f>
        <v>5.9411984129675473E-2</v>
      </c>
      <c r="CK355" s="129">
        <f t="shared" ref="CK355" si="5853">AC355/AC374</f>
        <v>5.9861170137413232E-2</v>
      </c>
    </row>
    <row r="356" spans="1:89" ht="14.25" thickTop="1" thickBot="1" x14ac:dyDescent="0.25">
      <c r="A356" s="138" t="s">
        <v>27</v>
      </c>
      <c r="B356" s="186">
        <v>1106</v>
      </c>
      <c r="C356" s="187">
        <v>941</v>
      </c>
      <c r="D356" s="188">
        <v>403</v>
      </c>
      <c r="E356" s="189">
        <v>288</v>
      </c>
      <c r="F356" s="186">
        <v>1289</v>
      </c>
      <c r="G356" s="190">
        <v>541</v>
      </c>
      <c r="H356" s="188">
        <v>1614</v>
      </c>
      <c r="I356" s="189">
        <v>1320</v>
      </c>
      <c r="J356" s="186">
        <v>148</v>
      </c>
      <c r="K356" s="190">
        <v>354</v>
      </c>
      <c r="L356" s="188">
        <v>395</v>
      </c>
      <c r="M356" s="186">
        <v>1120</v>
      </c>
      <c r="N356" s="191">
        <v>1218</v>
      </c>
      <c r="O356" s="192">
        <v>1834</v>
      </c>
      <c r="P356" s="186">
        <v>721</v>
      </c>
      <c r="Q356" s="190">
        <v>520</v>
      </c>
      <c r="R356" s="188">
        <v>1131</v>
      </c>
      <c r="S356" s="189">
        <v>810</v>
      </c>
      <c r="T356" s="186">
        <v>117</v>
      </c>
      <c r="U356" s="190">
        <v>199</v>
      </c>
      <c r="V356" s="188">
        <v>397</v>
      </c>
      <c r="W356" s="189">
        <v>1254</v>
      </c>
      <c r="X356" s="186">
        <v>549</v>
      </c>
      <c r="Y356" s="190">
        <v>373</v>
      </c>
      <c r="Z356" s="188">
        <v>1364</v>
      </c>
      <c r="AA356" s="186">
        <v>1539</v>
      </c>
      <c r="AB356" s="161">
        <f t="shared" si="5716"/>
        <v>10452</v>
      </c>
      <c r="AC356" s="162">
        <f t="shared" si="5717"/>
        <v>11093</v>
      </c>
      <c r="AE356" s="265" t="s">
        <v>2</v>
      </c>
      <c r="AF356" s="267" t="s">
        <v>3</v>
      </c>
      <c r="AG356" s="268"/>
      <c r="AH356" s="267" t="s">
        <v>4</v>
      </c>
      <c r="AI356" s="268"/>
      <c r="AJ356" s="267" t="s">
        <v>5</v>
      </c>
      <c r="AK356" s="268"/>
      <c r="AL356" s="267" t="s">
        <v>6</v>
      </c>
      <c r="AM356" s="268"/>
      <c r="AN356" s="267" t="s">
        <v>7</v>
      </c>
      <c r="AO356" s="268"/>
      <c r="AP356" s="267" t="s">
        <v>8</v>
      </c>
      <c r="AQ356" s="268"/>
      <c r="AR356" s="267" t="s">
        <v>9</v>
      </c>
      <c r="AS356" s="268"/>
      <c r="AT356" s="267" t="s">
        <v>10</v>
      </c>
      <c r="AU356" s="268"/>
      <c r="AV356" s="267" t="s">
        <v>11</v>
      </c>
      <c r="AW356" s="268"/>
      <c r="AX356" s="267" t="s">
        <v>12</v>
      </c>
      <c r="AY356" s="268"/>
      <c r="AZ356" s="267" t="s">
        <v>13</v>
      </c>
      <c r="BA356" s="268"/>
      <c r="BB356" s="267" t="s">
        <v>14</v>
      </c>
      <c r="BC356" s="268"/>
      <c r="BD356" s="270" t="s">
        <v>15</v>
      </c>
      <c r="BE356" s="271"/>
      <c r="BF356" s="272" t="s">
        <v>16</v>
      </c>
      <c r="BG356" s="273"/>
      <c r="BI356" s="138" t="s">
        <v>27</v>
      </c>
      <c r="BJ356" s="122">
        <f>B356/B374</f>
        <v>7.2401152134066504E-2</v>
      </c>
      <c r="BK356" s="123">
        <f t="shared" ref="BK356" si="5854">C356/C374</f>
        <v>5.4788937409024747E-2</v>
      </c>
      <c r="BL356" s="124">
        <f t="shared" ref="BL356" si="5855">D356/D374</f>
        <v>6.8258807588075884E-2</v>
      </c>
      <c r="BM356" s="125">
        <f t="shared" ref="BM356" si="5856">E356/E374</f>
        <v>4.5133991537376586E-2</v>
      </c>
      <c r="BN356" s="122">
        <f t="shared" ref="BN356" si="5857">F356/F374</f>
        <v>8.0658281709530072E-2</v>
      </c>
      <c r="BO356" s="123">
        <f t="shared" ref="BO356" si="5858">G356/G374</f>
        <v>2.7320472679527322E-2</v>
      </c>
      <c r="BP356" s="124">
        <f t="shared" ref="BP356" si="5859">H356/H374</f>
        <v>7.0892080643035968E-2</v>
      </c>
      <c r="BQ356" s="125">
        <f t="shared" ref="BQ356" si="5860">I356/I374</f>
        <v>4.940119760479042E-2</v>
      </c>
      <c r="BR356" s="122">
        <f t="shared" ref="BR356" si="5861">J356/J374</f>
        <v>4.6628859483301831E-2</v>
      </c>
      <c r="BS356" s="123">
        <f t="shared" ref="BS356" si="5862">K356/K374</f>
        <v>0.12715517241379309</v>
      </c>
      <c r="BT356" s="124">
        <f t="shared" ref="BT356" si="5863">L356/L374</f>
        <v>3.6706625778273397E-2</v>
      </c>
      <c r="BU356" s="122">
        <f t="shared" ref="BU356" si="5864">M356/M374</f>
        <v>0.11377488825680618</v>
      </c>
      <c r="BV356" s="126">
        <f t="shared" ref="BV356" si="5865">N356/N374</f>
        <v>5.0347222222222224E-2</v>
      </c>
      <c r="BW356" s="127">
        <f t="shared" ref="BW356" si="5866">O356/O374</f>
        <v>8.4259854819443175E-2</v>
      </c>
      <c r="BX356" s="122">
        <f t="shared" ref="BX356" si="5867">P356/P374</f>
        <v>6.0083333333333336E-2</v>
      </c>
      <c r="BY356" s="123">
        <f t="shared" ref="BY356" si="5868">Q356/Q374</f>
        <v>5.382465583272953E-2</v>
      </c>
      <c r="BZ356" s="124">
        <f t="shared" ref="BZ356" si="5869">R356/R374</f>
        <v>6.7671872195297078E-2</v>
      </c>
      <c r="CA356" s="125">
        <f t="shared" ref="CA356" si="5870">S356/S374</f>
        <v>5.4010802160432088E-2</v>
      </c>
      <c r="CB356" s="122">
        <f t="shared" ref="CB356" si="5871">T356/T374</f>
        <v>3.7754114230396901E-2</v>
      </c>
      <c r="CC356" s="123">
        <f t="shared" ref="CC356" si="5872">U356/U374</f>
        <v>7.273391812865497E-2</v>
      </c>
      <c r="CD356" s="124">
        <f t="shared" ref="CD356" si="5873">V356/V374</f>
        <v>3.1030170392371423E-2</v>
      </c>
      <c r="CE356" s="125">
        <f t="shared" ref="CE356" si="5874">W356/W374</f>
        <v>9.0456611123133523E-2</v>
      </c>
      <c r="CF356" s="122">
        <f t="shared" ref="CF356" si="5875">X356/X374</f>
        <v>5.2941176470588235E-2</v>
      </c>
      <c r="CG356" s="123">
        <f t="shared" ref="CG356" si="5876">Y356/Y374</f>
        <v>7.8410763085978552E-2</v>
      </c>
      <c r="CH356" s="124">
        <f t="shared" ref="CH356" si="5877">Z356/Z374</f>
        <v>5.7063966866083754E-2</v>
      </c>
      <c r="CI356" s="122">
        <f t="shared" ref="CI356" si="5878">AA356/AA374</f>
        <v>5.921736119127323E-2</v>
      </c>
      <c r="CJ356" s="128">
        <f t="shared" ref="CJ356" si="5879">AB356/AB374</f>
        <v>5.9072874631218422E-2</v>
      </c>
      <c r="CK356" s="129">
        <f t="shared" ref="CK356" si="5880">AC356/AC374</f>
        <v>6.2858761864286725E-2</v>
      </c>
    </row>
    <row r="357" spans="1:89" ht="15" thickTop="1" thickBot="1" x14ac:dyDescent="0.3">
      <c r="A357" s="130" t="s">
        <v>28</v>
      </c>
      <c r="B357" s="179">
        <v>857</v>
      </c>
      <c r="C357" s="180">
        <v>1108</v>
      </c>
      <c r="D357" s="181">
        <v>315</v>
      </c>
      <c r="E357" s="182">
        <v>309</v>
      </c>
      <c r="F357" s="179">
        <v>975</v>
      </c>
      <c r="G357" s="183">
        <v>624</v>
      </c>
      <c r="H357" s="181">
        <v>1335</v>
      </c>
      <c r="I357" s="182">
        <v>1183</v>
      </c>
      <c r="J357" s="179">
        <v>126</v>
      </c>
      <c r="K357" s="183">
        <v>282</v>
      </c>
      <c r="L357" s="181">
        <v>324</v>
      </c>
      <c r="M357" s="179">
        <v>772</v>
      </c>
      <c r="N357" s="184">
        <v>1135</v>
      </c>
      <c r="O357" s="185">
        <v>1190</v>
      </c>
      <c r="P357" s="179">
        <v>648</v>
      </c>
      <c r="Q357" s="183">
        <v>413</v>
      </c>
      <c r="R357" s="181">
        <v>962</v>
      </c>
      <c r="S357" s="182">
        <v>622</v>
      </c>
      <c r="T357" s="179">
        <v>103</v>
      </c>
      <c r="U357" s="183">
        <v>182</v>
      </c>
      <c r="V357" s="181">
        <v>386</v>
      </c>
      <c r="W357" s="182">
        <v>831</v>
      </c>
      <c r="X357" s="179">
        <v>529</v>
      </c>
      <c r="Y357" s="183">
        <v>208</v>
      </c>
      <c r="Z357" s="181">
        <v>1247</v>
      </c>
      <c r="AA357" s="179">
        <v>1091</v>
      </c>
      <c r="AB357" s="161">
        <f t="shared" si="5716"/>
        <v>8942</v>
      </c>
      <c r="AC357" s="162">
        <f t="shared" si="5717"/>
        <v>8815</v>
      </c>
      <c r="AE357" s="266"/>
      <c r="AF357" s="110" t="s">
        <v>17</v>
      </c>
      <c r="AG357" s="111" t="s">
        <v>18</v>
      </c>
      <c r="AH357" s="112" t="s">
        <v>17</v>
      </c>
      <c r="AI357" s="113" t="s">
        <v>18</v>
      </c>
      <c r="AJ357" s="110" t="s">
        <v>17</v>
      </c>
      <c r="AK357" s="111" t="s">
        <v>18</v>
      </c>
      <c r="AL357" s="112" t="s">
        <v>17</v>
      </c>
      <c r="AM357" s="113" t="s">
        <v>18</v>
      </c>
      <c r="AN357" s="110" t="s">
        <v>17</v>
      </c>
      <c r="AO357" s="111" t="s">
        <v>18</v>
      </c>
      <c r="AP357" s="112" t="s">
        <v>17</v>
      </c>
      <c r="AQ357" s="110" t="s">
        <v>18</v>
      </c>
      <c r="AR357" s="114" t="s">
        <v>17</v>
      </c>
      <c r="AS357" s="115" t="s">
        <v>18</v>
      </c>
      <c r="AT357" s="110" t="s">
        <v>17</v>
      </c>
      <c r="AU357" s="111" t="s">
        <v>18</v>
      </c>
      <c r="AV357" s="112" t="s">
        <v>17</v>
      </c>
      <c r="AW357" s="113" t="s">
        <v>18</v>
      </c>
      <c r="AX357" s="110" t="s">
        <v>17</v>
      </c>
      <c r="AY357" s="111" t="s">
        <v>18</v>
      </c>
      <c r="AZ357" s="112" t="s">
        <v>17</v>
      </c>
      <c r="BA357" s="113" t="s">
        <v>18</v>
      </c>
      <c r="BB357" s="110" t="s">
        <v>17</v>
      </c>
      <c r="BC357" s="111" t="s">
        <v>18</v>
      </c>
      <c r="BD357" s="25" t="s">
        <v>17</v>
      </c>
      <c r="BE357" s="116" t="s">
        <v>18</v>
      </c>
      <c r="BF357" s="167" t="s">
        <v>17</v>
      </c>
      <c r="BG357" s="168" t="s">
        <v>18</v>
      </c>
      <c r="BI357" s="130" t="s">
        <v>28</v>
      </c>
      <c r="BJ357" s="122">
        <f>B357/B374</f>
        <v>5.6101073579471063E-2</v>
      </c>
      <c r="BK357" s="123">
        <f t="shared" ref="BK357" si="5881">C357/C374</f>
        <v>6.4512372634643378E-2</v>
      </c>
      <c r="BL357" s="124">
        <f t="shared" ref="BL357" si="5882">D357/D374</f>
        <v>5.3353658536585365E-2</v>
      </c>
      <c r="BM357" s="125">
        <f t="shared" ref="BM357" si="5883">E357/E374</f>
        <v>4.8425011753643631E-2</v>
      </c>
      <c r="BN357" s="122">
        <f t="shared" ref="BN357" si="5884">F357/F374</f>
        <v>6.1009949314811338E-2</v>
      </c>
      <c r="BO357" s="123">
        <f t="shared" ref="BO357" si="5885">G357/G374</f>
        <v>3.1511968488031512E-2</v>
      </c>
      <c r="BP357" s="124">
        <f t="shared" ref="BP357" si="5886">H357/H374</f>
        <v>5.8637501647120831E-2</v>
      </c>
      <c r="BQ357" s="125">
        <f t="shared" ref="BQ357" si="5887">I357/I374</f>
        <v>4.427395209580838E-2</v>
      </c>
      <c r="BR357" s="122">
        <f t="shared" ref="BR357" si="5888">J357/J374</f>
        <v>3.9697542533081283E-2</v>
      </c>
      <c r="BS357" s="123">
        <f t="shared" ref="BS357" si="5889">K357/K374</f>
        <v>0.10129310344827586</v>
      </c>
      <c r="BT357" s="124">
        <f t="shared" ref="BT357" si="5890">L357/L374</f>
        <v>3.010872595483691E-2</v>
      </c>
      <c r="BU357" s="122">
        <f t="shared" ref="BU357" si="5891">M357/M374</f>
        <v>7.8423405119869977E-2</v>
      </c>
      <c r="BV357" s="126">
        <f t="shared" ref="BV357" si="5892">N357/N374</f>
        <v>4.6916335978835981E-2</v>
      </c>
      <c r="BW357" s="127">
        <f t="shared" ref="BW357" si="5893">O357/O374</f>
        <v>5.4672424882844801E-2</v>
      </c>
      <c r="BX357" s="122">
        <f t="shared" ref="BX357" si="5894">P357/P374</f>
        <v>5.3999999999999999E-2</v>
      </c>
      <c r="BY357" s="123">
        <f t="shared" ref="BY357" si="5895">Q357/Q374</f>
        <v>4.2749197805610185E-2</v>
      </c>
      <c r="BZ357" s="124">
        <f t="shared" ref="BZ357" si="5896">R357/R374</f>
        <v>5.755998324657452E-2</v>
      </c>
      <c r="CA357" s="125">
        <f t="shared" ref="CA357" si="5897">S357/S374</f>
        <v>4.1474961658998465E-2</v>
      </c>
      <c r="CB357" s="122">
        <f t="shared" ref="CB357" si="5898">T357/T374</f>
        <v>3.3236527912229752E-2</v>
      </c>
      <c r="CC357" s="123">
        <f t="shared" ref="CC357" si="5899">U357/U374</f>
        <v>6.6520467836257313E-2</v>
      </c>
      <c r="CD357" s="124">
        <f t="shared" ref="CD357" si="5900">V357/V374</f>
        <v>3.0170392371424104E-2</v>
      </c>
      <c r="CE357" s="125">
        <f t="shared" ref="CE357" si="5901">W357/W374</f>
        <v>5.9943735122267909E-2</v>
      </c>
      <c r="CF357" s="122">
        <f t="shared" ref="CF357" si="5902">X357/X374</f>
        <v>5.1012536162005788E-2</v>
      </c>
      <c r="CG357" s="123">
        <f t="shared" ref="CG357" si="5903">Y357/Y374</f>
        <v>4.3725036787891532E-2</v>
      </c>
      <c r="CH357" s="124">
        <f t="shared" ref="CH357" si="5904">Z357/Z374</f>
        <v>5.2169183784462204E-2</v>
      </c>
      <c r="CI357" s="122">
        <f t="shared" ref="CI357" si="5905">AA357/AA374</f>
        <v>4.1979298934164452E-2</v>
      </c>
      <c r="CJ357" s="128">
        <f t="shared" ref="CJ357" si="5906">AB357/AB374</f>
        <v>5.0538618920049287E-2</v>
      </c>
      <c r="CK357" s="129">
        <f t="shared" ref="CK357" si="5907">AC357/AC374</f>
        <v>4.9950417906219013E-2</v>
      </c>
    </row>
    <row r="358" spans="1:89" ht="13.5" thickTop="1" x14ac:dyDescent="0.2">
      <c r="A358" s="138" t="s">
        <v>29</v>
      </c>
      <c r="B358" s="193">
        <v>838</v>
      </c>
      <c r="C358" s="187">
        <v>1021</v>
      </c>
      <c r="D358" s="188">
        <v>356</v>
      </c>
      <c r="E358" s="189">
        <v>284</v>
      </c>
      <c r="F358" s="186">
        <v>956</v>
      </c>
      <c r="G358" s="190">
        <v>511</v>
      </c>
      <c r="H358" s="188">
        <v>1468</v>
      </c>
      <c r="I358" s="189">
        <v>1155</v>
      </c>
      <c r="J358" s="186">
        <v>135</v>
      </c>
      <c r="K358" s="190">
        <v>156</v>
      </c>
      <c r="L358" s="188">
        <v>298</v>
      </c>
      <c r="M358" s="186">
        <v>798</v>
      </c>
      <c r="N358" s="191">
        <v>1092</v>
      </c>
      <c r="O358" s="194">
        <v>1334</v>
      </c>
      <c r="P358" s="186">
        <v>639</v>
      </c>
      <c r="Q358" s="190">
        <v>420</v>
      </c>
      <c r="R358" s="188">
        <v>1007</v>
      </c>
      <c r="S358" s="189">
        <v>786</v>
      </c>
      <c r="T358" s="186">
        <v>149</v>
      </c>
      <c r="U358" s="190">
        <v>133</v>
      </c>
      <c r="V358" s="188">
        <v>459</v>
      </c>
      <c r="W358" s="195">
        <v>1016</v>
      </c>
      <c r="X358" s="186">
        <v>604</v>
      </c>
      <c r="Y358" s="190">
        <v>200</v>
      </c>
      <c r="Z358" s="188">
        <v>1307</v>
      </c>
      <c r="AA358" s="186">
        <v>1391</v>
      </c>
      <c r="AB358" s="161">
        <f t="shared" si="5716"/>
        <v>9308</v>
      </c>
      <c r="AC358" s="162">
        <f t="shared" si="5717"/>
        <v>9205</v>
      </c>
      <c r="AE358" s="253" t="str">
        <f>$AE$17</f>
        <v>17:00 - 17:59</v>
      </c>
      <c r="AF358" s="119">
        <f t="shared" ref="AF358:AU359" si="5908">SUMIF($A$9:$A$32,$AE358,B$350:B$373)</f>
        <v>1125</v>
      </c>
      <c r="AG358" s="176">
        <f t="shared" si="5908"/>
        <v>1813</v>
      </c>
      <c r="AH358" s="120">
        <f t="shared" si="5908"/>
        <v>426</v>
      </c>
      <c r="AI358" s="171">
        <f t="shared" si="5908"/>
        <v>603</v>
      </c>
      <c r="AJ358" s="119">
        <f t="shared" si="5908"/>
        <v>931</v>
      </c>
      <c r="AK358" s="121">
        <f t="shared" si="5908"/>
        <v>2984</v>
      </c>
      <c r="AL358" s="120">
        <f t="shared" si="5908"/>
        <v>1760</v>
      </c>
      <c r="AM358" s="171">
        <f t="shared" si="5908"/>
        <v>2940</v>
      </c>
      <c r="AN358" s="119">
        <f t="shared" si="5908"/>
        <v>420</v>
      </c>
      <c r="AO358" s="121">
        <f t="shared" si="5908"/>
        <v>111</v>
      </c>
      <c r="AP358" s="120">
        <f t="shared" si="5908"/>
        <v>1120</v>
      </c>
      <c r="AQ358" s="119">
        <f t="shared" si="5908"/>
        <v>472</v>
      </c>
      <c r="AR358" s="170">
        <f t="shared" si="5908"/>
        <v>2385</v>
      </c>
      <c r="AS358" s="172">
        <f t="shared" si="5908"/>
        <v>1403</v>
      </c>
      <c r="AT358" s="119">
        <f t="shared" si="5908"/>
        <v>1205</v>
      </c>
      <c r="AU358" s="121">
        <f t="shared" si="5908"/>
        <v>687</v>
      </c>
      <c r="AV358" s="120">
        <f t="shared" ref="AP358:BE359" si="5909">SUMIF($A$9:$A$32,$AE358,R$350:R$373)</f>
        <v>1344</v>
      </c>
      <c r="AW358" s="171">
        <f t="shared" si="5909"/>
        <v>1330</v>
      </c>
      <c r="AX358" s="119">
        <f t="shared" si="5909"/>
        <v>421</v>
      </c>
      <c r="AY358" s="121">
        <f t="shared" si="5909"/>
        <v>100</v>
      </c>
      <c r="AZ358" s="120">
        <f t="shared" si="5909"/>
        <v>1180</v>
      </c>
      <c r="BA358" s="171">
        <f t="shared" si="5909"/>
        <v>1045</v>
      </c>
      <c r="BB358" s="119">
        <f t="shared" si="5909"/>
        <v>1119</v>
      </c>
      <c r="BC358" s="121">
        <f t="shared" si="5909"/>
        <v>338</v>
      </c>
      <c r="BD358" s="20">
        <f t="shared" si="5909"/>
        <v>2020</v>
      </c>
      <c r="BE358" s="175">
        <f t="shared" si="5909"/>
        <v>2920</v>
      </c>
      <c r="BF358" s="161">
        <f>AF358+AH358+AJ358+AL358+AN358+AP358+AR358+AT358+AV358+AX358+AZ358+BB358+BD358</f>
        <v>15456</v>
      </c>
      <c r="BG358" s="162">
        <f>AG358+AI358+AK358+AM358+AO358+AQ358+AS358+AU358+AW358+AY358+BA358+BC358+BE358</f>
        <v>16746</v>
      </c>
      <c r="BI358" s="138" t="s">
        <v>29</v>
      </c>
      <c r="BJ358" s="122">
        <f>B358/B374</f>
        <v>5.4857292484943705E-2</v>
      </c>
      <c r="BK358" s="123">
        <f t="shared" ref="BK358" si="5910">C358/C374</f>
        <v>5.9446870451237262E-2</v>
      </c>
      <c r="BL358" s="124">
        <f t="shared" ref="BL358" si="5911">D358/D374</f>
        <v>6.0298102981029812E-2</v>
      </c>
      <c r="BM358" s="125">
        <f t="shared" ref="BM358" si="5912">E358/E374</f>
        <v>4.4507130543801912E-2</v>
      </c>
      <c r="BN358" s="122">
        <f t="shared" ref="BN358" si="5913">F358/F374</f>
        <v>5.9821037482009884E-2</v>
      </c>
      <c r="BO358" s="123">
        <f t="shared" ref="BO358" si="5914">G358/G374</f>
        <v>2.5805474194525807E-2</v>
      </c>
      <c r="BP358" s="124">
        <f t="shared" ref="BP358" si="5915">H358/H374</f>
        <v>6.4479290200729122E-2</v>
      </c>
      <c r="BQ358" s="125">
        <f t="shared" ref="BQ358" si="5916">I358/I374</f>
        <v>4.3226047904191614E-2</v>
      </c>
      <c r="BR358" s="122">
        <f t="shared" ref="BR358" si="5917">J358/J374</f>
        <v>4.2533081285444231E-2</v>
      </c>
      <c r="BS358" s="123">
        <f t="shared" ref="BS358" si="5918">K358/K374</f>
        <v>5.6034482758620691E-2</v>
      </c>
      <c r="BT358" s="124">
        <f t="shared" ref="BT358" si="5919">L358/L374</f>
        <v>2.7692593625127777E-2</v>
      </c>
      <c r="BU358" s="122">
        <f t="shared" ref="BU358" si="5920">M358/M374</f>
        <v>8.1064607882974399E-2</v>
      </c>
      <c r="BV358" s="126">
        <f t="shared" ref="BV358" si="5921">N358/N374</f>
        <v>4.5138888888888888E-2</v>
      </c>
      <c r="BW358" s="127">
        <f t="shared" ref="BW358" si="5922">O358/O374</f>
        <v>6.1288247725810895E-2</v>
      </c>
      <c r="BX358" s="122">
        <f t="shared" ref="BX358" si="5923">P358/P374</f>
        <v>5.3249999999999999E-2</v>
      </c>
      <c r="BY358" s="123">
        <f t="shared" ref="BY358" si="5924">Q358/Q374</f>
        <v>4.3473760480281544E-2</v>
      </c>
      <c r="BZ358" s="124">
        <f t="shared" ref="BZ358" si="5925">R358/R374</f>
        <v>6.0252498055405973E-2</v>
      </c>
      <c r="CA358" s="125">
        <f t="shared" ref="CA358" si="5926">S358/S374</f>
        <v>5.2410482096419284E-2</v>
      </c>
      <c r="CB358" s="122">
        <f t="shared" ref="CB358" si="5927">T358/T374</f>
        <v>4.8080025814778958E-2</v>
      </c>
      <c r="CC358" s="123">
        <f t="shared" ref="CC358" si="5928">U358/U374</f>
        <v>4.8611111111111112E-2</v>
      </c>
      <c r="CD358" s="124">
        <f t="shared" ref="CD358" si="5929">V358/V374</f>
        <v>3.5876191964983588E-2</v>
      </c>
      <c r="CE358" s="125">
        <f t="shared" ref="CE358" si="5930">W358/W374</f>
        <v>7.3288609968982177E-2</v>
      </c>
      <c r="CF358" s="122">
        <f t="shared" ref="CF358" si="5931">X358/X374</f>
        <v>5.824493731918997E-2</v>
      </c>
      <c r="CG358" s="123">
        <f t="shared" ref="CG358" si="5932">Y358/Y374</f>
        <v>4.2043304603741852E-2</v>
      </c>
      <c r="CH358" s="124">
        <f t="shared" ref="CH358" si="5933">Z358/Z374</f>
        <v>5.4679328954524535E-2</v>
      </c>
      <c r="CI358" s="122">
        <f t="shared" ref="CI358" si="5934">AA358/AA374</f>
        <v>5.3522644195621222E-2</v>
      </c>
      <c r="CJ358" s="128">
        <f t="shared" ref="CJ358" si="5935">AB358/AB374</f>
        <v>5.2607186860637298E-2</v>
      </c>
      <c r="CK358" s="129">
        <f t="shared" ref="CK358" si="5936">AC358/AC374</f>
        <v>5.2160362657600226E-2</v>
      </c>
    </row>
    <row r="359" spans="1:89" x14ac:dyDescent="0.2">
      <c r="A359" s="130" t="s">
        <v>31</v>
      </c>
      <c r="B359" s="196">
        <v>792</v>
      </c>
      <c r="C359" s="180">
        <v>922</v>
      </c>
      <c r="D359" s="181">
        <v>312</v>
      </c>
      <c r="E359" s="182">
        <v>275</v>
      </c>
      <c r="F359" s="179">
        <v>773</v>
      </c>
      <c r="G359" s="183">
        <v>663</v>
      </c>
      <c r="H359" s="181">
        <v>1259</v>
      </c>
      <c r="I359" s="182">
        <v>1313</v>
      </c>
      <c r="J359" s="179">
        <v>151</v>
      </c>
      <c r="K359" s="180">
        <v>115</v>
      </c>
      <c r="L359" s="181">
        <v>442</v>
      </c>
      <c r="M359" s="179">
        <v>690</v>
      </c>
      <c r="N359" s="184">
        <v>1145</v>
      </c>
      <c r="O359" s="197">
        <v>1190</v>
      </c>
      <c r="P359" s="179">
        <v>617</v>
      </c>
      <c r="Q359" s="180">
        <v>435</v>
      </c>
      <c r="R359" s="181">
        <v>857</v>
      </c>
      <c r="S359" s="182">
        <v>681</v>
      </c>
      <c r="T359" s="188">
        <v>138</v>
      </c>
      <c r="U359" s="179">
        <v>109</v>
      </c>
      <c r="V359" s="181">
        <v>509</v>
      </c>
      <c r="W359" s="198">
        <v>770</v>
      </c>
      <c r="X359" s="179">
        <v>556</v>
      </c>
      <c r="Y359" s="183">
        <v>169</v>
      </c>
      <c r="Z359" s="181">
        <v>1323</v>
      </c>
      <c r="AA359" s="179">
        <v>1539</v>
      </c>
      <c r="AB359" s="161">
        <f t="shared" si="5716"/>
        <v>8874</v>
      </c>
      <c r="AC359" s="162">
        <f t="shared" si="5717"/>
        <v>8871</v>
      </c>
      <c r="AE359" s="255" t="str">
        <f>$AE$18</f>
        <v>18:00 - 18:59</v>
      </c>
      <c r="AF359" s="119">
        <f t="shared" si="5908"/>
        <v>1135</v>
      </c>
      <c r="AG359" s="180">
        <f t="shared" si="5908"/>
        <v>1692</v>
      </c>
      <c r="AH359" s="181">
        <f t="shared" si="5908"/>
        <v>361</v>
      </c>
      <c r="AI359" s="182">
        <f t="shared" si="5908"/>
        <v>570</v>
      </c>
      <c r="AJ359" s="179">
        <f t="shared" si="5908"/>
        <v>702</v>
      </c>
      <c r="AK359" s="183">
        <f t="shared" si="5908"/>
        <v>2539</v>
      </c>
      <c r="AL359" s="181">
        <f t="shared" si="5908"/>
        <v>1547</v>
      </c>
      <c r="AM359" s="182">
        <f t="shared" si="5908"/>
        <v>2564</v>
      </c>
      <c r="AN359" s="179">
        <f t="shared" si="5908"/>
        <v>300</v>
      </c>
      <c r="AO359" s="183">
        <f t="shared" si="5908"/>
        <v>118</v>
      </c>
      <c r="AP359" s="181">
        <f t="shared" si="5909"/>
        <v>1045</v>
      </c>
      <c r="AQ359" s="179">
        <f t="shared" si="5909"/>
        <v>415</v>
      </c>
      <c r="AR359" s="184">
        <f t="shared" si="5909"/>
        <v>2133</v>
      </c>
      <c r="AS359" s="185">
        <f t="shared" si="5909"/>
        <v>1368</v>
      </c>
      <c r="AT359" s="179">
        <f t="shared" si="5909"/>
        <v>868</v>
      </c>
      <c r="AU359" s="183">
        <f t="shared" si="5909"/>
        <v>786</v>
      </c>
      <c r="AV359" s="181">
        <f t="shared" si="5909"/>
        <v>1278</v>
      </c>
      <c r="AW359" s="182">
        <f t="shared" si="5909"/>
        <v>1296</v>
      </c>
      <c r="AX359" s="179">
        <f t="shared" si="5909"/>
        <v>296</v>
      </c>
      <c r="AY359" s="183">
        <f t="shared" si="5909"/>
        <v>88</v>
      </c>
      <c r="AZ359" s="181">
        <f t="shared" si="5909"/>
        <v>1304</v>
      </c>
      <c r="BA359" s="182">
        <f t="shared" si="5909"/>
        <v>895</v>
      </c>
      <c r="BB359" s="179">
        <f t="shared" si="5909"/>
        <v>850</v>
      </c>
      <c r="BC359" s="183">
        <f t="shared" si="5909"/>
        <v>277</v>
      </c>
      <c r="BD359" s="181">
        <f t="shared" si="5909"/>
        <v>1969</v>
      </c>
      <c r="BE359" s="179">
        <f t="shared" si="5909"/>
        <v>2025</v>
      </c>
      <c r="BF359" s="163">
        <f>SUM(AF359,AH359,AJ359,AL359,AN359,AP359,AR359,AT359,AV359,AX359,AZ359,BB359,BD359)</f>
        <v>13788</v>
      </c>
      <c r="BG359" s="164">
        <f>SUM(AG359,AI359,AK359,AM359,AO359,AQ359,AS359,AU359,AW359,AY359,BA359,BC359,BE359)</f>
        <v>14633</v>
      </c>
      <c r="BI359" s="130" t="s">
        <v>31</v>
      </c>
      <c r="BJ359" s="122">
        <f>B359/B374</f>
        <v>5.1846032992930086E-2</v>
      </c>
      <c r="BK359" s="123">
        <f t="shared" ref="BK359" si="5937">C359/C374</f>
        <v>5.3682678311499275E-2</v>
      </c>
      <c r="BL359" s="124">
        <f t="shared" ref="BL359" si="5938">D359/D374</f>
        <v>5.2845528455284556E-2</v>
      </c>
      <c r="BM359" s="125">
        <f t="shared" ref="BM359" si="5939">E359/E374</f>
        <v>4.3096693308258896E-2</v>
      </c>
      <c r="BN359" s="122">
        <f t="shared" ref="BN359" si="5940">F359/F374</f>
        <v>4.8369939302922223E-2</v>
      </c>
      <c r="BO359" s="123">
        <f t="shared" ref="BO359" si="5941">G359/G374</f>
        <v>3.3481466518533481E-2</v>
      </c>
      <c r="BP359" s="124">
        <f t="shared" ref="BP359" si="5942">H359/H374</f>
        <v>5.5299336759344668E-2</v>
      </c>
      <c r="BQ359" s="125">
        <f t="shared" ref="BQ359" si="5943">I359/I374</f>
        <v>4.9139221556886228E-2</v>
      </c>
      <c r="BR359" s="122">
        <f t="shared" ref="BR359" si="5944">J359/J374</f>
        <v>4.7574039067422809E-2</v>
      </c>
      <c r="BS359" s="123">
        <f t="shared" ref="BS359" si="5945">K359/K374</f>
        <v>4.1307471264367818E-2</v>
      </c>
      <c r="BT359" s="124">
        <f t="shared" ref="BT359" si="5946">L359/L374</f>
        <v>4.1074249605055291E-2</v>
      </c>
      <c r="BU359" s="122">
        <f t="shared" ref="BU359" si="5947">M359/M374</f>
        <v>7.0093457943925228E-2</v>
      </c>
      <c r="BV359" s="126">
        <f t="shared" ref="BV359" si="5948">N359/N374</f>
        <v>4.732969576719577E-2</v>
      </c>
      <c r="BW359" s="127">
        <f t="shared" ref="BW359" si="5949">O359/O374</f>
        <v>5.4672424882844801E-2</v>
      </c>
      <c r="BX359" s="122">
        <f t="shared" ref="BX359" si="5950">P359/P374</f>
        <v>5.1416666666666666E-2</v>
      </c>
      <c r="BY359" s="123">
        <f t="shared" ref="BY359" si="5951">Q359/Q374</f>
        <v>4.5026394783148745E-2</v>
      </c>
      <c r="BZ359" s="124">
        <f t="shared" ref="BZ359" si="5952">R359/R374</f>
        <v>5.1277448692634474E-2</v>
      </c>
      <c r="CA359" s="125">
        <f t="shared" ref="CA359" si="5953">S359/S374</f>
        <v>4.5409081816363273E-2</v>
      </c>
      <c r="CB359" s="122">
        <f t="shared" ref="CB359" si="5954">T359/T374</f>
        <v>4.4530493707647625E-2</v>
      </c>
      <c r="CC359" s="123">
        <f t="shared" ref="CC359" si="5955">U359/U374</f>
        <v>3.9839181286549709E-2</v>
      </c>
      <c r="CD359" s="124">
        <f t="shared" ref="CD359" si="5956">V359/V374</f>
        <v>3.9784273878380488E-2</v>
      </c>
      <c r="CE359" s="125">
        <f t="shared" ref="CE359" si="5957">W359/W374</f>
        <v>5.5543533145783738E-2</v>
      </c>
      <c r="CF359" s="122">
        <f t="shared" ref="CF359" si="5958">X359/X374</f>
        <v>5.3616200578592094E-2</v>
      </c>
      <c r="CG359" s="123">
        <f t="shared" ref="CG359" si="5959">Y359/Y374</f>
        <v>3.5526592390161864E-2</v>
      </c>
      <c r="CH359" s="124">
        <f t="shared" ref="CH359" si="5960">Z359/Z374</f>
        <v>5.5348700999874489E-2</v>
      </c>
      <c r="CI359" s="122">
        <f t="shared" ref="CI359" si="5961">AA359/AA374</f>
        <v>5.921736119127323E-2</v>
      </c>
      <c r="CJ359" s="128">
        <f t="shared" ref="CJ359" si="5962">AB359/AB374</f>
        <v>5.0154294821797958E-2</v>
      </c>
      <c r="CK359" s="129">
        <f t="shared" ref="CK359" si="5963">AC359/AC374</f>
        <v>5.026774330641734E-2</v>
      </c>
    </row>
    <row r="360" spans="1:89" ht="13.5" thickBot="1" x14ac:dyDescent="0.25">
      <c r="A360" s="138" t="s">
        <v>33</v>
      </c>
      <c r="B360" s="193">
        <v>742</v>
      </c>
      <c r="C360" s="187">
        <v>991</v>
      </c>
      <c r="D360" s="188">
        <v>273</v>
      </c>
      <c r="E360" s="189">
        <v>320</v>
      </c>
      <c r="F360" s="186">
        <v>667</v>
      </c>
      <c r="G360" s="190">
        <v>758</v>
      </c>
      <c r="H360" s="188">
        <v>1210</v>
      </c>
      <c r="I360" s="189">
        <v>1423</v>
      </c>
      <c r="J360" s="186">
        <v>155</v>
      </c>
      <c r="K360" s="187">
        <v>127</v>
      </c>
      <c r="L360" s="188">
        <v>448</v>
      </c>
      <c r="M360" s="186">
        <v>552</v>
      </c>
      <c r="N360" s="191">
        <v>1056</v>
      </c>
      <c r="O360" s="194">
        <v>1004</v>
      </c>
      <c r="P360" s="186">
        <v>549</v>
      </c>
      <c r="Q360" s="187">
        <v>399</v>
      </c>
      <c r="R360" s="188">
        <v>840</v>
      </c>
      <c r="S360" s="189">
        <v>631</v>
      </c>
      <c r="T360" s="186">
        <v>104</v>
      </c>
      <c r="U360" s="190">
        <v>112</v>
      </c>
      <c r="V360" s="188">
        <v>587</v>
      </c>
      <c r="W360" s="195">
        <v>688</v>
      </c>
      <c r="X360" s="186">
        <v>491</v>
      </c>
      <c r="Y360" s="190">
        <v>210</v>
      </c>
      <c r="Z360" s="188">
        <v>1313</v>
      </c>
      <c r="AA360" s="186">
        <v>1687</v>
      </c>
      <c r="AB360" s="161">
        <f t="shared" si="5716"/>
        <v>8435</v>
      </c>
      <c r="AC360" s="162">
        <f t="shared" si="5717"/>
        <v>8902</v>
      </c>
      <c r="AE360" s="253"/>
      <c r="AF360" s="119"/>
      <c r="AG360" s="187"/>
      <c r="AH360" s="188"/>
      <c r="AI360" s="189"/>
      <c r="AJ360" s="186"/>
      <c r="AK360" s="190"/>
      <c r="AL360" s="188"/>
      <c r="AM360" s="189"/>
      <c r="AN360" s="186"/>
      <c r="AO360" s="190"/>
      <c r="AP360" s="188"/>
      <c r="AQ360" s="186"/>
      <c r="AR360" s="191"/>
      <c r="AS360" s="192"/>
      <c r="AT360" s="186"/>
      <c r="AU360" s="190"/>
      <c r="AV360" s="188"/>
      <c r="AW360" s="189"/>
      <c r="AX360" s="186"/>
      <c r="AY360" s="190"/>
      <c r="AZ360" s="188"/>
      <c r="BA360" s="189"/>
      <c r="BB360" s="186"/>
      <c r="BC360" s="190"/>
      <c r="BD360" s="188"/>
      <c r="BE360" s="186"/>
      <c r="BF360" s="163"/>
      <c r="BG360" s="164"/>
      <c r="BI360" s="138" t="s">
        <v>33</v>
      </c>
      <c r="BJ360" s="122">
        <f>B360/B374</f>
        <v>4.8572924849437024E-2</v>
      </c>
      <c r="BK360" s="123">
        <f t="shared" ref="BK360" si="5964">C360/C374</f>
        <v>5.7700145560407569E-2</v>
      </c>
      <c r="BL360" s="124">
        <f t="shared" ref="BL360" si="5965">D360/D374</f>
        <v>4.6239837398373985E-2</v>
      </c>
      <c r="BM360" s="125">
        <f t="shared" ref="BM360" si="5966">E360/E374</f>
        <v>5.0148879485973984E-2</v>
      </c>
      <c r="BN360" s="122">
        <f t="shared" ref="BN360" si="5967">F360/F374</f>
        <v>4.173706276202991E-2</v>
      </c>
      <c r="BO360" s="123">
        <f t="shared" ref="BO360" si="5968">G360/G374</f>
        <v>3.8278961721038278E-2</v>
      </c>
      <c r="BP360" s="124">
        <f t="shared" ref="BP360" si="5969">H360/H374</f>
        <v>5.3147098871173186E-2</v>
      </c>
      <c r="BQ360" s="125">
        <f t="shared" ref="BQ360" si="5970">I360/I374</f>
        <v>5.3255988023952094E-2</v>
      </c>
      <c r="BR360" s="122">
        <f t="shared" ref="BR360" si="5971">J360/J374</f>
        <v>4.8834278512917453E-2</v>
      </c>
      <c r="BS360" s="123">
        <f t="shared" ref="BS360" si="5972">K360/K374</f>
        <v>4.5617816091954026E-2</v>
      </c>
      <c r="BT360" s="124">
        <f t="shared" ref="BT360" si="5973">L360/L374</f>
        <v>4.163181860421894E-2</v>
      </c>
      <c r="BU360" s="122">
        <f t="shared" ref="BU360" si="5974">M360/M374</f>
        <v>5.6074766355140186E-2</v>
      </c>
      <c r="BV360" s="126">
        <f t="shared" ref="BV360" si="5975">N360/N374</f>
        <v>4.3650793650793648E-2</v>
      </c>
      <c r="BW360" s="127">
        <f t="shared" ref="BW360" si="5976">O360/O374</f>
        <v>4.61269870440136E-2</v>
      </c>
      <c r="BX360" s="122">
        <f t="shared" ref="BX360" si="5977">P360/P374</f>
        <v>4.5749999999999999E-2</v>
      </c>
      <c r="BY360" s="123">
        <f t="shared" ref="BY360" si="5978">Q360/Q374</f>
        <v>4.1300072456267468E-2</v>
      </c>
      <c r="BZ360" s="124">
        <f t="shared" ref="BZ360" si="5979">R360/R374</f>
        <v>5.0260276431520375E-2</v>
      </c>
      <c r="CA360" s="125">
        <f t="shared" ref="CA360" si="5980">S360/S374</f>
        <v>4.2075081683003265E-2</v>
      </c>
      <c r="CB360" s="122">
        <f t="shared" ref="CB360" si="5981">T360/T374</f>
        <v>3.3559212649241693E-2</v>
      </c>
      <c r="CC360" s="123">
        <f t="shared" ref="CC360" si="5982">U360/U374</f>
        <v>4.0935672514619881E-2</v>
      </c>
      <c r="CD360" s="124">
        <f t="shared" ref="CD360" si="5983">V360/V374</f>
        <v>4.5880881663279666E-2</v>
      </c>
      <c r="CE360" s="125">
        <f t="shared" ref="CE360" si="5984">W360/W374</f>
        <v>4.9628507538050926E-2</v>
      </c>
      <c r="CF360" s="122">
        <f t="shared" ref="CF360" si="5985">X360/X374</f>
        <v>4.7348119575699135E-2</v>
      </c>
      <c r="CG360" s="123">
        <f t="shared" ref="CG360" si="5986">Y360/Y374</f>
        <v>4.4145469833928946E-2</v>
      </c>
      <c r="CH360" s="124">
        <f t="shared" ref="CH360" si="5987">Z360/Z374</f>
        <v>5.4930343471530772E-2</v>
      </c>
      <c r="CI360" s="122">
        <f t="shared" ref="CI360" si="5988">AA360/AA374</f>
        <v>6.4912078186925237E-2</v>
      </c>
      <c r="CJ360" s="128">
        <f t="shared" ref="CJ360" si="5989">AB360/AB374</f>
        <v>4.7673143658087197E-2</v>
      </c>
      <c r="CK360" s="129">
        <f t="shared" ref="CK360" si="5990">AC360/AC374</f>
        <v>5.0443405581527129E-2</v>
      </c>
    </row>
    <row r="361" spans="1:89" ht="14.25" thickTop="1" thickBot="1" x14ac:dyDescent="0.25">
      <c r="A361" s="130" t="s">
        <v>34</v>
      </c>
      <c r="B361" s="196">
        <v>738</v>
      </c>
      <c r="C361" s="180">
        <v>1001</v>
      </c>
      <c r="D361" s="181">
        <v>304</v>
      </c>
      <c r="E361" s="182">
        <v>318</v>
      </c>
      <c r="F361" s="179">
        <v>696</v>
      </c>
      <c r="G361" s="183">
        <v>828</v>
      </c>
      <c r="H361" s="181">
        <v>1216</v>
      </c>
      <c r="I361" s="182">
        <v>1497</v>
      </c>
      <c r="J361" s="179">
        <v>159</v>
      </c>
      <c r="K361" s="180">
        <v>104</v>
      </c>
      <c r="L361" s="181">
        <v>472</v>
      </c>
      <c r="M361" s="179">
        <v>474</v>
      </c>
      <c r="N361" s="184">
        <v>1183</v>
      </c>
      <c r="O361" s="197">
        <v>981</v>
      </c>
      <c r="P361" s="179">
        <v>669</v>
      </c>
      <c r="Q361" s="180">
        <v>407</v>
      </c>
      <c r="R361" s="181">
        <v>846</v>
      </c>
      <c r="S361" s="182">
        <v>722</v>
      </c>
      <c r="T361" s="179">
        <v>162</v>
      </c>
      <c r="U361" s="183">
        <v>100</v>
      </c>
      <c r="V361" s="181">
        <v>613</v>
      </c>
      <c r="W361" s="198">
        <v>646</v>
      </c>
      <c r="X361" s="179">
        <v>552</v>
      </c>
      <c r="Y361" s="183">
        <v>133</v>
      </c>
      <c r="Z361" s="181">
        <v>1407</v>
      </c>
      <c r="AA361" s="179">
        <v>1367</v>
      </c>
      <c r="AB361" s="161">
        <f t="shared" si="5716"/>
        <v>9017</v>
      </c>
      <c r="AC361" s="162">
        <f t="shared" si="5717"/>
        <v>8578</v>
      </c>
      <c r="AE361" s="250" t="s">
        <v>25</v>
      </c>
      <c r="AF361" s="14">
        <f t="shared" ref="AF361:BG361" si="5991">SUM(AF358:AF360)</f>
        <v>2260</v>
      </c>
      <c r="AG361" s="1">
        <f t="shared" si="5991"/>
        <v>3505</v>
      </c>
      <c r="AH361" s="14">
        <f t="shared" si="5991"/>
        <v>787</v>
      </c>
      <c r="AI361" s="1">
        <f t="shared" si="5991"/>
        <v>1173</v>
      </c>
      <c r="AJ361" s="14">
        <f t="shared" si="5991"/>
        <v>1633</v>
      </c>
      <c r="AK361" s="1">
        <f t="shared" si="5991"/>
        <v>5523</v>
      </c>
      <c r="AL361" s="14">
        <f t="shared" si="5991"/>
        <v>3307</v>
      </c>
      <c r="AM361" s="1">
        <f t="shared" si="5991"/>
        <v>5504</v>
      </c>
      <c r="AN361" s="14">
        <f t="shared" si="5991"/>
        <v>720</v>
      </c>
      <c r="AO361" s="1">
        <f t="shared" si="5991"/>
        <v>229</v>
      </c>
      <c r="AP361" s="14">
        <f t="shared" si="5991"/>
        <v>2165</v>
      </c>
      <c r="AQ361" s="1">
        <f t="shared" si="5991"/>
        <v>887</v>
      </c>
      <c r="AR361" s="14">
        <f t="shared" si="5991"/>
        <v>4518</v>
      </c>
      <c r="AS361" s="1">
        <f t="shared" si="5991"/>
        <v>2771</v>
      </c>
      <c r="AT361" s="14">
        <f t="shared" si="5991"/>
        <v>2073</v>
      </c>
      <c r="AU361" s="1">
        <f t="shared" si="5991"/>
        <v>1473</v>
      </c>
      <c r="AV361" s="14">
        <f t="shared" si="5991"/>
        <v>2622</v>
      </c>
      <c r="AW361" s="1">
        <f t="shared" si="5991"/>
        <v>2626</v>
      </c>
      <c r="AX361" s="14">
        <f t="shared" si="5991"/>
        <v>717</v>
      </c>
      <c r="AY361" s="1">
        <f t="shared" si="5991"/>
        <v>188</v>
      </c>
      <c r="AZ361" s="14">
        <f t="shared" si="5991"/>
        <v>2484</v>
      </c>
      <c r="BA361" s="1">
        <f t="shared" si="5991"/>
        <v>1940</v>
      </c>
      <c r="BB361" s="14">
        <f t="shared" si="5991"/>
        <v>1969</v>
      </c>
      <c r="BC361" s="1">
        <f t="shared" si="5991"/>
        <v>615</v>
      </c>
      <c r="BD361" s="14">
        <f t="shared" si="5991"/>
        <v>3989</v>
      </c>
      <c r="BE361" s="1">
        <f t="shared" si="5991"/>
        <v>4945</v>
      </c>
      <c r="BF361" s="165">
        <f t="shared" si="5991"/>
        <v>29244</v>
      </c>
      <c r="BG361" s="166">
        <f t="shared" si="5991"/>
        <v>31379</v>
      </c>
      <c r="BI361" s="130" t="s">
        <v>34</v>
      </c>
      <c r="BJ361" s="122">
        <f>B361/B374</f>
        <v>4.8311076197957582E-2</v>
      </c>
      <c r="BK361" s="123">
        <f t="shared" ref="BK361" si="5992">C361/C374</f>
        <v>5.8282387190684133E-2</v>
      </c>
      <c r="BL361" s="124">
        <f t="shared" ref="BL361" si="5993">D361/D374</f>
        <v>5.1490514905149054E-2</v>
      </c>
      <c r="BM361" s="125">
        <f t="shared" ref="BM361" si="5994">E361/E374</f>
        <v>4.9835448989186647E-2</v>
      </c>
      <c r="BN361" s="122">
        <f t="shared" ref="BN361" si="5995">F361/F374</f>
        <v>4.3551717664726861E-2</v>
      </c>
      <c r="BO361" s="123">
        <f t="shared" ref="BO361" si="5996">G361/G374</f>
        <v>4.1813958186041812E-2</v>
      </c>
      <c r="BP361" s="124">
        <f t="shared" ref="BP361" si="5997">H361/H374</f>
        <v>5.3410638204418673E-2</v>
      </c>
      <c r="BQ361" s="125">
        <f t="shared" ref="BQ361" si="5998">I361/I374</f>
        <v>5.602544910179641E-2</v>
      </c>
      <c r="BR361" s="122">
        <f t="shared" ref="BR361" si="5999">J361/J374</f>
        <v>5.0094517958412098E-2</v>
      </c>
      <c r="BS361" s="123">
        <f t="shared" ref="BS361" si="6000">K361/K374</f>
        <v>3.7356321839080463E-2</v>
      </c>
      <c r="BT361" s="124">
        <f t="shared" ref="BT361" si="6001">L361/L374</f>
        <v>4.3862094600873522E-2</v>
      </c>
      <c r="BU361" s="122">
        <f t="shared" ref="BU361" si="6002">M361/M374</f>
        <v>4.8151158065826899E-2</v>
      </c>
      <c r="BV361" s="126">
        <f t="shared" ref="BV361" si="6003">N361/N374</f>
        <v>4.8900462962962965E-2</v>
      </c>
      <c r="BW361" s="127">
        <f t="shared" ref="BW361" si="6004">O361/O374</f>
        <v>4.5070293117706516E-2</v>
      </c>
      <c r="BX361" s="122">
        <f t="shared" ref="BX361" si="6005">P361/P374</f>
        <v>5.5750000000000001E-2</v>
      </c>
      <c r="BY361" s="123">
        <f t="shared" ref="BY361" si="6006">Q361/Q374</f>
        <v>4.2128144084463304E-2</v>
      </c>
      <c r="BZ361" s="124">
        <f t="shared" ref="BZ361" si="6007">R361/R374</f>
        <v>5.0619278406031233E-2</v>
      </c>
      <c r="CA361" s="125">
        <f t="shared" ref="CA361" si="6008">S361/S374</f>
        <v>4.8142961925718479E-2</v>
      </c>
      <c r="CB361" s="122">
        <f t="shared" ref="CB361" si="6009">T361/T374</f>
        <v>5.2274927395934173E-2</v>
      </c>
      <c r="CC361" s="123">
        <f t="shared" ref="CC361" si="6010">U361/U374</f>
        <v>3.6549707602339179E-2</v>
      </c>
      <c r="CD361" s="124">
        <f t="shared" ref="CD361" si="6011">V361/V374</f>
        <v>4.7913084258246051E-2</v>
      </c>
      <c r="CE361" s="125">
        <f t="shared" ref="CE361" si="6012">W361/W374</f>
        <v>4.6598860275553634E-2</v>
      </c>
      <c r="CF361" s="122">
        <f t="shared" ref="CF361" si="6013">X361/X374</f>
        <v>5.3230472516875606E-2</v>
      </c>
      <c r="CG361" s="123">
        <f t="shared" ref="CG361" si="6014">Y361/Y374</f>
        <v>2.7958797561488332E-2</v>
      </c>
      <c r="CH361" s="124">
        <f t="shared" ref="CH361" si="6015">Z361/Z374</f>
        <v>5.8862904237961762E-2</v>
      </c>
      <c r="CI361" s="122">
        <f t="shared" ref="CI361" si="6016">AA361/AA374</f>
        <v>5.2599176574704684E-2</v>
      </c>
      <c r="CJ361" s="128">
        <f t="shared" ref="CJ361" si="6017">AB361/AB374</f>
        <v>5.0962505793120595E-2</v>
      </c>
      <c r="CK361" s="129">
        <f t="shared" ref="CK361" si="6018">AC361/AC374</f>
        <v>4.8607451480379656E-2</v>
      </c>
    </row>
    <row r="362" spans="1:89" ht="13.5" thickTop="1" x14ac:dyDescent="0.2">
      <c r="A362" s="138" t="s">
        <v>35</v>
      </c>
      <c r="B362" s="193">
        <v>890</v>
      </c>
      <c r="C362" s="187">
        <v>1255</v>
      </c>
      <c r="D362" s="188">
        <v>410</v>
      </c>
      <c r="E362" s="189">
        <v>374</v>
      </c>
      <c r="F362" s="186">
        <v>583</v>
      </c>
      <c r="G362" s="190">
        <v>1202</v>
      </c>
      <c r="H362" s="188">
        <v>1424</v>
      </c>
      <c r="I362" s="189">
        <v>1806</v>
      </c>
      <c r="J362" s="186">
        <v>185</v>
      </c>
      <c r="K362" s="187">
        <v>104</v>
      </c>
      <c r="L362" s="188">
        <v>822</v>
      </c>
      <c r="M362" s="186">
        <v>471</v>
      </c>
      <c r="N362" s="191">
        <v>1658</v>
      </c>
      <c r="O362" s="194">
        <v>1150</v>
      </c>
      <c r="P362" s="186">
        <v>832</v>
      </c>
      <c r="Q362" s="187">
        <v>468</v>
      </c>
      <c r="R362" s="188">
        <v>978</v>
      </c>
      <c r="S362" s="189">
        <v>873</v>
      </c>
      <c r="T362" s="186">
        <v>210</v>
      </c>
      <c r="U362" s="190">
        <v>60</v>
      </c>
      <c r="V362" s="188">
        <v>812</v>
      </c>
      <c r="W362" s="195">
        <v>757</v>
      </c>
      <c r="X362" s="186">
        <v>722</v>
      </c>
      <c r="Y362" s="190">
        <v>161</v>
      </c>
      <c r="Z362" s="188">
        <v>1597</v>
      </c>
      <c r="AA362" s="186">
        <v>1742</v>
      </c>
      <c r="AB362" s="161">
        <f t="shared" si="5716"/>
        <v>11123</v>
      </c>
      <c r="AC362" s="162">
        <f t="shared" si="5717"/>
        <v>10423</v>
      </c>
      <c r="BI362" s="138" t="s">
        <v>35</v>
      </c>
      <c r="BJ362" s="122">
        <f>B362/B374</f>
        <v>5.8261324954176484E-2</v>
      </c>
      <c r="BK362" s="123">
        <f t="shared" ref="BK362" si="6019">C362/C374</f>
        <v>7.3071324599708873E-2</v>
      </c>
      <c r="BL362" s="124">
        <f t="shared" ref="BL362" si="6020">D362/D374</f>
        <v>6.9444444444444448E-2</v>
      </c>
      <c r="BM362" s="125">
        <f t="shared" ref="BM362" si="6021">E362/E374</f>
        <v>5.8611502899232094E-2</v>
      </c>
      <c r="BN362" s="122">
        <f t="shared" ref="BN362" si="6022">F362/F374</f>
        <v>3.64808209749077E-2</v>
      </c>
      <c r="BO362" s="123">
        <f t="shared" ref="BO362" si="6023">G362/G374</f>
        <v>6.0700939299060702E-2</v>
      </c>
      <c r="BP362" s="124">
        <f t="shared" ref="BP362" si="6024">H362/H374</f>
        <v>6.2546668423595561E-2</v>
      </c>
      <c r="BQ362" s="125">
        <f t="shared" ref="BQ362" si="6025">I362/I374</f>
        <v>6.7589820359281433E-2</v>
      </c>
      <c r="BR362" s="122">
        <f t="shared" ref="BR362" si="6026">J362/J374</f>
        <v>5.8286074354127283E-2</v>
      </c>
      <c r="BS362" s="123">
        <f t="shared" ref="BS362" si="6027">K362/K374</f>
        <v>3.7356321839080463E-2</v>
      </c>
      <c r="BT362" s="124">
        <f t="shared" ref="BT362" si="6028">L362/L374</f>
        <v>7.6386952885419565E-2</v>
      </c>
      <c r="BU362" s="122">
        <f t="shared" ref="BU362" si="6029">M362/M374</f>
        <v>4.7846403900853311E-2</v>
      </c>
      <c r="BV362" s="126">
        <f t="shared" ref="BV362" si="6030">N362/N374</f>
        <v>6.8535052910052907E-2</v>
      </c>
      <c r="BW362" s="127">
        <f t="shared" ref="BW362" si="6031">O362/O374</f>
        <v>5.2834696315354222E-2</v>
      </c>
      <c r="BX362" s="122">
        <f t="shared" ref="BX362" si="6032">P362/P374</f>
        <v>6.933333333333333E-2</v>
      </c>
      <c r="BY362" s="123">
        <f t="shared" ref="BY362" si="6033">Q362/Q374</f>
        <v>4.8442190249456576E-2</v>
      </c>
      <c r="BZ362" s="124">
        <f t="shared" ref="BZ362" si="6034">R362/R374</f>
        <v>5.851732184527015E-2</v>
      </c>
      <c r="CA362" s="125">
        <f t="shared" ref="CA362" si="6035">S362/S374</f>
        <v>5.8211642328465693E-2</v>
      </c>
      <c r="CB362" s="122">
        <f t="shared" ref="CB362" si="6036">T362/T374</f>
        <v>6.7763794772507255E-2</v>
      </c>
      <c r="CC362" s="123">
        <f t="shared" ref="CC362" si="6037">U362/U374</f>
        <v>2.1929824561403508E-2</v>
      </c>
      <c r="CD362" s="124">
        <f t="shared" ref="CD362" si="6038">V362/V374</f>
        <v>6.3467250273565728E-2</v>
      </c>
      <c r="CE362" s="125">
        <f t="shared" ref="CE362" si="6039">W362/W374</f>
        <v>5.4605785183582195E-2</v>
      </c>
      <c r="CF362" s="122">
        <f t="shared" ref="CF362" si="6040">X362/X374</f>
        <v>6.9623915139826423E-2</v>
      </c>
      <c r="CG362" s="123">
        <f t="shared" ref="CG362" si="6041">Y362/Y374</f>
        <v>3.3844860206012191E-2</v>
      </c>
      <c r="CH362" s="124">
        <f t="shared" ref="CH362" si="6042">Z362/Z374</f>
        <v>6.6811697276492485E-2</v>
      </c>
      <c r="CI362" s="122">
        <f t="shared" ref="CI362" si="6043">AA362/AA374</f>
        <v>6.7028358151525649E-2</v>
      </c>
      <c r="CJ362" s="128">
        <f t="shared" ref="CJ362" si="6044">AB362/AB374</f>
        <v>6.2865249188963121E-2</v>
      </c>
      <c r="CK362" s="129">
        <f t="shared" ref="CK362" si="6045">AC362/AC374</f>
        <v>5.9062190111913868E-2</v>
      </c>
    </row>
    <row r="363" spans="1:89" x14ac:dyDescent="0.2">
      <c r="A363" s="130" t="s">
        <v>36</v>
      </c>
      <c r="B363" s="196">
        <v>1034</v>
      </c>
      <c r="C363" s="180">
        <v>1131</v>
      </c>
      <c r="D363" s="181">
        <v>558</v>
      </c>
      <c r="E363" s="182">
        <v>371</v>
      </c>
      <c r="F363" s="179">
        <v>922</v>
      </c>
      <c r="G363" s="183">
        <v>1628</v>
      </c>
      <c r="H363" s="181">
        <v>1600</v>
      </c>
      <c r="I363" s="182">
        <v>2116</v>
      </c>
      <c r="J363" s="179">
        <v>376</v>
      </c>
      <c r="K363" s="180">
        <v>110</v>
      </c>
      <c r="L363" s="181">
        <v>1107</v>
      </c>
      <c r="M363" s="179">
        <v>467</v>
      </c>
      <c r="N363" s="184">
        <v>2011</v>
      </c>
      <c r="O363" s="197">
        <v>1284</v>
      </c>
      <c r="P363" s="179">
        <v>1141</v>
      </c>
      <c r="Q363" s="180">
        <v>591</v>
      </c>
      <c r="R363" s="181">
        <v>1444</v>
      </c>
      <c r="S363" s="182">
        <v>1113</v>
      </c>
      <c r="T363" s="179">
        <v>465</v>
      </c>
      <c r="U363" s="183">
        <v>108</v>
      </c>
      <c r="V363" s="181">
        <v>1641</v>
      </c>
      <c r="W363" s="198">
        <v>833</v>
      </c>
      <c r="X363" s="179">
        <v>1051</v>
      </c>
      <c r="Y363" s="183">
        <v>226</v>
      </c>
      <c r="Z363" s="181">
        <v>1773</v>
      </c>
      <c r="AA363" s="179">
        <v>2069</v>
      </c>
      <c r="AB363" s="161">
        <f t="shared" si="5716"/>
        <v>15123</v>
      </c>
      <c r="AC363" s="162">
        <f t="shared" si="5717"/>
        <v>12047</v>
      </c>
      <c r="BI363" s="130" t="s">
        <v>36</v>
      </c>
      <c r="BJ363" s="122">
        <f>B363/B374</f>
        <v>6.7687876407436495E-2</v>
      </c>
      <c r="BK363" s="123">
        <f t="shared" ref="BK363" si="6046">C363/C374</f>
        <v>6.5851528384279476E-2</v>
      </c>
      <c r="BL363" s="124">
        <f t="shared" ref="BL363" si="6047">D363/D374</f>
        <v>9.451219512195122E-2</v>
      </c>
      <c r="BM363" s="125">
        <f t="shared" ref="BM363" si="6048">E363/E374</f>
        <v>5.8141357154051089E-2</v>
      </c>
      <c r="BN363" s="122">
        <f t="shared" ref="BN363" si="6049">F363/F374</f>
        <v>5.7693511044365181E-2</v>
      </c>
      <c r="BO363" s="123">
        <f t="shared" ref="BO363" si="6050">G363/G374</f>
        <v>8.2213917786082211E-2</v>
      </c>
      <c r="BP363" s="124">
        <f t="shared" ref="BP363" si="6051">H363/H374</f>
        <v>7.0277155532129834E-2</v>
      </c>
      <c r="BQ363" s="125">
        <f t="shared" ref="BQ363" si="6052">I363/I374</f>
        <v>7.9191616766467063E-2</v>
      </c>
      <c r="BR363" s="122">
        <f t="shared" ref="BR363" si="6053">J363/J374</f>
        <v>0.11846250787649654</v>
      </c>
      <c r="BS363" s="123">
        <f t="shared" ref="BS363" si="6054">K363/K374</f>
        <v>3.9511494252873564E-2</v>
      </c>
      <c r="BT363" s="124">
        <f t="shared" ref="BT363" si="6055">L363/L374</f>
        <v>0.10287148034569278</v>
      </c>
      <c r="BU363" s="122">
        <f t="shared" ref="BU363" si="6056">M363/M374</f>
        <v>4.7440065014221863E-2</v>
      </c>
      <c r="BV363" s="126">
        <f t="shared" ref="BV363" si="6057">N363/N374</f>
        <v>8.3126653439153445E-2</v>
      </c>
      <c r="BW363" s="127">
        <f t="shared" ref="BW363" si="6058">O363/O374</f>
        <v>5.8991087016447667E-2</v>
      </c>
      <c r="BX363" s="122">
        <f t="shared" ref="BX363" si="6059">P363/P374</f>
        <v>9.5083333333333339E-2</v>
      </c>
      <c r="BY363" s="123">
        <f t="shared" ref="BY363" si="6060">Q363/Q374</f>
        <v>6.1173791532967599E-2</v>
      </c>
      <c r="BZ363" s="124">
        <f t="shared" ref="BZ363" si="6061">R363/R374</f>
        <v>8.6399808532280256E-2</v>
      </c>
      <c r="CA363" s="125">
        <f t="shared" ref="CA363" si="6062">S363/S374</f>
        <v>7.4214842968593722E-2</v>
      </c>
      <c r="CB363" s="122">
        <f t="shared" ref="CB363" si="6063">T363/T374</f>
        <v>0.15004840271055178</v>
      </c>
      <c r="CC363" s="123">
        <f t="shared" ref="CC363" si="6064">U363/U374</f>
        <v>3.9473684210526314E-2</v>
      </c>
      <c r="CD363" s="124">
        <f t="shared" ref="CD363" si="6065">V363/V374</f>
        <v>0.12826324839768641</v>
      </c>
      <c r="CE363" s="125">
        <f t="shared" ref="CE363" si="6066">W363/W374</f>
        <v>6.0088004039529685E-2</v>
      </c>
      <c r="CF363" s="122">
        <f t="shared" ref="CF363" si="6067">X363/X374</f>
        <v>0.10135004821600771</v>
      </c>
      <c r="CG363" s="123">
        <f t="shared" ref="CG363" si="6068">Y363/Y374</f>
        <v>4.7508934202228292E-2</v>
      </c>
      <c r="CH363" s="124">
        <f t="shared" ref="CH363" si="6069">Z363/Z374</f>
        <v>7.4174789775342004E-2</v>
      </c>
      <c r="CI363" s="122">
        <f t="shared" ref="CI363" si="6070">AA363/AA374</f>
        <v>7.9610604486513525E-2</v>
      </c>
      <c r="CJ363" s="128">
        <f t="shared" ref="CJ363" si="6071">AB363/AB374</f>
        <v>8.54725490860999E-2</v>
      </c>
      <c r="CK363" s="129">
        <f t="shared" ref="CK363" si="6072">AC363/AC374</f>
        <v>6.8264626717665394E-2</v>
      </c>
    </row>
    <row r="364" spans="1:89" x14ac:dyDescent="0.2">
      <c r="A364" s="138" t="s">
        <v>30</v>
      </c>
      <c r="B364" s="193">
        <v>1125</v>
      </c>
      <c r="C364" s="187">
        <v>1813</v>
      </c>
      <c r="D364" s="188">
        <v>426</v>
      </c>
      <c r="E364" s="189">
        <v>603</v>
      </c>
      <c r="F364" s="186">
        <v>931</v>
      </c>
      <c r="G364" s="190">
        <v>2984</v>
      </c>
      <c r="H364" s="188">
        <v>1760</v>
      </c>
      <c r="I364" s="189">
        <v>2940</v>
      </c>
      <c r="J364" s="186">
        <v>420</v>
      </c>
      <c r="K364" s="187">
        <v>111</v>
      </c>
      <c r="L364" s="188">
        <v>1120</v>
      </c>
      <c r="M364" s="186">
        <v>472</v>
      </c>
      <c r="N364" s="191">
        <v>2385</v>
      </c>
      <c r="O364" s="194">
        <v>1403</v>
      </c>
      <c r="P364" s="186">
        <v>1205</v>
      </c>
      <c r="Q364" s="187">
        <v>687</v>
      </c>
      <c r="R364" s="188">
        <v>1344</v>
      </c>
      <c r="S364" s="189">
        <v>1330</v>
      </c>
      <c r="T364" s="186">
        <v>421</v>
      </c>
      <c r="U364" s="190">
        <v>100</v>
      </c>
      <c r="V364" s="188">
        <v>1180</v>
      </c>
      <c r="W364" s="195">
        <v>1045</v>
      </c>
      <c r="X364" s="186">
        <v>1119</v>
      </c>
      <c r="Y364" s="190">
        <v>338</v>
      </c>
      <c r="Z364" s="188">
        <v>2020</v>
      </c>
      <c r="AA364" s="186">
        <v>2920</v>
      </c>
      <c r="AB364" s="161">
        <f t="shared" si="5716"/>
        <v>15456</v>
      </c>
      <c r="AC364" s="162">
        <f t="shared" si="5717"/>
        <v>16746</v>
      </c>
      <c r="BI364" s="138" t="s">
        <v>30</v>
      </c>
      <c r="BJ364" s="122">
        <f>B364/B374</f>
        <v>7.3644933228593876E-2</v>
      </c>
      <c r="BK364" s="123">
        <f t="shared" ref="BK364" si="6073">C364/C374</f>
        <v>0.10556040756914119</v>
      </c>
      <c r="BL364" s="124">
        <f t="shared" ref="BL364" si="6074">D364/D374</f>
        <v>7.2154471544715451E-2</v>
      </c>
      <c r="BM364" s="125">
        <f t="shared" ref="BM364" si="6075">E364/E374</f>
        <v>9.4499294781382234E-2</v>
      </c>
      <c r="BN364" s="122">
        <f t="shared" ref="BN364" si="6076">F364/F374</f>
        <v>5.8256679807271138E-2</v>
      </c>
      <c r="BO364" s="123">
        <f t="shared" ref="BO364" si="6077">G364/G374</f>
        <v>0.15069184930815069</v>
      </c>
      <c r="BP364" s="124">
        <f t="shared" ref="BP364" si="6078">H364/H374</f>
        <v>7.7304871085342827E-2</v>
      </c>
      <c r="BQ364" s="125">
        <f t="shared" ref="BQ364" si="6079">I364/I374</f>
        <v>0.11002994011976049</v>
      </c>
      <c r="BR364" s="122">
        <f t="shared" ref="BR364" si="6080">J364/J374</f>
        <v>0.1323251417769376</v>
      </c>
      <c r="BS364" s="123">
        <f t="shared" ref="BS364" si="6081">K364/K374</f>
        <v>3.9870689655172417E-2</v>
      </c>
      <c r="BT364" s="124">
        <f t="shared" ref="BT364" si="6082">L364/L374</f>
        <v>0.10407954651054735</v>
      </c>
      <c r="BU364" s="122">
        <f t="shared" ref="BU364" si="6083">M364/M374</f>
        <v>4.7947988622511171E-2</v>
      </c>
      <c r="BV364" s="126">
        <f t="shared" ref="BV364" si="6084">N364/N374</f>
        <v>9.8586309523809521E-2</v>
      </c>
      <c r="BW364" s="127">
        <f t="shared" ref="BW364" si="6085">O364/O374</f>
        <v>6.4458329504732154E-2</v>
      </c>
      <c r="BX364" s="122">
        <f t="shared" ref="BX364" si="6086">P364/P374</f>
        <v>0.10041666666666667</v>
      </c>
      <c r="BY364" s="123">
        <f t="shared" ref="BY364" si="6087">Q364/Q374</f>
        <v>7.1110651071317671E-2</v>
      </c>
      <c r="BZ364" s="124">
        <f t="shared" ref="BZ364" si="6088">R364/R374</f>
        <v>8.0416442290432599E-2</v>
      </c>
      <c r="CA364" s="125">
        <f t="shared" ref="CA364" si="6089">S364/S374</f>
        <v>8.8684403547376139E-2</v>
      </c>
      <c r="CB364" s="122">
        <f t="shared" ref="CB364" si="6090">T364/T374</f>
        <v>0.13585027428202645</v>
      </c>
      <c r="CC364" s="123">
        <f t="shared" ref="CC364" si="6091">U364/U374</f>
        <v>3.6549707602339179E-2</v>
      </c>
      <c r="CD364" s="124">
        <f t="shared" ref="CD364" si="6092">V364/V374</f>
        <v>9.223073315616695E-2</v>
      </c>
      <c r="CE364" s="125">
        <f t="shared" ref="CE364" si="6093">W364/W374</f>
        <v>7.5380509269277932E-2</v>
      </c>
      <c r="CF364" s="122">
        <f t="shared" ref="CF364" si="6094">X364/X374</f>
        <v>0.10790742526518804</v>
      </c>
      <c r="CG364" s="123">
        <f t="shared" ref="CG364" si="6095">Y364/Y374</f>
        <v>7.1053184780323728E-2</v>
      </c>
      <c r="CH364" s="124">
        <f t="shared" ref="CH364" si="6096">Z364/Z374</f>
        <v>8.450822072543196E-2</v>
      </c>
      <c r="CI364" s="122">
        <f t="shared" ref="CI364" si="6097">AA364/AA374</f>
        <v>0.11235522721151256</v>
      </c>
      <c r="CJ364" s="128">
        <f t="shared" ref="CJ364" si="6098">AB364/AB374</f>
        <v>8.7354606802536539E-2</v>
      </c>
      <c r="CK364" s="129">
        <f t="shared" ref="CK364" si="6099">AC364/AC374</f>
        <v>9.4891627709307272E-2</v>
      </c>
    </row>
    <row r="365" spans="1:89" x14ac:dyDescent="0.2">
      <c r="A365" s="130" t="s">
        <v>32</v>
      </c>
      <c r="B365" s="196">
        <v>1135</v>
      </c>
      <c r="C365" s="180">
        <v>1692</v>
      </c>
      <c r="D365" s="181">
        <v>361</v>
      </c>
      <c r="E365" s="182">
        <v>570</v>
      </c>
      <c r="F365" s="179">
        <v>702</v>
      </c>
      <c r="G365" s="183">
        <v>2539</v>
      </c>
      <c r="H365" s="181">
        <v>1547</v>
      </c>
      <c r="I365" s="182">
        <v>2564</v>
      </c>
      <c r="J365" s="179">
        <v>300</v>
      </c>
      <c r="K365" s="180">
        <v>118</v>
      </c>
      <c r="L365" s="181">
        <v>1045</v>
      </c>
      <c r="M365" s="179">
        <v>415</v>
      </c>
      <c r="N365" s="184">
        <v>2133</v>
      </c>
      <c r="O365" s="197">
        <v>1368</v>
      </c>
      <c r="P365" s="179">
        <v>868</v>
      </c>
      <c r="Q365" s="180">
        <v>786</v>
      </c>
      <c r="R365" s="181">
        <v>1278</v>
      </c>
      <c r="S365" s="182">
        <v>1296</v>
      </c>
      <c r="T365" s="179">
        <v>296</v>
      </c>
      <c r="U365" s="183">
        <v>88</v>
      </c>
      <c r="V365" s="181">
        <v>1304</v>
      </c>
      <c r="W365" s="198">
        <v>895</v>
      </c>
      <c r="X365" s="179">
        <v>850</v>
      </c>
      <c r="Y365" s="183">
        <v>277</v>
      </c>
      <c r="Z365" s="181">
        <v>1969</v>
      </c>
      <c r="AA365" s="179">
        <v>2025</v>
      </c>
      <c r="AB365" s="161">
        <f t="shared" si="5716"/>
        <v>13788</v>
      </c>
      <c r="AC365" s="162">
        <f t="shared" si="5717"/>
        <v>14633</v>
      </c>
      <c r="BI365" s="130" t="s">
        <v>32</v>
      </c>
      <c r="BJ365" s="122">
        <f>B365/B374</f>
        <v>7.4299554857292491E-2</v>
      </c>
      <c r="BK365" s="123">
        <f t="shared" ref="BK365" si="6100">C365/C374</f>
        <v>9.851528384279476E-2</v>
      </c>
      <c r="BL365" s="124">
        <f t="shared" ref="BL365" si="6101">D365/D374</f>
        <v>6.1144986449864498E-2</v>
      </c>
      <c r="BM365" s="125">
        <f t="shared" ref="BM365" si="6102">E365/E374</f>
        <v>8.9327691584391161E-2</v>
      </c>
      <c r="BN365" s="122">
        <f t="shared" ref="BN365" si="6103">F365/F374</f>
        <v>4.392716350666416E-2</v>
      </c>
      <c r="BO365" s="123">
        <f t="shared" ref="BO365" si="6104">G365/G374</f>
        <v>0.12821937178062823</v>
      </c>
      <c r="BP365" s="124">
        <f t="shared" ref="BP365" si="6105">H365/H374</f>
        <v>6.7949224755128032E-2</v>
      </c>
      <c r="BQ365" s="125">
        <f t="shared" ref="BQ365" si="6106">I365/I374</f>
        <v>9.5958083832335325E-2</v>
      </c>
      <c r="BR365" s="122">
        <f t="shared" ref="BR365" si="6107">J365/J374</f>
        <v>9.4517958412098299E-2</v>
      </c>
      <c r="BS365" s="123">
        <f t="shared" ref="BS365" si="6108">K365/K374</f>
        <v>4.2385057471264365E-2</v>
      </c>
      <c r="BT365" s="124">
        <f t="shared" ref="BT365" si="6109">L365/L374</f>
        <v>9.7109934021001765E-2</v>
      </c>
      <c r="BU365" s="122">
        <f t="shared" ref="BU365" si="6110">M365/M374</f>
        <v>4.2157659488013005E-2</v>
      </c>
      <c r="BV365" s="126">
        <f t="shared" ref="BV365" si="6111">N365/N374</f>
        <v>8.8169642857142863E-2</v>
      </c>
      <c r="BW365" s="127">
        <f t="shared" ref="BW365" si="6112">O365/O374</f>
        <v>6.2850317008177892E-2</v>
      </c>
      <c r="BX365" s="122">
        <f t="shared" ref="BX365" si="6113">P365/P374</f>
        <v>7.2333333333333333E-2</v>
      </c>
      <c r="BY365" s="123">
        <f t="shared" ref="BY365" si="6114">Q365/Q374</f>
        <v>8.1358037470241173E-2</v>
      </c>
      <c r="BZ365" s="124">
        <f t="shared" ref="BZ365" si="6115">R365/R374</f>
        <v>7.6467420570813141E-2</v>
      </c>
      <c r="CA365" s="125">
        <f t="shared" ref="CA365" si="6116">S365/S374</f>
        <v>8.6417283456691335E-2</v>
      </c>
      <c r="CB365" s="122">
        <f t="shared" ref="CB365" si="6117">T365/T374</f>
        <v>9.5514682155534048E-2</v>
      </c>
      <c r="CC365" s="123">
        <f t="shared" ref="CC365" si="6118">U365/U374</f>
        <v>3.2163742690058478E-2</v>
      </c>
      <c r="CD365" s="124">
        <f t="shared" ref="CD365" si="6119">V365/V374</f>
        <v>0.10192277630139128</v>
      </c>
      <c r="CE365" s="125">
        <f t="shared" ref="CE365" si="6120">W365/W374</f>
        <v>6.4560340474644734E-2</v>
      </c>
      <c r="CF365" s="122">
        <f t="shared" ref="CF365" si="6121">X365/X374</f>
        <v>8.1967213114754092E-2</v>
      </c>
      <c r="CG365" s="123">
        <f t="shared" ref="CG365" si="6122">Y365/Y374</f>
        <v>5.822997687618247E-2</v>
      </c>
      <c r="CH365" s="124">
        <f t="shared" ref="CH365" si="6123">Z365/Z374</f>
        <v>8.2374597330878971E-2</v>
      </c>
      <c r="CI365" s="122">
        <f t="shared" ref="CI365" si="6124">AA365/AA374</f>
        <v>7.7917580514833204E-2</v>
      </c>
      <c r="CJ365" s="128">
        <f t="shared" ref="CJ365" si="6125">AB365/AB374</f>
        <v>7.7927362745430495E-2</v>
      </c>
      <c r="CK365" s="129">
        <f t="shared" ref="CK365" si="6126">AC365/AC374</f>
        <v>8.2918260376823913E-2</v>
      </c>
    </row>
    <row r="366" spans="1:89" x14ac:dyDescent="0.2">
      <c r="A366" s="138" t="s">
        <v>37</v>
      </c>
      <c r="B366" s="193">
        <v>955</v>
      </c>
      <c r="C366" s="187">
        <v>1344</v>
      </c>
      <c r="D366" s="188">
        <v>268</v>
      </c>
      <c r="E366" s="189">
        <v>556</v>
      </c>
      <c r="F366" s="186">
        <v>647</v>
      </c>
      <c r="G366" s="190">
        <v>1904</v>
      </c>
      <c r="H366" s="188">
        <v>1213</v>
      </c>
      <c r="I366" s="189">
        <v>2131</v>
      </c>
      <c r="J366" s="186">
        <v>307</v>
      </c>
      <c r="K366" s="187">
        <v>80</v>
      </c>
      <c r="L366" s="188">
        <v>904</v>
      </c>
      <c r="M366" s="186">
        <v>296</v>
      </c>
      <c r="N366" s="191">
        <v>1582</v>
      </c>
      <c r="O366" s="194">
        <v>1191</v>
      </c>
      <c r="P366" s="186">
        <v>547</v>
      </c>
      <c r="Q366" s="187">
        <v>681</v>
      </c>
      <c r="R366" s="188">
        <v>1021</v>
      </c>
      <c r="S366" s="189">
        <v>1106</v>
      </c>
      <c r="T366" s="186">
        <v>160</v>
      </c>
      <c r="U366" s="190">
        <v>98</v>
      </c>
      <c r="V366" s="188">
        <v>1216</v>
      </c>
      <c r="W366" s="195">
        <v>628</v>
      </c>
      <c r="X366" s="186">
        <v>535</v>
      </c>
      <c r="Y366" s="190">
        <v>308</v>
      </c>
      <c r="Z366" s="188">
        <v>1517</v>
      </c>
      <c r="AA366" s="186">
        <v>1946</v>
      </c>
      <c r="AB366" s="161">
        <f t="shared" si="5716"/>
        <v>10872</v>
      </c>
      <c r="AC366" s="162">
        <f t="shared" si="5717"/>
        <v>12269</v>
      </c>
      <c r="BI366" s="138" t="s">
        <v>37</v>
      </c>
      <c r="BJ366" s="122">
        <f>B366/B374</f>
        <v>6.2516365540717461E-2</v>
      </c>
      <c r="BK366" s="123">
        <f t="shared" ref="BK366" si="6127">C366/C374</f>
        <v>7.8253275109170309E-2</v>
      </c>
      <c r="BL366" s="124">
        <f t="shared" ref="BL366" si="6128">D366/D374</f>
        <v>4.5392953929539293E-2</v>
      </c>
      <c r="BM366" s="125">
        <f t="shared" ref="BM366" si="6129">E366/E374</f>
        <v>8.7133678106879803E-2</v>
      </c>
      <c r="BN366" s="122">
        <f t="shared" ref="BN366" si="6130">F366/F374</f>
        <v>4.0485576622238909E-2</v>
      </c>
      <c r="BO366" s="123">
        <f t="shared" ref="BO366" si="6131">G366/G374</f>
        <v>9.6151903848096146E-2</v>
      </c>
      <c r="BP366" s="124">
        <f t="shared" ref="BP366" si="6132">H366/H374</f>
        <v>5.3278868537795933E-2</v>
      </c>
      <c r="BQ366" s="125">
        <f t="shared" ref="BQ366" si="6133">I366/I374</f>
        <v>7.9752994011976053E-2</v>
      </c>
      <c r="BR366" s="122">
        <f t="shared" ref="BR366" si="6134">J366/J374</f>
        <v>9.6723377441713929E-2</v>
      </c>
      <c r="BS366" s="123">
        <f t="shared" ref="BS366" si="6135">K366/K374</f>
        <v>2.8735632183908046E-2</v>
      </c>
      <c r="BT366" s="124">
        <f t="shared" ref="BT366" si="6136">L366/L374</f>
        <v>8.4007062540656069E-2</v>
      </c>
      <c r="BU366" s="122">
        <f t="shared" ref="BU366" si="6137">M366/M374</f>
        <v>3.0069077610727347E-2</v>
      </c>
      <c r="BV366" s="126">
        <f t="shared" ref="BV366" si="6138">N366/N374</f>
        <v>6.5393518518518517E-2</v>
      </c>
      <c r="BW366" s="127">
        <f t="shared" ref="BW366" si="6139">O366/O374</f>
        <v>5.4718368097032066E-2</v>
      </c>
      <c r="BX366" s="122">
        <f t="shared" ref="BX366" si="6140">P366/P374</f>
        <v>4.558333333333333E-2</v>
      </c>
      <c r="BY366" s="123">
        <f t="shared" ref="BY366" si="6141">Q366/Q374</f>
        <v>7.0489597350170796E-2</v>
      </c>
      <c r="BZ366" s="124">
        <f t="shared" ref="BZ366" si="6142">R366/R374</f>
        <v>6.1090169329264643E-2</v>
      </c>
      <c r="CA366" s="125">
        <f t="shared" ref="CA366" si="6143">S366/S374</f>
        <v>7.3748082949923313E-2</v>
      </c>
      <c r="CB366" s="122">
        <f t="shared" ref="CB366" si="6144">T366/T374</f>
        <v>5.1629557921910291E-2</v>
      </c>
      <c r="CC366" s="123">
        <f t="shared" ref="CC366" si="6145">U366/U374</f>
        <v>3.5818713450292396E-2</v>
      </c>
      <c r="CD366" s="124">
        <f t="shared" ref="CD366" si="6146">V366/V374</f>
        <v>9.5044552133812729E-2</v>
      </c>
      <c r="CE366" s="125">
        <f t="shared" ref="CE366" si="6147">W366/W374</f>
        <v>4.5300440020197646E-2</v>
      </c>
      <c r="CF366" s="122">
        <f t="shared" ref="CF366" si="6148">X366/X374</f>
        <v>5.1591128254580523E-2</v>
      </c>
      <c r="CG366" s="123">
        <f t="shared" ref="CG366" si="6149">Y366/Y374</f>
        <v>6.4746689089762458E-2</v>
      </c>
      <c r="CH366" s="124">
        <f t="shared" ref="CH366" si="6150">Z366/Z374</f>
        <v>6.3464837049742706E-2</v>
      </c>
      <c r="CI366" s="122">
        <f t="shared" ref="CI366" si="6151">AA366/AA374</f>
        <v>7.4877832929316254E-2</v>
      </c>
      <c r="CJ366" s="128">
        <f t="shared" ref="CJ366" si="6152">AB366/AB374</f>
        <v>6.1446641120417783E-2</v>
      </c>
      <c r="CK366" s="129">
        <f t="shared" ref="CK366" si="6153">AC366/AC374</f>
        <v>6.9522595268451629E-2</v>
      </c>
    </row>
    <row r="367" spans="1:89" x14ac:dyDescent="0.2">
      <c r="A367" s="130" t="s">
        <v>38</v>
      </c>
      <c r="B367" s="196">
        <v>897</v>
      </c>
      <c r="C367" s="180">
        <v>873</v>
      </c>
      <c r="D367" s="181">
        <v>243</v>
      </c>
      <c r="E367" s="182">
        <v>426</v>
      </c>
      <c r="F367" s="179">
        <v>543</v>
      </c>
      <c r="G367" s="183">
        <v>1419</v>
      </c>
      <c r="H367" s="181">
        <v>1045</v>
      </c>
      <c r="I367" s="182">
        <v>1554</v>
      </c>
      <c r="J367" s="179">
        <v>278</v>
      </c>
      <c r="K367" s="180">
        <v>75</v>
      </c>
      <c r="L367" s="181">
        <v>814</v>
      </c>
      <c r="M367" s="179">
        <v>268</v>
      </c>
      <c r="N367" s="184">
        <v>1239</v>
      </c>
      <c r="O367" s="197">
        <v>1048</v>
      </c>
      <c r="P367" s="179">
        <v>404</v>
      </c>
      <c r="Q367" s="180">
        <v>676</v>
      </c>
      <c r="R367" s="181">
        <v>678</v>
      </c>
      <c r="S367" s="182">
        <v>996</v>
      </c>
      <c r="T367" s="179">
        <v>176</v>
      </c>
      <c r="U367" s="183">
        <v>72</v>
      </c>
      <c r="V367" s="181">
        <v>909</v>
      </c>
      <c r="W367" s="198">
        <v>550</v>
      </c>
      <c r="X367" s="179">
        <v>338</v>
      </c>
      <c r="Y367" s="183">
        <v>224</v>
      </c>
      <c r="Z367" s="181">
        <v>1285</v>
      </c>
      <c r="AA367" s="179">
        <v>1220</v>
      </c>
      <c r="AB367" s="161">
        <f t="shared" si="5716"/>
        <v>8849</v>
      </c>
      <c r="AC367" s="162">
        <f t="shared" si="5717"/>
        <v>9401</v>
      </c>
      <c r="BI367" s="130" t="s">
        <v>38</v>
      </c>
      <c r="BJ367" s="122">
        <f>B367/B374</f>
        <v>5.8719560094265516E-2</v>
      </c>
      <c r="BK367" s="123">
        <f t="shared" ref="BK367" si="6154">C367/C374</f>
        <v>5.0829694323144103E-2</v>
      </c>
      <c r="BL367" s="124">
        <f t="shared" ref="BL367" si="6155">D367/D374</f>
        <v>4.1158536585365856E-2</v>
      </c>
      <c r="BM367" s="125">
        <f t="shared" ref="BM367" si="6156">E367/E374</f>
        <v>6.6760695815702861E-2</v>
      </c>
      <c r="BN367" s="122">
        <f t="shared" ref="BN367" si="6157">F367/F374</f>
        <v>3.3977848695325698E-2</v>
      </c>
      <c r="BO367" s="123">
        <f t="shared" ref="BO367" si="6158">G367/G374</f>
        <v>7.1659428340571665E-2</v>
      </c>
      <c r="BP367" s="124">
        <f t="shared" ref="BP367" si="6159">H367/H374</f>
        <v>4.58997672069223E-2</v>
      </c>
      <c r="BQ367" s="125">
        <f t="shared" ref="BQ367" si="6160">I367/I374</f>
        <v>5.8158682634730542E-2</v>
      </c>
      <c r="BR367" s="122">
        <f t="shared" ref="BR367" si="6161">J367/J374</f>
        <v>8.7586641461877751E-2</v>
      </c>
      <c r="BS367" s="123">
        <f t="shared" ref="BS367" si="6162">K367/K374</f>
        <v>2.6939655172413791E-2</v>
      </c>
      <c r="BT367" s="124">
        <f t="shared" ref="BT367" si="6163">L367/L374</f>
        <v>7.5643527553201376E-2</v>
      </c>
      <c r="BU367" s="122">
        <f t="shared" ref="BU367" si="6164">M367/M374</f>
        <v>2.7224705404307194E-2</v>
      </c>
      <c r="BV367" s="126">
        <f t="shared" ref="BV367" si="6165">N367/N374</f>
        <v>5.1215277777777776E-2</v>
      </c>
      <c r="BW367" s="127">
        <f t="shared" ref="BW367" si="6166">O367/O374</f>
        <v>4.8148488468253238E-2</v>
      </c>
      <c r="BX367" s="122">
        <f t="shared" ref="BX367" si="6167">P367/P374</f>
        <v>3.3666666666666664E-2</v>
      </c>
      <c r="BY367" s="123">
        <f t="shared" ref="BY367" si="6168">Q367/Q374</f>
        <v>6.9972052582548391E-2</v>
      </c>
      <c r="BZ367" s="124">
        <f t="shared" ref="BZ367" si="6169">R367/R374</f>
        <v>4.0567223119727158E-2</v>
      </c>
      <c r="CA367" s="125">
        <f t="shared" ref="CA367" si="6170">S367/S374</f>
        <v>6.6413282656531306E-2</v>
      </c>
      <c r="CB367" s="122">
        <f t="shared" ref="CB367" si="6171">T367/T374</f>
        <v>5.6792513714101323E-2</v>
      </c>
      <c r="CC367" s="123">
        <f t="shared" ref="CC367" si="6172">U367/U374</f>
        <v>2.6315789473684209E-2</v>
      </c>
      <c r="CD367" s="124">
        <f t="shared" ref="CD367" si="6173">V367/V374</f>
        <v>7.1048929185555734E-2</v>
      </c>
      <c r="CE367" s="125">
        <f t="shared" ref="CE367" si="6174">W367/W374</f>
        <v>3.9673952246988387E-2</v>
      </c>
      <c r="CF367" s="122">
        <f t="shared" ref="CF367" si="6175">X367/X374</f>
        <v>3.2594021215043394E-2</v>
      </c>
      <c r="CG367" s="123">
        <f t="shared" ref="CG367" si="6176">Y367/Y374</f>
        <v>4.7088501156190878E-2</v>
      </c>
      <c r="CH367" s="124">
        <f t="shared" ref="CH367" si="6177">Z367/Z374</f>
        <v>5.375894239216835E-2</v>
      </c>
      <c r="CI367" s="122">
        <f t="shared" ref="CI367" si="6178">AA367/AA374</f>
        <v>4.6942937396590868E-2</v>
      </c>
      <c r="CJ367" s="128">
        <f t="shared" ref="CJ367" si="6179">AB367/AB374</f>
        <v>5.0012999197440851E-2</v>
      </c>
      <c r="CK367" s="129">
        <f t="shared" ref="CK367" si="6180">AC367/AC374</f>
        <v>5.3271001558294374E-2</v>
      </c>
    </row>
    <row r="368" spans="1:89" x14ac:dyDescent="0.2">
      <c r="A368" s="138" t="s">
        <v>39</v>
      </c>
      <c r="B368" s="193">
        <v>341</v>
      </c>
      <c r="C368" s="187">
        <v>772</v>
      </c>
      <c r="D368" s="188">
        <v>105</v>
      </c>
      <c r="E368" s="189">
        <v>381</v>
      </c>
      <c r="F368" s="186">
        <v>206</v>
      </c>
      <c r="G368" s="190">
        <v>1242</v>
      </c>
      <c r="H368" s="188">
        <v>515</v>
      </c>
      <c r="I368" s="189">
        <v>1471</v>
      </c>
      <c r="J368" s="186">
        <v>84</v>
      </c>
      <c r="K368" s="187">
        <v>62</v>
      </c>
      <c r="L368" s="188">
        <v>937</v>
      </c>
      <c r="M368" s="186">
        <v>186</v>
      </c>
      <c r="N368" s="191">
        <v>1360</v>
      </c>
      <c r="O368" s="194">
        <v>870</v>
      </c>
      <c r="P368" s="186">
        <v>347</v>
      </c>
      <c r="Q368" s="187">
        <v>524</v>
      </c>
      <c r="R368" s="188">
        <v>549</v>
      </c>
      <c r="S368" s="189">
        <v>793</v>
      </c>
      <c r="T368" s="186">
        <v>78</v>
      </c>
      <c r="U368" s="190">
        <v>76</v>
      </c>
      <c r="V368" s="188">
        <v>964</v>
      </c>
      <c r="W368" s="195">
        <v>407</v>
      </c>
      <c r="X368" s="186">
        <v>184</v>
      </c>
      <c r="Y368" s="190">
        <v>252</v>
      </c>
      <c r="Z368" s="188">
        <v>866</v>
      </c>
      <c r="AA368" s="186">
        <v>1119</v>
      </c>
      <c r="AB368" s="161">
        <f t="shared" si="5716"/>
        <v>6536</v>
      </c>
      <c r="AC368" s="162">
        <f t="shared" si="5717"/>
        <v>8155</v>
      </c>
      <c r="BI368" s="138" t="s">
        <v>39</v>
      </c>
      <c r="BJ368" s="122">
        <f>B368/B374</f>
        <v>2.2322597538622677E-2</v>
      </c>
      <c r="BK368" s="123">
        <f t="shared" ref="BK368" si="6181">C368/C374</f>
        <v>4.4949053857350797E-2</v>
      </c>
      <c r="BL368" s="124">
        <f t="shared" ref="BL368" si="6182">D368/D374</f>
        <v>1.7784552845528455E-2</v>
      </c>
      <c r="BM368" s="125">
        <f t="shared" ref="BM368" si="6183">E368/E374</f>
        <v>5.9708509637987774E-2</v>
      </c>
      <c r="BN368" s="122">
        <f t="shared" ref="BN368" si="6184">F368/F374</f>
        <v>1.2890307239847319E-2</v>
      </c>
      <c r="BO368" s="123">
        <f t="shared" ref="BO368" si="6185">G368/G374</f>
        <v>6.2720937279062722E-2</v>
      </c>
      <c r="BP368" s="124">
        <f t="shared" ref="BP368" si="6186">H368/H374</f>
        <v>2.2620459436904293E-2</v>
      </c>
      <c r="BQ368" s="125">
        <f t="shared" ref="BQ368" si="6187">I368/I374</f>
        <v>5.5052395209580836E-2</v>
      </c>
      <c r="BR368" s="122">
        <f t="shared" ref="BR368" si="6188">J368/J374</f>
        <v>2.6465028355387523E-2</v>
      </c>
      <c r="BS368" s="123">
        <f t="shared" ref="BS368" si="6189">K368/K374</f>
        <v>2.2270114942528736E-2</v>
      </c>
      <c r="BT368" s="124">
        <f t="shared" ref="BT368" si="6190">L368/L374</f>
        <v>8.7073692036056125E-2</v>
      </c>
      <c r="BU368" s="122">
        <f t="shared" ref="BU368" si="6191">M368/M374</f>
        <v>1.8894758228362455E-2</v>
      </c>
      <c r="BV368" s="126">
        <f t="shared" ref="BV368" si="6192">N368/N374</f>
        <v>5.6216931216931214E-2</v>
      </c>
      <c r="BW368" s="127">
        <f t="shared" ref="BW368" si="6193">O368/O374</f>
        <v>3.9970596342920148E-2</v>
      </c>
      <c r="BX368" s="122">
        <f t="shared" ref="BX368" si="6194">P368/P374</f>
        <v>2.8916666666666667E-2</v>
      </c>
      <c r="BY368" s="123">
        <f t="shared" ref="BY368" si="6195">Q368/Q374</f>
        <v>5.4238691646827451E-2</v>
      </c>
      <c r="BZ368" s="124">
        <f t="shared" ref="BZ368" si="6196">R368/R374</f>
        <v>3.2848680667743671E-2</v>
      </c>
      <c r="CA368" s="125">
        <f t="shared" ref="CA368" si="6197">S368/S374</f>
        <v>5.2877242115089686E-2</v>
      </c>
      <c r="CB368" s="122">
        <f t="shared" ref="CB368" si="6198">T368/T374</f>
        <v>2.516940948693127E-2</v>
      </c>
      <c r="CC368" s="123">
        <f t="shared" ref="CC368" si="6199">U368/U374</f>
        <v>2.7777777777777776E-2</v>
      </c>
      <c r="CD368" s="124">
        <f t="shared" ref="CD368" si="6200">V368/V374</f>
        <v>7.5347819290292328E-2</v>
      </c>
      <c r="CE368" s="125">
        <f t="shared" ref="CE368" si="6201">W368/W374</f>
        <v>2.9358724662771406E-2</v>
      </c>
      <c r="CF368" s="122">
        <f t="shared" ref="CF368" si="6202">X368/X374</f>
        <v>1.7743490838958535E-2</v>
      </c>
      <c r="CG368" s="123">
        <f t="shared" ref="CG368" si="6203">Y368/Y374</f>
        <v>5.2974563800714733E-2</v>
      </c>
      <c r="CH368" s="124">
        <f t="shared" ref="CH368" si="6204">Z368/Z374</f>
        <v>3.622976195456637E-2</v>
      </c>
      <c r="CI368" s="122">
        <f t="shared" ref="CI368" si="6205">AA368/AA374</f>
        <v>4.3056677825233751E-2</v>
      </c>
      <c r="CJ368" s="128">
        <f t="shared" ref="CJ368" si="6206">AB368/AB374</f>
        <v>3.6940328031921509E-2</v>
      </c>
      <c r="CK368" s="129">
        <f t="shared" ref="CK368" si="6207">AC368/AC374</f>
        <v>4.621051140388157E-2</v>
      </c>
    </row>
    <row r="369" spans="1:89" x14ac:dyDescent="0.2">
      <c r="A369" s="130" t="s">
        <v>40</v>
      </c>
      <c r="B369" s="196">
        <v>0</v>
      </c>
      <c r="C369" s="180">
        <v>206</v>
      </c>
      <c r="D369" s="181">
        <v>3</v>
      </c>
      <c r="E369" s="182">
        <v>111</v>
      </c>
      <c r="F369" s="179">
        <v>9</v>
      </c>
      <c r="G369" s="183">
        <v>412</v>
      </c>
      <c r="H369" s="181">
        <v>40</v>
      </c>
      <c r="I369" s="182">
        <v>387</v>
      </c>
      <c r="J369" s="179">
        <v>20</v>
      </c>
      <c r="K369" s="180">
        <v>14</v>
      </c>
      <c r="L369" s="181">
        <v>145</v>
      </c>
      <c r="M369" s="179">
        <v>44</v>
      </c>
      <c r="N369" s="184">
        <v>191</v>
      </c>
      <c r="O369" s="197">
        <v>177</v>
      </c>
      <c r="P369" s="179">
        <v>57</v>
      </c>
      <c r="Q369" s="180">
        <v>104</v>
      </c>
      <c r="R369" s="181">
        <v>111</v>
      </c>
      <c r="S369" s="182">
        <v>79</v>
      </c>
      <c r="T369" s="179">
        <v>10</v>
      </c>
      <c r="U369" s="183">
        <v>3</v>
      </c>
      <c r="V369" s="181">
        <v>132</v>
      </c>
      <c r="W369" s="198">
        <v>11</v>
      </c>
      <c r="X369" s="179">
        <v>40</v>
      </c>
      <c r="Y369" s="183">
        <v>22</v>
      </c>
      <c r="Z369" s="181">
        <v>81</v>
      </c>
      <c r="AA369" s="179">
        <v>140</v>
      </c>
      <c r="AB369" s="161">
        <f t="shared" si="5716"/>
        <v>839</v>
      </c>
      <c r="AC369" s="162">
        <f t="shared" si="5717"/>
        <v>1710</v>
      </c>
      <c r="BI369" s="130" t="s">
        <v>40</v>
      </c>
      <c r="BJ369" s="122">
        <f>B369/B374</f>
        <v>0</v>
      </c>
      <c r="BK369" s="123">
        <f t="shared" ref="BK369" si="6208">C369/C374</f>
        <v>1.1994177583697235E-2</v>
      </c>
      <c r="BL369" s="124">
        <f t="shared" ref="BL369" si="6209">D369/D374</f>
        <v>5.0813008130081306E-4</v>
      </c>
      <c r="BM369" s="125">
        <f t="shared" ref="BM369" si="6210">E369/E374</f>
        <v>1.7395392571697227E-2</v>
      </c>
      <c r="BN369" s="122">
        <f t="shared" ref="BN369" si="6211">F369/F374</f>
        <v>5.6316876290595083E-4</v>
      </c>
      <c r="BO369" s="123">
        <f t="shared" ref="BO369" si="6212">G369/G374</f>
        <v>2.0805979194020805E-2</v>
      </c>
      <c r="BP369" s="124">
        <f t="shared" ref="BP369" si="6213">H369/H374</f>
        <v>1.7569288883032459E-3</v>
      </c>
      <c r="BQ369" s="125">
        <f t="shared" ref="BQ369" si="6214">I369/I374</f>
        <v>1.4483532934131736E-2</v>
      </c>
      <c r="BR369" s="122">
        <f t="shared" ref="BR369" si="6215">J369/J374</f>
        <v>6.3011972274732196E-3</v>
      </c>
      <c r="BS369" s="123">
        <f t="shared" ref="BS369" si="6216">K369/K374</f>
        <v>5.028735632183908E-3</v>
      </c>
      <c r="BT369" s="124">
        <f t="shared" ref="BT369" si="6217">L369/L374</f>
        <v>1.3474584146454791E-2</v>
      </c>
      <c r="BU369" s="122">
        <f t="shared" ref="BU369" si="6218">M369/M374</f>
        <v>4.469727752945957E-3</v>
      </c>
      <c r="BV369" s="126">
        <f t="shared" ref="BV369" si="6219">N369/N374</f>
        <v>7.8951719576719585E-3</v>
      </c>
      <c r="BW369" s="127">
        <f t="shared" ref="BW369" si="6220">O369/O374</f>
        <v>8.1319489111458237E-3</v>
      </c>
      <c r="BX369" s="122">
        <f t="shared" ref="BX369" si="6221">P369/P374</f>
        <v>4.7499999999999999E-3</v>
      </c>
      <c r="BY369" s="123">
        <f t="shared" ref="BY369" si="6222">Q369/Q374</f>
        <v>1.0764931166545906E-2</v>
      </c>
      <c r="BZ369" s="124">
        <f t="shared" ref="BZ369" si="6223">R369/R374</f>
        <v>6.6415365284509063E-3</v>
      </c>
      <c r="CA369" s="125">
        <f t="shared" ref="CA369" si="6224">S369/S374</f>
        <v>5.2677202107088081E-3</v>
      </c>
      <c r="CB369" s="122">
        <f t="shared" ref="CB369" si="6225">T369/T374</f>
        <v>3.2268473701193932E-3</v>
      </c>
      <c r="CC369" s="123">
        <f t="shared" ref="CC369" si="6226">U369/U374</f>
        <v>1.0964912280701754E-3</v>
      </c>
      <c r="CD369" s="124">
        <f t="shared" ref="CD369" si="6227">V369/V374</f>
        <v>1.0317336251367829E-2</v>
      </c>
      <c r="CE369" s="125">
        <f t="shared" ref="CE369" si="6228">W369/W374</f>
        <v>7.9347904493976777E-4</v>
      </c>
      <c r="CF369" s="122">
        <f t="shared" ref="CF369" si="6229">X369/X374</f>
        <v>3.8572806171648989E-3</v>
      </c>
      <c r="CG369" s="123">
        <f t="shared" ref="CG369" si="6230">Y369/Y374</f>
        <v>4.6247635064116041E-3</v>
      </c>
      <c r="CH369" s="124">
        <f t="shared" ref="CH369" si="6231">Z369/Z374</f>
        <v>3.3886959795841527E-3</v>
      </c>
      <c r="CI369" s="122">
        <f t="shared" ref="CI369" si="6232">AA369/AA374</f>
        <v>5.3868944553464929E-3</v>
      </c>
      <c r="CJ369" s="128">
        <f t="shared" ref="CJ369" si="6233">AB369/AB374</f>
        <v>4.7418811534244406E-3</v>
      </c>
      <c r="CK369" s="129">
        <f t="shared" ref="CK369" si="6234">AC369/AC374</f>
        <v>9.6897577560560982E-3</v>
      </c>
    </row>
    <row r="370" spans="1:89" x14ac:dyDescent="0.2">
      <c r="A370" s="138" t="s">
        <v>41</v>
      </c>
      <c r="B370" s="193"/>
      <c r="C370" s="187"/>
      <c r="D370" s="188"/>
      <c r="E370" s="189"/>
      <c r="F370" s="186"/>
      <c r="G370" s="190"/>
      <c r="H370" s="188"/>
      <c r="I370" s="189"/>
      <c r="J370" s="186"/>
      <c r="K370" s="190"/>
      <c r="L370" s="188"/>
      <c r="M370" s="186"/>
      <c r="N370" s="191"/>
      <c r="O370" s="194"/>
      <c r="P370" s="186"/>
      <c r="Q370" s="190"/>
      <c r="R370" s="188"/>
      <c r="S370" s="189"/>
      <c r="T370" s="186"/>
      <c r="U370" s="190"/>
      <c r="V370" s="188"/>
      <c r="W370" s="189"/>
      <c r="X370" s="186"/>
      <c r="Y370" s="190"/>
      <c r="Z370" s="188"/>
      <c r="AA370" s="186"/>
      <c r="AB370" s="161">
        <f t="shared" si="5716"/>
        <v>0</v>
      </c>
      <c r="AC370" s="162">
        <f t="shared" si="5717"/>
        <v>0</v>
      </c>
      <c r="BI370" s="138" t="s">
        <v>41</v>
      </c>
      <c r="BJ370" s="122">
        <f>B370/B374</f>
        <v>0</v>
      </c>
      <c r="BK370" s="123">
        <f t="shared" ref="BK370" si="6235">C370/C374</f>
        <v>0</v>
      </c>
      <c r="BL370" s="124">
        <f t="shared" ref="BL370" si="6236">D370/D374</f>
        <v>0</v>
      </c>
      <c r="BM370" s="125">
        <f t="shared" ref="BM370" si="6237">E370/E374</f>
        <v>0</v>
      </c>
      <c r="BN370" s="122">
        <f t="shared" ref="BN370" si="6238">F370/F374</f>
        <v>0</v>
      </c>
      <c r="BO370" s="123">
        <f t="shared" ref="BO370" si="6239">G370/G374</f>
        <v>0</v>
      </c>
      <c r="BP370" s="124">
        <f t="shared" ref="BP370" si="6240">H370/H374</f>
        <v>0</v>
      </c>
      <c r="BQ370" s="125">
        <f t="shared" ref="BQ370" si="6241">I370/I374</f>
        <v>0</v>
      </c>
      <c r="BR370" s="122">
        <f t="shared" ref="BR370" si="6242">J370/J374</f>
        <v>0</v>
      </c>
      <c r="BS370" s="123">
        <f t="shared" ref="BS370" si="6243">K370/K374</f>
        <v>0</v>
      </c>
      <c r="BT370" s="124">
        <f t="shared" ref="BT370" si="6244">L370/L374</f>
        <v>0</v>
      </c>
      <c r="BU370" s="122">
        <f t="shared" ref="BU370" si="6245">M370/M374</f>
        <v>0</v>
      </c>
      <c r="BV370" s="126">
        <f t="shared" ref="BV370" si="6246">N370/N374</f>
        <v>0</v>
      </c>
      <c r="BW370" s="127">
        <f t="shared" ref="BW370" si="6247">O370/O374</f>
        <v>0</v>
      </c>
      <c r="BX370" s="122">
        <f t="shared" ref="BX370" si="6248">P370/P374</f>
        <v>0</v>
      </c>
      <c r="BY370" s="123">
        <f t="shared" ref="BY370" si="6249">Q370/Q374</f>
        <v>0</v>
      </c>
      <c r="BZ370" s="124">
        <f t="shared" ref="BZ370" si="6250">R370/R374</f>
        <v>0</v>
      </c>
      <c r="CA370" s="125">
        <f t="shared" ref="CA370" si="6251">S370/S374</f>
        <v>0</v>
      </c>
      <c r="CB370" s="122">
        <f t="shared" ref="CB370" si="6252">T370/T374</f>
        <v>0</v>
      </c>
      <c r="CC370" s="123">
        <f t="shared" ref="CC370" si="6253">U370/U374</f>
        <v>0</v>
      </c>
      <c r="CD370" s="124">
        <f t="shared" ref="CD370" si="6254">V370/V374</f>
        <v>0</v>
      </c>
      <c r="CE370" s="125">
        <f t="shared" ref="CE370" si="6255">W370/W374</f>
        <v>0</v>
      </c>
      <c r="CF370" s="122">
        <f t="shared" ref="CF370" si="6256">X370/X374</f>
        <v>0</v>
      </c>
      <c r="CG370" s="123">
        <f t="shared" ref="CG370" si="6257">Y370/Y374</f>
        <v>0</v>
      </c>
      <c r="CH370" s="124">
        <f t="shared" ref="CH370" si="6258">Z370/Z374</f>
        <v>0</v>
      </c>
      <c r="CI370" s="122">
        <f t="shared" ref="CI370" si="6259">AA370/AA374</f>
        <v>0</v>
      </c>
      <c r="CJ370" s="128">
        <f t="shared" ref="CJ370" si="6260">AB370/AB374</f>
        <v>0</v>
      </c>
      <c r="CK370" s="129">
        <f t="shared" ref="CK370" si="6261">AC370/AC374</f>
        <v>0</v>
      </c>
    </row>
    <row r="371" spans="1:89" x14ac:dyDescent="0.2">
      <c r="A371" s="130" t="s">
        <v>42</v>
      </c>
      <c r="B371" s="55"/>
      <c r="C371" s="56"/>
      <c r="D371" s="132"/>
      <c r="E371" s="133"/>
      <c r="F371" s="131"/>
      <c r="G371" s="134"/>
      <c r="H371" s="132"/>
      <c r="I371" s="133"/>
      <c r="J371" s="131"/>
      <c r="K371" s="134"/>
      <c r="L371" s="132"/>
      <c r="M371" s="131"/>
      <c r="N371" s="135"/>
      <c r="O371" s="136"/>
      <c r="P371" s="131"/>
      <c r="Q371" s="134"/>
      <c r="R371" s="132"/>
      <c r="S371" s="133"/>
      <c r="T371" s="131"/>
      <c r="U371" s="134"/>
      <c r="V371" s="132"/>
      <c r="W371" s="133"/>
      <c r="X371" s="131"/>
      <c r="Y371" s="134"/>
      <c r="Z371" s="137"/>
      <c r="AA371" s="2"/>
      <c r="AB371" s="163">
        <f t="shared" ref="AB371:AB373" si="6262">SUM(B371,D371,F371,H371,J371,L371,N371,P371,R371,T371,V371,X371,Z371)</f>
        <v>0</v>
      </c>
      <c r="AC371" s="164">
        <f t="shared" ref="AC371:AC373" si="6263">SUM(C371,E371,G371,I371,K371,M371,O371,Q371,S371,U371,W371,Y371,AA371)</f>
        <v>0</v>
      </c>
      <c r="BI371" s="130" t="s">
        <v>42</v>
      </c>
      <c r="BJ371" s="122">
        <f>B371/B374</f>
        <v>0</v>
      </c>
      <c r="BK371" s="123">
        <f t="shared" ref="BK371" si="6264">C371/C374</f>
        <v>0</v>
      </c>
      <c r="BL371" s="124">
        <f t="shared" ref="BL371" si="6265">D371/D374</f>
        <v>0</v>
      </c>
      <c r="BM371" s="125">
        <f t="shared" ref="BM371" si="6266">E371/E374</f>
        <v>0</v>
      </c>
      <c r="BN371" s="122">
        <f t="shared" ref="BN371" si="6267">F371/F374</f>
        <v>0</v>
      </c>
      <c r="BO371" s="123">
        <f t="shared" ref="BO371" si="6268">G371/G374</f>
        <v>0</v>
      </c>
      <c r="BP371" s="124">
        <f t="shared" ref="BP371" si="6269">H371/H374</f>
        <v>0</v>
      </c>
      <c r="BQ371" s="125">
        <f t="shared" ref="BQ371" si="6270">I371/I374</f>
        <v>0</v>
      </c>
      <c r="BR371" s="122">
        <f t="shared" ref="BR371" si="6271">J371/J374</f>
        <v>0</v>
      </c>
      <c r="BS371" s="123">
        <f t="shared" ref="BS371" si="6272">K371/K374</f>
        <v>0</v>
      </c>
      <c r="BT371" s="124">
        <f t="shared" ref="BT371" si="6273">L371/L374</f>
        <v>0</v>
      </c>
      <c r="BU371" s="122">
        <f t="shared" ref="BU371" si="6274">M371/M374</f>
        <v>0</v>
      </c>
      <c r="BV371" s="126">
        <f t="shared" ref="BV371" si="6275">N371/N374</f>
        <v>0</v>
      </c>
      <c r="BW371" s="127">
        <f t="shared" ref="BW371" si="6276">O371/O374</f>
        <v>0</v>
      </c>
      <c r="BX371" s="122">
        <f t="shared" ref="BX371" si="6277">P371/P374</f>
        <v>0</v>
      </c>
      <c r="BY371" s="123">
        <f t="shared" ref="BY371" si="6278">Q371/Q374</f>
        <v>0</v>
      </c>
      <c r="BZ371" s="124">
        <f t="shared" ref="BZ371" si="6279">R371/R374</f>
        <v>0</v>
      </c>
      <c r="CA371" s="125">
        <f t="shared" ref="CA371" si="6280">S371/S374</f>
        <v>0</v>
      </c>
      <c r="CB371" s="122">
        <f t="shared" ref="CB371" si="6281">T371/T374</f>
        <v>0</v>
      </c>
      <c r="CC371" s="123">
        <f t="shared" ref="CC371" si="6282">U371/U374</f>
        <v>0</v>
      </c>
      <c r="CD371" s="124">
        <f t="shared" ref="CD371" si="6283">V371/V374</f>
        <v>0</v>
      </c>
      <c r="CE371" s="125">
        <f t="shared" ref="CE371" si="6284">W371/W374</f>
        <v>0</v>
      </c>
      <c r="CF371" s="122">
        <f t="shared" ref="CF371" si="6285">X371/X374</f>
        <v>0</v>
      </c>
      <c r="CG371" s="123">
        <f t="shared" ref="CG371" si="6286">Y371/Y374</f>
        <v>0</v>
      </c>
      <c r="CH371" s="124">
        <f t="shared" ref="CH371" si="6287">Z371/Z374</f>
        <v>0</v>
      </c>
      <c r="CI371" s="122">
        <f t="shared" ref="CI371" si="6288">AA371/AA374</f>
        <v>0</v>
      </c>
      <c r="CJ371" s="128">
        <f t="shared" ref="CJ371" si="6289">AB371/AB374</f>
        <v>0</v>
      </c>
      <c r="CK371" s="129">
        <f t="shared" ref="CK371" si="6290">AC371/AC374</f>
        <v>0</v>
      </c>
    </row>
    <row r="372" spans="1:89" x14ac:dyDescent="0.2">
      <c r="A372" s="138" t="s">
        <v>43</v>
      </c>
      <c r="B372" s="53"/>
      <c r="C372" s="54"/>
      <c r="D372" s="143"/>
      <c r="E372" s="140"/>
      <c r="F372" s="141"/>
      <c r="G372" s="142"/>
      <c r="H372" s="143"/>
      <c r="I372" s="140"/>
      <c r="J372" s="141"/>
      <c r="K372" s="142"/>
      <c r="L372" s="143"/>
      <c r="M372" s="141"/>
      <c r="N372" s="145"/>
      <c r="O372" s="144"/>
      <c r="P372" s="141"/>
      <c r="Q372" s="142"/>
      <c r="R372" s="143"/>
      <c r="S372" s="140"/>
      <c r="T372" s="141"/>
      <c r="U372" s="142"/>
      <c r="V372" s="143"/>
      <c r="W372" s="140"/>
      <c r="X372" s="141"/>
      <c r="Y372" s="142"/>
      <c r="Z372" s="3"/>
      <c r="AA372" s="139"/>
      <c r="AB372" s="163">
        <f t="shared" si="6262"/>
        <v>0</v>
      </c>
      <c r="AC372" s="164">
        <f t="shared" si="6263"/>
        <v>0</v>
      </c>
      <c r="BI372" s="138" t="s">
        <v>43</v>
      </c>
      <c r="BJ372" s="122">
        <f>B372/B374</f>
        <v>0</v>
      </c>
      <c r="BK372" s="123">
        <f t="shared" ref="BK372" si="6291">C372/C374</f>
        <v>0</v>
      </c>
      <c r="BL372" s="124">
        <f t="shared" ref="BL372" si="6292">D372/D374</f>
        <v>0</v>
      </c>
      <c r="BM372" s="125">
        <f t="shared" ref="BM372" si="6293">E372/E374</f>
        <v>0</v>
      </c>
      <c r="BN372" s="122">
        <f t="shared" ref="BN372" si="6294">F372/F374</f>
        <v>0</v>
      </c>
      <c r="BO372" s="123">
        <f t="shared" ref="BO372" si="6295">G372/G374</f>
        <v>0</v>
      </c>
      <c r="BP372" s="124">
        <f t="shared" ref="BP372" si="6296">H372/H374</f>
        <v>0</v>
      </c>
      <c r="BQ372" s="125">
        <f t="shared" ref="BQ372" si="6297">I372/I374</f>
        <v>0</v>
      </c>
      <c r="BR372" s="122">
        <f t="shared" ref="BR372" si="6298">J372/J374</f>
        <v>0</v>
      </c>
      <c r="BS372" s="123">
        <f t="shared" ref="BS372" si="6299">K372/K374</f>
        <v>0</v>
      </c>
      <c r="BT372" s="124">
        <f t="shared" ref="BT372" si="6300">L372/L374</f>
        <v>0</v>
      </c>
      <c r="BU372" s="122">
        <f t="shared" ref="BU372" si="6301">M372/M374</f>
        <v>0</v>
      </c>
      <c r="BV372" s="126">
        <f t="shared" ref="BV372" si="6302">N372/N374</f>
        <v>0</v>
      </c>
      <c r="BW372" s="127">
        <f t="shared" ref="BW372" si="6303">O372/O374</f>
        <v>0</v>
      </c>
      <c r="BX372" s="122">
        <f t="shared" ref="BX372" si="6304">P372/P374</f>
        <v>0</v>
      </c>
      <c r="BY372" s="123">
        <f t="shared" ref="BY372" si="6305">Q372/Q374</f>
        <v>0</v>
      </c>
      <c r="BZ372" s="124">
        <f t="shared" ref="BZ372" si="6306">R372/R374</f>
        <v>0</v>
      </c>
      <c r="CA372" s="125">
        <f t="shared" ref="CA372" si="6307">S372/S374</f>
        <v>0</v>
      </c>
      <c r="CB372" s="122">
        <f t="shared" ref="CB372" si="6308">T372/T374</f>
        <v>0</v>
      </c>
      <c r="CC372" s="123">
        <f t="shared" ref="CC372" si="6309">U372/U374</f>
        <v>0</v>
      </c>
      <c r="CD372" s="124">
        <f t="shared" ref="CD372" si="6310">V372/V374</f>
        <v>0</v>
      </c>
      <c r="CE372" s="125">
        <f t="shared" ref="CE372" si="6311">W372/W374</f>
        <v>0</v>
      </c>
      <c r="CF372" s="122">
        <f t="shared" ref="CF372" si="6312">X372/X374</f>
        <v>0</v>
      </c>
      <c r="CG372" s="123">
        <f t="shared" ref="CG372" si="6313">Y372/Y374</f>
        <v>0</v>
      </c>
      <c r="CH372" s="124">
        <f t="shared" ref="CH372" si="6314">Z372/Z374</f>
        <v>0</v>
      </c>
      <c r="CI372" s="122">
        <f t="shared" ref="CI372" si="6315">AA372/AA374</f>
        <v>0</v>
      </c>
      <c r="CJ372" s="128">
        <f t="shared" ref="CJ372" si="6316">AB372/AB374</f>
        <v>0</v>
      </c>
      <c r="CK372" s="129">
        <f t="shared" ref="CK372" si="6317">AC372/AC374</f>
        <v>0</v>
      </c>
    </row>
    <row r="373" spans="1:89" ht="13.5" thickBot="1" x14ac:dyDescent="0.25">
      <c r="A373" s="130" t="s">
        <v>44</v>
      </c>
      <c r="B373" s="55"/>
      <c r="C373" s="56"/>
      <c r="D373" s="132"/>
      <c r="E373" s="133"/>
      <c r="F373" s="131"/>
      <c r="G373" s="134"/>
      <c r="H373" s="132"/>
      <c r="I373" s="133"/>
      <c r="J373" s="131"/>
      <c r="K373" s="134"/>
      <c r="L373" s="132"/>
      <c r="M373" s="131"/>
      <c r="N373" s="135"/>
      <c r="O373" s="136"/>
      <c r="P373" s="131"/>
      <c r="Q373" s="134"/>
      <c r="R373" s="132"/>
      <c r="S373" s="133"/>
      <c r="T373" s="131"/>
      <c r="U373" s="134"/>
      <c r="V373" s="132"/>
      <c r="W373" s="133"/>
      <c r="X373" s="131"/>
      <c r="Y373" s="134"/>
      <c r="Z373" s="137"/>
      <c r="AA373" s="2"/>
      <c r="AB373" s="163">
        <f t="shared" si="6262"/>
        <v>0</v>
      </c>
      <c r="AC373" s="164">
        <f t="shared" si="6263"/>
        <v>0</v>
      </c>
      <c r="BI373" s="130" t="s">
        <v>44</v>
      </c>
      <c r="BJ373" s="122">
        <f>B373/B374</f>
        <v>0</v>
      </c>
      <c r="BK373" s="123">
        <f t="shared" ref="BK373" si="6318">C373/C374</f>
        <v>0</v>
      </c>
      <c r="BL373" s="124">
        <f t="shared" ref="BL373" si="6319">D373/D374</f>
        <v>0</v>
      </c>
      <c r="BM373" s="125">
        <f t="shared" ref="BM373" si="6320">E373/E374</f>
        <v>0</v>
      </c>
      <c r="BN373" s="122">
        <f t="shared" ref="BN373" si="6321">F373/F374</f>
        <v>0</v>
      </c>
      <c r="BO373" s="123">
        <f t="shared" ref="BO373" si="6322">G373/G374</f>
        <v>0</v>
      </c>
      <c r="BP373" s="124">
        <f t="shared" ref="BP373" si="6323">H373/H374</f>
        <v>0</v>
      </c>
      <c r="BQ373" s="125">
        <f t="shared" ref="BQ373" si="6324">I373/I374</f>
        <v>0</v>
      </c>
      <c r="BR373" s="122">
        <f t="shared" ref="BR373" si="6325">J373/J374</f>
        <v>0</v>
      </c>
      <c r="BS373" s="123">
        <f t="shared" ref="BS373" si="6326">K373/K374</f>
        <v>0</v>
      </c>
      <c r="BT373" s="124">
        <f t="shared" ref="BT373" si="6327">L373/L374</f>
        <v>0</v>
      </c>
      <c r="BU373" s="122">
        <f t="shared" ref="BU373" si="6328">M373/M374</f>
        <v>0</v>
      </c>
      <c r="BV373" s="126">
        <f t="shared" ref="BV373" si="6329">N373/N374</f>
        <v>0</v>
      </c>
      <c r="BW373" s="127">
        <f t="shared" ref="BW373" si="6330">O373/O374</f>
        <v>0</v>
      </c>
      <c r="BX373" s="122">
        <f t="shared" ref="BX373" si="6331">P373/P374</f>
        <v>0</v>
      </c>
      <c r="BY373" s="123">
        <f t="shared" ref="BY373" si="6332">Q373/Q374</f>
        <v>0</v>
      </c>
      <c r="BZ373" s="124">
        <f t="shared" ref="BZ373" si="6333">R373/R374</f>
        <v>0</v>
      </c>
      <c r="CA373" s="125">
        <f t="shared" ref="CA373" si="6334">S373/S374</f>
        <v>0</v>
      </c>
      <c r="CB373" s="122">
        <f t="shared" ref="CB373" si="6335">T373/T374</f>
        <v>0</v>
      </c>
      <c r="CC373" s="123">
        <f t="shared" ref="CC373" si="6336">U373/U374</f>
        <v>0</v>
      </c>
      <c r="CD373" s="124">
        <f t="shared" ref="CD373" si="6337">V373/V374</f>
        <v>0</v>
      </c>
      <c r="CE373" s="125">
        <f t="shared" ref="CE373" si="6338">W373/W374</f>
        <v>0</v>
      </c>
      <c r="CF373" s="122">
        <f t="shared" ref="CF373" si="6339">X373/X374</f>
        <v>0</v>
      </c>
      <c r="CG373" s="123">
        <f t="shared" ref="CG373" si="6340">Y373/Y374</f>
        <v>0</v>
      </c>
      <c r="CH373" s="124">
        <f t="shared" ref="CH373" si="6341">Z373/Z374</f>
        <v>0</v>
      </c>
      <c r="CI373" s="122">
        <f t="shared" ref="CI373" si="6342">AA373/AA374</f>
        <v>0</v>
      </c>
      <c r="CJ373" s="128">
        <f t="shared" ref="CJ373" si="6343">AB373/AB374</f>
        <v>0</v>
      </c>
      <c r="CK373" s="129">
        <f t="shared" ref="CK373" si="6344">AC373/AC374</f>
        <v>0</v>
      </c>
    </row>
    <row r="374" spans="1:89" ht="14.25" thickTop="1" thickBot="1" x14ac:dyDescent="0.25">
      <c r="A374" s="250" t="s">
        <v>25</v>
      </c>
      <c r="B374" s="14">
        <f t="shared" ref="B374" si="6345">SUM(B351:B373)</f>
        <v>15276</v>
      </c>
      <c r="C374" s="1">
        <f t="shared" ref="C374" si="6346">SUM(C351:C373)</f>
        <v>17175</v>
      </c>
      <c r="D374" s="14">
        <f t="shared" ref="D374" si="6347">SUM(D351:D373)</f>
        <v>5904</v>
      </c>
      <c r="E374" s="1">
        <f t="shared" ref="E374" si="6348">SUM(E351:E373)</f>
        <v>6381</v>
      </c>
      <c r="F374" s="14">
        <f t="shared" ref="F374" si="6349">SUM(F351:F373)</f>
        <v>15981</v>
      </c>
      <c r="G374" s="1">
        <f t="shared" ref="G374" si="6350">SUM(G351:G373)</f>
        <v>19802</v>
      </c>
      <c r="H374" s="14">
        <f t="shared" ref="H374" si="6351">SUM(H351:H373)</f>
        <v>22767</v>
      </c>
      <c r="I374" s="1">
        <f t="shared" ref="I374" si="6352">SUM(I351:I373)</f>
        <v>26720</v>
      </c>
      <c r="J374" s="14">
        <f t="shared" ref="J374" si="6353">SUM(J351:J373)</f>
        <v>3174</v>
      </c>
      <c r="K374" s="1">
        <f t="shared" ref="K374" si="6354">SUM(K351:K373)</f>
        <v>2784</v>
      </c>
      <c r="L374" s="14">
        <f t="shared" ref="L374" si="6355">SUM(L351:L373)</f>
        <v>10761</v>
      </c>
      <c r="M374" s="1">
        <f t="shared" ref="M374" si="6356">SUM(M351:M373)</f>
        <v>9844</v>
      </c>
      <c r="N374" s="14">
        <f t="shared" ref="N374" si="6357">SUM(N351:N373)</f>
        <v>24192</v>
      </c>
      <c r="O374" s="1">
        <f t="shared" ref="O374" si="6358">SUM(O351:O373)</f>
        <v>21766</v>
      </c>
      <c r="P374" s="14">
        <f t="shared" ref="P374" si="6359">SUM(P351:P373)</f>
        <v>12000</v>
      </c>
      <c r="Q374" s="1">
        <f t="shared" ref="Q374" si="6360">SUM(Q351:Q373)</f>
        <v>9661</v>
      </c>
      <c r="R374" s="14">
        <f t="shared" ref="R374" si="6361">SUM(R351:R373)</f>
        <v>16713</v>
      </c>
      <c r="S374" s="1">
        <f t="shared" ref="S374" si="6362">SUM(S351:S373)</f>
        <v>14997</v>
      </c>
      <c r="T374" s="14">
        <f t="shared" ref="T374" si="6363">SUM(T351:T373)</f>
        <v>3099</v>
      </c>
      <c r="U374" s="1">
        <f t="shared" ref="U374" si="6364">SUM(U351:U373)</f>
        <v>2736</v>
      </c>
      <c r="V374" s="14">
        <f t="shared" ref="V374" si="6365">SUM(V351:V373)</f>
        <v>12794</v>
      </c>
      <c r="W374" s="1">
        <f t="shared" ref="W374" si="6366">SUM(W351:W373)</f>
        <v>13863</v>
      </c>
      <c r="X374" s="14">
        <f t="shared" ref="X374" si="6367">SUM(X351:X373)</f>
        <v>10370</v>
      </c>
      <c r="Y374" s="1">
        <f t="shared" ref="Y374" si="6368">SUM(Y351:Y373)</f>
        <v>4757</v>
      </c>
      <c r="Z374" s="14">
        <f t="shared" ref="Z374" si="6369">SUM(Z351:Z373)</f>
        <v>23903</v>
      </c>
      <c r="AA374" s="1">
        <f t="shared" ref="AA374" si="6370">SUM(AA351:AA373)</f>
        <v>25989</v>
      </c>
      <c r="AB374" s="165">
        <f t="shared" ref="AB374:AC374" si="6371">SUM(AB350:AB373)</f>
        <v>176934</v>
      </c>
      <c r="AC374" s="166">
        <f t="shared" si="6371"/>
        <v>176475</v>
      </c>
      <c r="BI374" s="250" t="s">
        <v>25</v>
      </c>
      <c r="BJ374" s="146">
        <f>SUM(BJ350:BJ373)</f>
        <v>0.99999999999999989</v>
      </c>
      <c r="BK374" s="147">
        <f t="shared" ref="BK374:CK374" si="6372">SUM(BK350:BK373)</f>
        <v>1</v>
      </c>
      <c r="BL374" s="146">
        <f t="shared" si="6372"/>
        <v>1.0000000000000002</v>
      </c>
      <c r="BM374" s="147">
        <f t="shared" si="6372"/>
        <v>0.99999999999999978</v>
      </c>
      <c r="BN374" s="146">
        <f t="shared" si="6372"/>
        <v>0.99999999999999989</v>
      </c>
      <c r="BO374" s="147">
        <f t="shared" si="6372"/>
        <v>1</v>
      </c>
      <c r="BP374" s="146">
        <f t="shared" si="6372"/>
        <v>1</v>
      </c>
      <c r="BQ374" s="147">
        <f t="shared" si="6372"/>
        <v>1</v>
      </c>
      <c r="BR374" s="146">
        <f t="shared" si="6372"/>
        <v>1</v>
      </c>
      <c r="BS374" s="147">
        <f t="shared" si="6372"/>
        <v>1</v>
      </c>
      <c r="BT374" s="146">
        <f t="shared" si="6372"/>
        <v>0.99999999999999989</v>
      </c>
      <c r="BU374" s="147">
        <f t="shared" si="6372"/>
        <v>1</v>
      </c>
      <c r="BV374" s="146">
        <f t="shared" si="6372"/>
        <v>1</v>
      </c>
      <c r="BW374" s="147">
        <f t="shared" si="6372"/>
        <v>0.99999999999999989</v>
      </c>
      <c r="BX374" s="146">
        <f t="shared" si="6372"/>
        <v>1</v>
      </c>
      <c r="BY374" s="147">
        <f t="shared" si="6372"/>
        <v>1.0000000000000002</v>
      </c>
      <c r="BZ374" s="146">
        <f t="shared" si="6372"/>
        <v>1</v>
      </c>
      <c r="CA374" s="147">
        <f t="shared" si="6372"/>
        <v>1</v>
      </c>
      <c r="CB374" s="146">
        <f t="shared" si="6372"/>
        <v>0.99999999999999989</v>
      </c>
      <c r="CC374" s="147">
        <f t="shared" si="6372"/>
        <v>1</v>
      </c>
      <c r="CD374" s="146">
        <f t="shared" si="6372"/>
        <v>0.99999999999999989</v>
      </c>
      <c r="CE374" s="147">
        <f t="shared" si="6372"/>
        <v>0.99999999999999989</v>
      </c>
      <c r="CF374" s="146">
        <f t="shared" si="6372"/>
        <v>1</v>
      </c>
      <c r="CG374" s="147">
        <f t="shared" si="6372"/>
        <v>1</v>
      </c>
      <c r="CH374" s="146">
        <f t="shared" si="6372"/>
        <v>1</v>
      </c>
      <c r="CI374" s="147">
        <f t="shared" si="6372"/>
        <v>1.0000000000000002</v>
      </c>
      <c r="CJ374" s="146">
        <f t="shared" si="6372"/>
        <v>0.99999999999999989</v>
      </c>
      <c r="CK374" s="147">
        <f t="shared" si="6372"/>
        <v>1</v>
      </c>
    </row>
    <row r="375" spans="1:89" ht="13.5" thickTop="1" x14ac:dyDescent="0.2">
      <c r="A375" s="177"/>
    </row>
    <row r="377" spans="1:89" x14ac:dyDescent="0.2">
      <c r="A377" s="269">
        <f>+A346+1</f>
        <v>44605</v>
      </c>
      <c r="B377" s="269"/>
      <c r="C377" s="269"/>
      <c r="D377" s="269"/>
      <c r="BI377" s="274">
        <f>+BI346+1</f>
        <v>44605</v>
      </c>
      <c r="BJ377" s="274"/>
      <c r="BK377" s="274"/>
      <c r="BL377" s="274"/>
    </row>
    <row r="378" spans="1:89" ht="13.5" thickBot="1" x14ac:dyDescent="0.25">
      <c r="AE378" t="s">
        <v>1</v>
      </c>
    </row>
    <row r="379" spans="1:89" ht="14.25" thickTop="1" thickBot="1" x14ac:dyDescent="0.25">
      <c r="A379" s="265" t="s">
        <v>2</v>
      </c>
      <c r="B379" s="267" t="s">
        <v>3</v>
      </c>
      <c r="C379" s="268"/>
      <c r="D379" s="267" t="s">
        <v>4</v>
      </c>
      <c r="E379" s="268"/>
      <c r="F379" s="267" t="s">
        <v>5</v>
      </c>
      <c r="G379" s="268"/>
      <c r="H379" s="267" t="s">
        <v>6</v>
      </c>
      <c r="I379" s="268"/>
      <c r="J379" s="267" t="s">
        <v>7</v>
      </c>
      <c r="K379" s="268"/>
      <c r="L379" s="267" t="s">
        <v>8</v>
      </c>
      <c r="M379" s="268"/>
      <c r="N379" s="267" t="s">
        <v>9</v>
      </c>
      <c r="O379" s="268"/>
      <c r="P379" s="267" t="s">
        <v>10</v>
      </c>
      <c r="Q379" s="268"/>
      <c r="R379" s="267" t="s">
        <v>11</v>
      </c>
      <c r="S379" s="268"/>
      <c r="T379" s="267" t="s">
        <v>12</v>
      </c>
      <c r="U379" s="268"/>
      <c r="V379" s="267" t="s">
        <v>13</v>
      </c>
      <c r="W379" s="268"/>
      <c r="X379" s="267" t="s">
        <v>14</v>
      </c>
      <c r="Y379" s="268"/>
      <c r="Z379" s="270" t="s">
        <v>15</v>
      </c>
      <c r="AA379" s="271"/>
      <c r="AB379" s="272" t="s">
        <v>16</v>
      </c>
      <c r="AC379" s="273"/>
      <c r="AE379" s="265" t="s">
        <v>2</v>
      </c>
      <c r="AF379" s="267" t="s">
        <v>3</v>
      </c>
      <c r="AG379" s="268"/>
      <c r="AH379" s="267" t="s">
        <v>4</v>
      </c>
      <c r="AI379" s="268"/>
      <c r="AJ379" s="267" t="s">
        <v>5</v>
      </c>
      <c r="AK379" s="268"/>
      <c r="AL379" s="267" t="s">
        <v>6</v>
      </c>
      <c r="AM379" s="268"/>
      <c r="AN379" s="267" t="s">
        <v>7</v>
      </c>
      <c r="AO379" s="268"/>
      <c r="AP379" s="267" t="s">
        <v>8</v>
      </c>
      <c r="AQ379" s="268"/>
      <c r="AR379" s="267" t="s">
        <v>9</v>
      </c>
      <c r="AS379" s="268"/>
      <c r="AT379" s="267" t="s">
        <v>10</v>
      </c>
      <c r="AU379" s="268"/>
      <c r="AV379" s="267" t="s">
        <v>11</v>
      </c>
      <c r="AW379" s="268"/>
      <c r="AX379" s="267" t="s">
        <v>12</v>
      </c>
      <c r="AY379" s="268"/>
      <c r="AZ379" s="267" t="s">
        <v>13</v>
      </c>
      <c r="BA379" s="268"/>
      <c r="BB379" s="267" t="s">
        <v>14</v>
      </c>
      <c r="BC379" s="268"/>
      <c r="BD379" s="270" t="s">
        <v>15</v>
      </c>
      <c r="BE379" s="271"/>
      <c r="BF379" s="272" t="s">
        <v>16</v>
      </c>
      <c r="BG379" s="273"/>
      <c r="BI379" s="265" t="s">
        <v>2</v>
      </c>
      <c r="BJ379" s="267" t="s">
        <v>3</v>
      </c>
      <c r="BK379" s="268"/>
      <c r="BL379" s="267" t="s">
        <v>4</v>
      </c>
      <c r="BM379" s="268"/>
      <c r="BN379" s="267" t="s">
        <v>5</v>
      </c>
      <c r="BO379" s="268"/>
      <c r="BP379" s="267" t="s">
        <v>6</v>
      </c>
      <c r="BQ379" s="268"/>
      <c r="BR379" s="267" t="s">
        <v>7</v>
      </c>
      <c r="BS379" s="268"/>
      <c r="BT379" s="267" t="s">
        <v>8</v>
      </c>
      <c r="BU379" s="268"/>
      <c r="BV379" s="267" t="s">
        <v>9</v>
      </c>
      <c r="BW379" s="268"/>
      <c r="BX379" s="267" t="s">
        <v>10</v>
      </c>
      <c r="BY379" s="268"/>
      <c r="BZ379" s="267" t="s">
        <v>11</v>
      </c>
      <c r="CA379" s="268"/>
      <c r="CB379" s="267" t="s">
        <v>12</v>
      </c>
      <c r="CC379" s="268"/>
      <c r="CD379" s="267" t="s">
        <v>13</v>
      </c>
      <c r="CE379" s="268"/>
      <c r="CF379" s="267" t="s">
        <v>14</v>
      </c>
      <c r="CG379" s="268"/>
      <c r="CH379" s="270" t="s">
        <v>15</v>
      </c>
      <c r="CI379" s="271"/>
      <c r="CJ379" s="267" t="s">
        <v>16</v>
      </c>
      <c r="CK379" s="268"/>
    </row>
    <row r="380" spans="1:89" ht="15" thickTop="1" thickBot="1" x14ac:dyDescent="0.3">
      <c r="A380" s="266"/>
      <c r="B380" s="110" t="s">
        <v>17</v>
      </c>
      <c r="C380" s="111" t="s">
        <v>18</v>
      </c>
      <c r="D380" s="112" t="s">
        <v>17</v>
      </c>
      <c r="E380" s="113" t="s">
        <v>18</v>
      </c>
      <c r="F380" s="110" t="s">
        <v>17</v>
      </c>
      <c r="G380" s="111" t="s">
        <v>18</v>
      </c>
      <c r="H380" s="112" t="s">
        <v>17</v>
      </c>
      <c r="I380" s="113" t="s">
        <v>18</v>
      </c>
      <c r="J380" s="110" t="s">
        <v>17</v>
      </c>
      <c r="K380" s="111" t="s">
        <v>18</v>
      </c>
      <c r="L380" s="112" t="s">
        <v>17</v>
      </c>
      <c r="M380" s="110" t="s">
        <v>18</v>
      </c>
      <c r="N380" s="114" t="s">
        <v>17</v>
      </c>
      <c r="O380" s="115" t="s">
        <v>18</v>
      </c>
      <c r="P380" s="110" t="s">
        <v>17</v>
      </c>
      <c r="Q380" s="111" t="s">
        <v>18</v>
      </c>
      <c r="R380" s="112" t="s">
        <v>17</v>
      </c>
      <c r="S380" s="113" t="s">
        <v>18</v>
      </c>
      <c r="T380" s="110" t="s">
        <v>17</v>
      </c>
      <c r="U380" s="111" t="s">
        <v>18</v>
      </c>
      <c r="V380" s="112" t="s">
        <v>17</v>
      </c>
      <c r="W380" s="113" t="s">
        <v>18</v>
      </c>
      <c r="X380" s="110" t="s">
        <v>17</v>
      </c>
      <c r="Y380" s="111" t="s">
        <v>18</v>
      </c>
      <c r="Z380" s="25" t="s">
        <v>17</v>
      </c>
      <c r="AA380" s="116" t="s">
        <v>18</v>
      </c>
      <c r="AB380" s="167" t="s">
        <v>17</v>
      </c>
      <c r="AC380" s="168" t="s">
        <v>18</v>
      </c>
      <c r="AE380" s="266"/>
      <c r="AF380" s="110" t="s">
        <v>17</v>
      </c>
      <c r="AG380" s="111" t="s">
        <v>18</v>
      </c>
      <c r="AH380" s="112" t="s">
        <v>17</v>
      </c>
      <c r="AI380" s="113" t="s">
        <v>18</v>
      </c>
      <c r="AJ380" s="110" t="s">
        <v>17</v>
      </c>
      <c r="AK380" s="111" t="s">
        <v>18</v>
      </c>
      <c r="AL380" s="112" t="s">
        <v>17</v>
      </c>
      <c r="AM380" s="113" t="s">
        <v>18</v>
      </c>
      <c r="AN380" s="110" t="s">
        <v>17</v>
      </c>
      <c r="AO380" s="111" t="s">
        <v>18</v>
      </c>
      <c r="AP380" s="112" t="s">
        <v>17</v>
      </c>
      <c r="AQ380" s="110" t="s">
        <v>18</v>
      </c>
      <c r="AR380" s="114" t="s">
        <v>17</v>
      </c>
      <c r="AS380" s="115" t="s">
        <v>18</v>
      </c>
      <c r="AT380" s="110" t="s">
        <v>17</v>
      </c>
      <c r="AU380" s="111" t="s">
        <v>18</v>
      </c>
      <c r="AV380" s="112" t="s">
        <v>17</v>
      </c>
      <c r="AW380" s="113" t="s">
        <v>18</v>
      </c>
      <c r="AX380" s="110" t="s">
        <v>17</v>
      </c>
      <c r="AY380" s="111" t="s">
        <v>18</v>
      </c>
      <c r="AZ380" s="112" t="s">
        <v>17</v>
      </c>
      <c r="BA380" s="113" t="s">
        <v>18</v>
      </c>
      <c r="BB380" s="110" t="s">
        <v>17</v>
      </c>
      <c r="BC380" s="111" t="s">
        <v>18</v>
      </c>
      <c r="BD380" s="25" t="s">
        <v>17</v>
      </c>
      <c r="BE380" s="116" t="s">
        <v>18</v>
      </c>
      <c r="BF380" s="167" t="s">
        <v>17</v>
      </c>
      <c r="BG380" s="168" t="s">
        <v>18</v>
      </c>
      <c r="BI380" s="266"/>
      <c r="BJ380" s="110" t="s">
        <v>17</v>
      </c>
      <c r="BK380" s="111" t="s">
        <v>18</v>
      </c>
      <c r="BL380" s="112" t="s">
        <v>17</v>
      </c>
      <c r="BM380" s="113" t="s">
        <v>18</v>
      </c>
      <c r="BN380" s="110" t="s">
        <v>17</v>
      </c>
      <c r="BO380" s="111" t="s">
        <v>18</v>
      </c>
      <c r="BP380" s="112" t="s">
        <v>17</v>
      </c>
      <c r="BQ380" s="113" t="s">
        <v>18</v>
      </c>
      <c r="BR380" s="110" t="s">
        <v>17</v>
      </c>
      <c r="BS380" s="111" t="s">
        <v>18</v>
      </c>
      <c r="BT380" s="112" t="s">
        <v>17</v>
      </c>
      <c r="BU380" s="110" t="s">
        <v>18</v>
      </c>
      <c r="BV380" s="114" t="s">
        <v>17</v>
      </c>
      <c r="BW380" s="115" t="s">
        <v>18</v>
      </c>
      <c r="BX380" s="110" t="s">
        <v>17</v>
      </c>
      <c r="BY380" s="111" t="s">
        <v>18</v>
      </c>
      <c r="BZ380" s="112" t="s">
        <v>17</v>
      </c>
      <c r="CA380" s="113" t="s">
        <v>18</v>
      </c>
      <c r="CB380" s="110" t="s">
        <v>17</v>
      </c>
      <c r="CC380" s="111" t="s">
        <v>18</v>
      </c>
      <c r="CD380" s="112" t="s">
        <v>17</v>
      </c>
      <c r="CE380" s="113" t="s">
        <v>18</v>
      </c>
      <c r="CF380" s="110" t="s">
        <v>17</v>
      </c>
      <c r="CG380" s="111" t="s">
        <v>18</v>
      </c>
      <c r="CH380" s="25" t="s">
        <v>17</v>
      </c>
      <c r="CI380" s="116" t="s">
        <v>18</v>
      </c>
      <c r="CJ380" s="114" t="s">
        <v>17</v>
      </c>
      <c r="CK380" s="115" t="s">
        <v>18</v>
      </c>
    </row>
    <row r="381" spans="1:89" ht="13.5" thickTop="1" x14ac:dyDescent="0.2">
      <c r="A381" s="118" t="s">
        <v>19</v>
      </c>
      <c r="B381" s="119"/>
      <c r="C381" s="176"/>
      <c r="D381" s="120"/>
      <c r="E381" s="171"/>
      <c r="F381" s="119"/>
      <c r="G381" s="121"/>
      <c r="H381" s="120"/>
      <c r="I381" s="171"/>
      <c r="J381" s="119"/>
      <c r="K381" s="121"/>
      <c r="L381" s="120"/>
      <c r="M381" s="119"/>
      <c r="N381" s="170"/>
      <c r="O381" s="172"/>
      <c r="P381" s="119"/>
      <c r="Q381" s="121"/>
      <c r="R381" s="120"/>
      <c r="S381" s="171"/>
      <c r="T381" s="119"/>
      <c r="U381" s="121"/>
      <c r="V381" s="120"/>
      <c r="W381" s="171"/>
      <c r="X381" s="119"/>
      <c r="Y381" s="121"/>
      <c r="Z381" s="20"/>
      <c r="AA381" s="175"/>
      <c r="AB381" s="161">
        <f>B381+D381+F381+H381+J381+L381+N381+P381+R381+T381+V381+X381+Z381</f>
        <v>0</v>
      </c>
      <c r="AC381" s="162">
        <f>C381+E381+G381+I381+K381+M381+O381+Q381+S381+U381+W381+Y381+AA381</f>
        <v>0</v>
      </c>
      <c r="AE381" s="253" t="str">
        <f>$AE$9</f>
        <v>07:00 - 07:59</v>
      </c>
      <c r="AF381" s="119">
        <f>SUMIF($A$9:$A$32,$AE381,B$381:B$404)</f>
        <v>527</v>
      </c>
      <c r="AG381" s="176">
        <f t="shared" ref="AG381:AV382" si="6373">SUMIF($A$9:$A$32,$AE381,C$381:C$404)</f>
        <v>487</v>
      </c>
      <c r="AH381" s="120">
        <f t="shared" si="6373"/>
        <v>205</v>
      </c>
      <c r="AI381" s="171">
        <f t="shared" si="6373"/>
        <v>379</v>
      </c>
      <c r="AJ381" s="119">
        <f t="shared" si="6373"/>
        <v>844</v>
      </c>
      <c r="AK381" s="121">
        <f t="shared" si="6373"/>
        <v>723</v>
      </c>
      <c r="AL381" s="120">
        <f t="shared" si="6373"/>
        <v>862</v>
      </c>
      <c r="AM381" s="171">
        <f t="shared" si="6373"/>
        <v>891</v>
      </c>
      <c r="AN381" s="119">
        <f t="shared" si="6373"/>
        <v>78</v>
      </c>
      <c r="AO381" s="121">
        <f t="shared" si="6373"/>
        <v>127</v>
      </c>
      <c r="AP381" s="120">
        <f t="shared" si="6373"/>
        <v>235</v>
      </c>
      <c r="AQ381" s="119">
        <f t="shared" si="6373"/>
        <v>381</v>
      </c>
      <c r="AR381" s="170">
        <f t="shared" si="6373"/>
        <v>898</v>
      </c>
      <c r="AS381" s="172">
        <f t="shared" si="6373"/>
        <v>759</v>
      </c>
      <c r="AT381" s="119">
        <f t="shared" si="6373"/>
        <v>534</v>
      </c>
      <c r="AU381" s="121">
        <f t="shared" si="6373"/>
        <v>338</v>
      </c>
      <c r="AV381" s="120">
        <f t="shared" si="6373"/>
        <v>707</v>
      </c>
      <c r="AW381" s="171">
        <f t="shared" ref="AW381:BE382" si="6374">SUMIF($A$9:$A$32,$AE381,S$381:S$404)</f>
        <v>578</v>
      </c>
      <c r="AX381" s="119">
        <f t="shared" si="6374"/>
        <v>113</v>
      </c>
      <c r="AY381" s="121">
        <f t="shared" si="6374"/>
        <v>120</v>
      </c>
      <c r="AZ381" s="120">
        <f t="shared" si="6374"/>
        <v>367</v>
      </c>
      <c r="BA381" s="171">
        <f t="shared" si="6374"/>
        <v>514</v>
      </c>
      <c r="BB381" s="119">
        <f t="shared" si="6374"/>
        <v>427</v>
      </c>
      <c r="BC381" s="121">
        <f t="shared" si="6374"/>
        <v>181</v>
      </c>
      <c r="BD381" s="20">
        <f t="shared" si="6374"/>
        <v>993</v>
      </c>
      <c r="BE381" s="175">
        <f t="shared" si="6374"/>
        <v>988</v>
      </c>
      <c r="BF381" s="161">
        <f>AF381+AH381+AJ381+AL381+AN381+AP381+AR381+AT381+AV381+AX381+AZ381+BB381+BD381</f>
        <v>6790</v>
      </c>
      <c r="BG381" s="162">
        <f>AG381+AI381+AK381+AM381+AO381+AQ381+AS381+AU381+AW381+AY381+BA381+BC381+BE381</f>
        <v>6466</v>
      </c>
      <c r="BI381" s="118" t="s">
        <v>19</v>
      </c>
      <c r="BJ381" s="122">
        <f>B381/B405</f>
        <v>0</v>
      </c>
      <c r="BK381" s="123">
        <f t="shared" ref="BK381" si="6375">C381/C405</f>
        <v>0</v>
      </c>
      <c r="BL381" s="124">
        <f t="shared" ref="BL381" si="6376">D381/D405</f>
        <v>0</v>
      </c>
      <c r="BM381" s="125">
        <f t="shared" ref="BM381" si="6377">E381/E405</f>
        <v>0</v>
      </c>
      <c r="BN381" s="122">
        <f t="shared" ref="BN381" si="6378">F381/F405</f>
        <v>0</v>
      </c>
      <c r="BO381" s="123">
        <f t="shared" ref="BO381" si="6379">G381/G405</f>
        <v>0</v>
      </c>
      <c r="BP381" s="124">
        <f t="shared" ref="BP381" si="6380">H381/H405</f>
        <v>0</v>
      </c>
      <c r="BQ381" s="125">
        <f t="shared" ref="BQ381" si="6381">I381/I405</f>
        <v>0</v>
      </c>
      <c r="BR381" s="122">
        <f t="shared" ref="BR381" si="6382">J381/J405</f>
        <v>0</v>
      </c>
      <c r="BS381" s="123">
        <f t="shared" ref="BS381" si="6383">K381/K405</f>
        <v>0</v>
      </c>
      <c r="BT381" s="124">
        <f t="shared" ref="BT381" si="6384">L381/L405</f>
        <v>0</v>
      </c>
      <c r="BU381" s="122">
        <f t="shared" ref="BU381" si="6385">M381/M405</f>
        <v>0</v>
      </c>
      <c r="BV381" s="126">
        <f t="shared" ref="BV381" si="6386">N381/N405</f>
        <v>0</v>
      </c>
      <c r="BW381" s="127">
        <f t="shared" ref="BW381" si="6387">O381/O405</f>
        <v>0</v>
      </c>
      <c r="BX381" s="122">
        <f t="shared" ref="BX381" si="6388">P381/P405</f>
        <v>0</v>
      </c>
      <c r="BY381" s="123">
        <f t="shared" ref="BY381" si="6389">Q381/Q405</f>
        <v>0</v>
      </c>
      <c r="BZ381" s="124">
        <f t="shared" ref="BZ381" si="6390">R381/R405</f>
        <v>0</v>
      </c>
      <c r="CA381" s="125">
        <f t="shared" ref="CA381" si="6391">S381/S405</f>
        <v>0</v>
      </c>
      <c r="CB381" s="122">
        <f t="shared" ref="CB381" si="6392">T381/T405</f>
        <v>0</v>
      </c>
      <c r="CC381" s="123">
        <f t="shared" ref="CC381" si="6393">U381/U405</f>
        <v>0</v>
      </c>
      <c r="CD381" s="124">
        <f t="shared" ref="CD381" si="6394">V381/V405</f>
        <v>0</v>
      </c>
      <c r="CE381" s="125">
        <f t="shared" ref="CE381" si="6395">W381/W405</f>
        <v>0</v>
      </c>
      <c r="CF381" s="122">
        <f t="shared" ref="CF381" si="6396">X381/X405</f>
        <v>0</v>
      </c>
      <c r="CG381" s="123">
        <f t="shared" ref="CG381" si="6397">Y381/Y405</f>
        <v>0</v>
      </c>
      <c r="CH381" s="124">
        <f t="shared" ref="CH381" si="6398">Z381/Z405</f>
        <v>0</v>
      </c>
      <c r="CI381" s="122">
        <f t="shared" ref="CI381" si="6399">AA381/AA405</f>
        <v>0</v>
      </c>
      <c r="CJ381" s="128">
        <f t="shared" ref="CJ381" si="6400">AB381/AB405</f>
        <v>0</v>
      </c>
      <c r="CK381" s="129">
        <f t="shared" ref="CK381" si="6401">AC381/AC405</f>
        <v>0</v>
      </c>
    </row>
    <row r="382" spans="1:89" x14ac:dyDescent="0.2">
      <c r="A382" s="130" t="s">
        <v>21</v>
      </c>
      <c r="B382" s="179">
        <v>124</v>
      </c>
      <c r="C382" s="180"/>
      <c r="D382" s="181">
        <v>52</v>
      </c>
      <c r="E382" s="182"/>
      <c r="F382" s="179">
        <v>189</v>
      </c>
      <c r="G382" s="183">
        <v>2</v>
      </c>
      <c r="H382" s="181">
        <v>168</v>
      </c>
      <c r="I382" s="182">
        <v>17</v>
      </c>
      <c r="J382" s="179">
        <v>1</v>
      </c>
      <c r="K382" s="183">
        <v>4</v>
      </c>
      <c r="L382" s="181">
        <v>6</v>
      </c>
      <c r="M382" s="179">
        <v>9</v>
      </c>
      <c r="N382" s="184">
        <v>62</v>
      </c>
      <c r="O382" s="185">
        <v>32</v>
      </c>
      <c r="P382" s="179">
        <v>30</v>
      </c>
      <c r="Q382" s="183">
        <v>19</v>
      </c>
      <c r="R382" s="181">
        <v>14</v>
      </c>
      <c r="S382" s="182">
        <v>22</v>
      </c>
      <c r="T382" s="179">
        <v>0</v>
      </c>
      <c r="U382" s="183">
        <v>7</v>
      </c>
      <c r="V382" s="181">
        <v>0</v>
      </c>
      <c r="W382" s="182">
        <v>0</v>
      </c>
      <c r="X382" s="179">
        <v>0</v>
      </c>
      <c r="Y382" s="183">
        <v>0</v>
      </c>
      <c r="Z382" s="181">
        <v>0</v>
      </c>
      <c r="AA382" s="179">
        <v>0</v>
      </c>
      <c r="AB382" s="161">
        <f t="shared" ref="AB382:AB401" si="6402">B382+D382+F382+H382+J382+L382+N382+P382+R382+T382+V382+X382+Z382</f>
        <v>646</v>
      </c>
      <c r="AC382" s="162">
        <f t="shared" ref="AC382:AC401" si="6403">C382+E382+G382+I382+K382+M382+O382+Q382+S382+U382+W382+Y382+AA382</f>
        <v>112</v>
      </c>
      <c r="AE382" s="255" t="str">
        <f>$AE$10</f>
        <v>08:00 - 08:59</v>
      </c>
      <c r="AF382" s="119">
        <f>SUMIF($A$9:$A$32,$AE382,B$381:B$404)</f>
        <v>731</v>
      </c>
      <c r="AG382" s="180">
        <f t="shared" si="6373"/>
        <v>472</v>
      </c>
      <c r="AH382" s="181">
        <f t="shared" si="6373"/>
        <v>261</v>
      </c>
      <c r="AI382" s="182">
        <f t="shared" si="6373"/>
        <v>256</v>
      </c>
      <c r="AJ382" s="179">
        <f t="shared" si="6373"/>
        <v>982</v>
      </c>
      <c r="AK382" s="183">
        <f t="shared" si="6373"/>
        <v>554</v>
      </c>
      <c r="AL382" s="181">
        <f t="shared" si="6373"/>
        <v>1155</v>
      </c>
      <c r="AM382" s="182">
        <f t="shared" si="6373"/>
        <v>856</v>
      </c>
      <c r="AN382" s="179">
        <f t="shared" si="6373"/>
        <v>68</v>
      </c>
      <c r="AO382" s="183">
        <f t="shared" si="6373"/>
        <v>133</v>
      </c>
      <c r="AP382" s="181">
        <f t="shared" si="6373"/>
        <v>183</v>
      </c>
      <c r="AQ382" s="179">
        <f t="shared" si="6373"/>
        <v>524</v>
      </c>
      <c r="AR382" s="184">
        <f t="shared" si="6373"/>
        <v>933</v>
      </c>
      <c r="AS382" s="185">
        <f t="shared" si="6373"/>
        <v>1005</v>
      </c>
      <c r="AT382" s="179">
        <f t="shared" si="6373"/>
        <v>547</v>
      </c>
      <c r="AU382" s="183">
        <f t="shared" si="6373"/>
        <v>332</v>
      </c>
      <c r="AV382" s="181">
        <f t="shared" si="6373"/>
        <v>800</v>
      </c>
      <c r="AW382" s="182">
        <f t="shared" si="6374"/>
        <v>599</v>
      </c>
      <c r="AX382" s="179">
        <f t="shared" si="6374"/>
        <v>73</v>
      </c>
      <c r="AY382" s="183">
        <f t="shared" si="6374"/>
        <v>99</v>
      </c>
      <c r="AZ382" s="181">
        <f t="shared" si="6374"/>
        <v>314</v>
      </c>
      <c r="BA382" s="182">
        <f t="shared" si="6374"/>
        <v>700</v>
      </c>
      <c r="BB382" s="179">
        <f t="shared" si="6374"/>
        <v>421</v>
      </c>
      <c r="BC382" s="183">
        <f t="shared" si="6374"/>
        <v>216</v>
      </c>
      <c r="BD382" s="181">
        <f t="shared" si="6374"/>
        <v>1136</v>
      </c>
      <c r="BE382" s="179">
        <f t="shared" si="6374"/>
        <v>1240</v>
      </c>
      <c r="BF382" s="163">
        <f>SUM(AF382,AH382,AJ382,AL382,AN382,AP382,AR382,AT382,AV382,AX382,AZ382,BB382,BD382)</f>
        <v>7604</v>
      </c>
      <c r="BG382" s="164">
        <f>SUM(AG382,AI382,AK382,AM382,AO382,AQ382,AS382,AU382,AW382,AY382,BA382,BC382,BE382)</f>
        <v>6986</v>
      </c>
      <c r="BI382" s="130" t="s">
        <v>21</v>
      </c>
      <c r="BJ382" s="122">
        <f>B382/B405</f>
        <v>9.3493176506069513E-3</v>
      </c>
      <c r="BK382" s="123">
        <f t="shared" ref="BK382" si="6404">C382/C405</f>
        <v>0</v>
      </c>
      <c r="BL382" s="124">
        <f t="shared" ref="BL382" si="6405">D382/D405</f>
        <v>1.1353711790393014E-2</v>
      </c>
      <c r="BM382" s="125">
        <f t="shared" ref="BM382" si="6406">E382/E405</f>
        <v>0</v>
      </c>
      <c r="BN382" s="122">
        <f t="shared" ref="BN382" si="6407">F382/F405</f>
        <v>1.4168978184271685E-2</v>
      </c>
      <c r="BO382" s="123">
        <f t="shared" ref="BO382" si="6408">G382/G405</f>
        <v>1.7171803897999483E-4</v>
      </c>
      <c r="BP382" s="124">
        <f t="shared" ref="BP382" si="6409">H382/H405</f>
        <v>8.3615369301214409E-3</v>
      </c>
      <c r="BQ382" s="125">
        <f t="shared" ref="BQ382" si="6410">I382/I405</f>
        <v>8.6259387050943779E-4</v>
      </c>
      <c r="BR382" s="122">
        <f t="shared" ref="BR382" si="6411">J382/J405</f>
        <v>5.0025012506253123E-4</v>
      </c>
      <c r="BS382" s="123">
        <f t="shared" ref="BS382" si="6412">K382/K405</f>
        <v>2.0512820512820513E-3</v>
      </c>
      <c r="BT382" s="124">
        <f t="shared" ref="BT382" si="6413">L382/L405</f>
        <v>8.6380650734235536E-4</v>
      </c>
      <c r="BU382" s="122">
        <f t="shared" ref="BU382" si="6414">M382/M405</f>
        <v>1.2359241966492722E-3</v>
      </c>
      <c r="BV382" s="126">
        <f t="shared" ref="BV382" si="6415">N382/N405</f>
        <v>3.6267914594910792E-3</v>
      </c>
      <c r="BW382" s="127">
        <f t="shared" ref="BW382" si="6416">O382/O405</f>
        <v>1.8716733929929228E-3</v>
      </c>
      <c r="BX382" s="122">
        <f t="shared" ref="BX382" si="6417">P382/P405</f>
        <v>3.779289493575208E-3</v>
      </c>
      <c r="BY382" s="123">
        <f t="shared" ref="BY382" si="6418">Q382/Q405</f>
        <v>2.3693727397431103E-3</v>
      </c>
      <c r="BZ382" s="124">
        <f t="shared" ref="BZ382" si="6419">R382/R405</f>
        <v>1.1027095148078135E-3</v>
      </c>
      <c r="CA382" s="125">
        <f t="shared" ref="CA382" si="6420">S382/S405</f>
        <v>1.6920473773265651E-3</v>
      </c>
      <c r="CB382" s="122">
        <f t="shared" ref="CB382" si="6421">T382/T405</f>
        <v>0</v>
      </c>
      <c r="CC382" s="123">
        <f t="shared" ref="CC382" si="6422">U382/U405</f>
        <v>4.475703324808184E-3</v>
      </c>
      <c r="CD382" s="124">
        <f t="shared" ref="CD382" si="6423">V382/V405</f>
        <v>0</v>
      </c>
      <c r="CE382" s="125">
        <f t="shared" ref="CE382" si="6424">W382/W405</f>
        <v>0</v>
      </c>
      <c r="CF382" s="122">
        <f t="shared" ref="CF382" si="6425">X382/X405</f>
        <v>0</v>
      </c>
      <c r="CG382" s="123">
        <f t="shared" ref="CG382" si="6426">Y382/Y405</f>
        <v>0</v>
      </c>
      <c r="CH382" s="124">
        <f t="shared" ref="CH382" si="6427">Z382/Z405</f>
        <v>0</v>
      </c>
      <c r="CI382" s="122">
        <f t="shared" ref="CI382" si="6428">AA382/AA405</f>
        <v>0</v>
      </c>
      <c r="CJ382" s="128">
        <f t="shared" ref="CJ382" si="6429">AB382/AB405</f>
        <v>4.7586074811791917E-3</v>
      </c>
      <c r="CK382" s="129">
        <f t="shared" ref="CK382" si="6430">AC382/AC405</f>
        <v>8.2666587936582915E-4</v>
      </c>
    </row>
    <row r="383" spans="1:89" ht="13.5" thickBot="1" x14ac:dyDescent="0.25">
      <c r="A383" s="138" t="s">
        <v>23</v>
      </c>
      <c r="B383" s="186">
        <v>371</v>
      </c>
      <c r="C383" s="187"/>
      <c r="D383" s="188">
        <v>157</v>
      </c>
      <c r="E383" s="189">
        <v>50</v>
      </c>
      <c r="F383" s="186">
        <v>756</v>
      </c>
      <c r="G383" s="190">
        <v>254</v>
      </c>
      <c r="H383" s="188">
        <v>660</v>
      </c>
      <c r="I383" s="189">
        <v>329</v>
      </c>
      <c r="J383" s="186">
        <v>37</v>
      </c>
      <c r="K383" s="190">
        <v>62</v>
      </c>
      <c r="L383" s="188">
        <v>88</v>
      </c>
      <c r="M383" s="186">
        <v>243</v>
      </c>
      <c r="N383" s="191">
        <v>467</v>
      </c>
      <c r="O383" s="192">
        <v>535</v>
      </c>
      <c r="P383" s="186">
        <v>304</v>
      </c>
      <c r="Q383" s="190">
        <v>267</v>
      </c>
      <c r="R383" s="188">
        <v>360</v>
      </c>
      <c r="S383" s="189">
        <v>289</v>
      </c>
      <c r="T383" s="186">
        <v>32</v>
      </c>
      <c r="U383" s="190">
        <v>132</v>
      </c>
      <c r="V383" s="188">
        <v>166</v>
      </c>
      <c r="W383" s="189">
        <v>354</v>
      </c>
      <c r="X383" s="186">
        <v>247</v>
      </c>
      <c r="Y383" s="190">
        <v>158</v>
      </c>
      <c r="Z383" s="188">
        <v>622</v>
      </c>
      <c r="AA383" s="186">
        <v>399</v>
      </c>
      <c r="AB383" s="161">
        <f t="shared" si="6402"/>
        <v>4267</v>
      </c>
      <c r="AC383" s="162">
        <f t="shared" si="6403"/>
        <v>3072</v>
      </c>
      <c r="AE383" s="253"/>
      <c r="AF383" s="119"/>
      <c r="AG383" s="187"/>
      <c r="AH383" s="188"/>
      <c r="AI383" s="189"/>
      <c r="AJ383" s="186"/>
      <c r="AK383" s="190"/>
      <c r="AL383" s="188"/>
      <c r="AM383" s="189"/>
      <c r="AN383" s="186"/>
      <c r="AO383" s="190"/>
      <c r="AP383" s="188"/>
      <c r="AQ383" s="186"/>
      <c r="AR383" s="191"/>
      <c r="AS383" s="192"/>
      <c r="AT383" s="186"/>
      <c r="AU383" s="190"/>
      <c r="AV383" s="188"/>
      <c r="AW383" s="189"/>
      <c r="AX383" s="186"/>
      <c r="AY383" s="190"/>
      <c r="AZ383" s="188"/>
      <c r="BA383" s="189"/>
      <c r="BB383" s="186"/>
      <c r="BC383" s="190"/>
      <c r="BD383" s="188"/>
      <c r="BE383" s="186"/>
      <c r="BF383" s="163"/>
      <c r="BG383" s="164"/>
      <c r="BI383" s="138" t="s">
        <v>23</v>
      </c>
      <c r="BJ383" s="122">
        <f>B383/B405</f>
        <v>2.7972555228832088E-2</v>
      </c>
      <c r="BK383" s="123">
        <f t="shared" ref="BK383" si="6431">C383/C405</f>
        <v>0</v>
      </c>
      <c r="BL383" s="124">
        <f t="shared" ref="BL383" si="6432">D383/D405</f>
        <v>3.4279475982532753E-2</v>
      </c>
      <c r="BM383" s="125">
        <f t="shared" ref="BM383" si="6433">E383/E405</f>
        <v>9.7637180238234721E-3</v>
      </c>
      <c r="BN383" s="122">
        <f t="shared" ref="BN383" si="6434">F383/F405</f>
        <v>5.6675912737086741E-2</v>
      </c>
      <c r="BO383" s="123">
        <f t="shared" ref="BO383" si="6435">G383/G405</f>
        <v>2.1808190950459345E-2</v>
      </c>
      <c r="BP383" s="124">
        <f t="shared" ref="BP383" si="6436">H383/H405</f>
        <v>3.2848895082619949E-2</v>
      </c>
      <c r="BQ383" s="125">
        <f t="shared" ref="BQ383" si="6437">I383/I405</f>
        <v>1.6693728435153238E-2</v>
      </c>
      <c r="BR383" s="122">
        <f t="shared" ref="BR383" si="6438">J383/J405</f>
        <v>1.8509254627313655E-2</v>
      </c>
      <c r="BS383" s="123">
        <f t="shared" ref="BS383" si="6439">K383/K405</f>
        <v>3.1794871794871796E-2</v>
      </c>
      <c r="BT383" s="124">
        <f t="shared" ref="BT383" si="6440">L383/L405</f>
        <v>1.2669162107687877E-2</v>
      </c>
      <c r="BU383" s="122">
        <f t="shared" ref="BU383" si="6441">M383/M405</f>
        <v>3.3369953309530347E-2</v>
      </c>
      <c r="BV383" s="126">
        <f t="shared" ref="BV383" si="6442">N383/N405</f>
        <v>2.7317929219069902E-2</v>
      </c>
      <c r="BW383" s="127">
        <f t="shared" ref="BW383" si="6443">O383/O405</f>
        <v>3.1292039539100425E-2</v>
      </c>
      <c r="BX383" s="122">
        <f t="shared" ref="BX383" si="6444">P383/P405</f>
        <v>3.8296800201562106E-2</v>
      </c>
      <c r="BY383" s="123">
        <f t="shared" ref="BY383" si="6445">Q383/Q405</f>
        <v>3.3295922184811075E-2</v>
      </c>
      <c r="BZ383" s="124">
        <f t="shared" ref="BZ383" si="6446">R383/R405</f>
        <v>2.835538752362949E-2</v>
      </c>
      <c r="CA383" s="125">
        <f t="shared" ref="CA383" si="6447">S383/S405</f>
        <v>2.2227349638517153E-2</v>
      </c>
      <c r="CB383" s="122">
        <f t="shared" ref="CB383" si="6448">T383/T405</f>
        <v>2.2743425728500355E-2</v>
      </c>
      <c r="CC383" s="123">
        <f t="shared" ref="CC383" si="6449">U383/U405</f>
        <v>8.4398976982097182E-2</v>
      </c>
      <c r="CD383" s="124">
        <f t="shared" ref="CD383" si="6450">V383/V405</f>
        <v>1.7909159564138525E-2</v>
      </c>
      <c r="CE383" s="125">
        <f t="shared" ref="CE383" si="6451">W383/W405</f>
        <v>3.1553614404135844E-2</v>
      </c>
      <c r="CF383" s="122">
        <f t="shared" ref="CF383" si="6452">X383/X405</f>
        <v>4.1652613827993255E-2</v>
      </c>
      <c r="CG383" s="123">
        <f t="shared" ref="CG383" si="6453">Y383/Y405</f>
        <v>4.6334310850439882E-2</v>
      </c>
      <c r="CH383" s="124">
        <f t="shared" ref="CH383" si="6454">Z383/Z405</f>
        <v>2.9339622641509435E-2</v>
      </c>
      <c r="CI383" s="122">
        <f t="shared" ref="CI383" si="6455">AA383/AA405</f>
        <v>1.7413695282154234E-2</v>
      </c>
      <c r="CJ383" s="128">
        <f t="shared" ref="CJ383" si="6456">AB383/AB405</f>
        <v>3.1431854678315191E-2</v>
      </c>
      <c r="CK383" s="129">
        <f t="shared" ref="CK383" si="6457">AC383/AC405</f>
        <v>2.2674264119748457E-2</v>
      </c>
    </row>
    <row r="384" spans="1:89" ht="14.25" thickTop="1" thickBot="1" x14ac:dyDescent="0.25">
      <c r="A384" s="130" t="s">
        <v>24</v>
      </c>
      <c r="B384" s="179">
        <v>443</v>
      </c>
      <c r="C384" s="180">
        <v>399</v>
      </c>
      <c r="D384" s="181">
        <v>207</v>
      </c>
      <c r="E384" s="182">
        <v>281</v>
      </c>
      <c r="F384" s="179">
        <v>758</v>
      </c>
      <c r="G384" s="183">
        <v>512</v>
      </c>
      <c r="H384" s="181">
        <v>753</v>
      </c>
      <c r="I384" s="182">
        <v>675</v>
      </c>
      <c r="J384" s="179">
        <v>46</v>
      </c>
      <c r="K384" s="183">
        <v>65</v>
      </c>
      <c r="L384" s="181">
        <v>197</v>
      </c>
      <c r="M384" s="179">
        <v>344</v>
      </c>
      <c r="N384" s="184">
        <v>849</v>
      </c>
      <c r="O384" s="185">
        <v>763</v>
      </c>
      <c r="P384" s="179">
        <v>443</v>
      </c>
      <c r="Q384" s="183">
        <v>324</v>
      </c>
      <c r="R384" s="181">
        <v>582</v>
      </c>
      <c r="S384" s="182">
        <v>443</v>
      </c>
      <c r="T384" s="179">
        <v>76</v>
      </c>
      <c r="U384" s="183">
        <v>190</v>
      </c>
      <c r="V384" s="181">
        <v>316</v>
      </c>
      <c r="W384" s="182">
        <v>500</v>
      </c>
      <c r="X384" s="179">
        <v>361</v>
      </c>
      <c r="Y384" s="183">
        <v>184</v>
      </c>
      <c r="Z384" s="181">
        <v>821</v>
      </c>
      <c r="AA384" s="179">
        <v>856</v>
      </c>
      <c r="AB384" s="161">
        <f t="shared" si="6402"/>
        <v>5852</v>
      </c>
      <c r="AC384" s="162">
        <f t="shared" si="6403"/>
        <v>5536</v>
      </c>
      <c r="AE384" s="250" t="s">
        <v>25</v>
      </c>
      <c r="AF384" s="14">
        <f t="shared" ref="AF384:BG384" si="6458">SUM(AF381:AF383)</f>
        <v>1258</v>
      </c>
      <c r="AG384" s="1">
        <f t="shared" si="6458"/>
        <v>959</v>
      </c>
      <c r="AH384" s="14">
        <f t="shared" si="6458"/>
        <v>466</v>
      </c>
      <c r="AI384" s="1">
        <f t="shared" si="6458"/>
        <v>635</v>
      </c>
      <c r="AJ384" s="14">
        <f t="shared" si="6458"/>
        <v>1826</v>
      </c>
      <c r="AK384" s="1">
        <f t="shared" si="6458"/>
        <v>1277</v>
      </c>
      <c r="AL384" s="14">
        <f t="shared" si="6458"/>
        <v>2017</v>
      </c>
      <c r="AM384" s="1">
        <f t="shared" si="6458"/>
        <v>1747</v>
      </c>
      <c r="AN384" s="14">
        <f t="shared" si="6458"/>
        <v>146</v>
      </c>
      <c r="AO384" s="1">
        <f t="shared" si="6458"/>
        <v>260</v>
      </c>
      <c r="AP384" s="14">
        <f t="shared" si="6458"/>
        <v>418</v>
      </c>
      <c r="AQ384" s="1">
        <f t="shared" si="6458"/>
        <v>905</v>
      </c>
      <c r="AR384" s="14">
        <f t="shared" si="6458"/>
        <v>1831</v>
      </c>
      <c r="AS384" s="1">
        <f t="shared" si="6458"/>
        <v>1764</v>
      </c>
      <c r="AT384" s="14">
        <f t="shared" si="6458"/>
        <v>1081</v>
      </c>
      <c r="AU384" s="1">
        <f t="shared" si="6458"/>
        <v>670</v>
      </c>
      <c r="AV384" s="14">
        <f t="shared" si="6458"/>
        <v>1507</v>
      </c>
      <c r="AW384" s="1">
        <f t="shared" si="6458"/>
        <v>1177</v>
      </c>
      <c r="AX384" s="14">
        <f t="shared" si="6458"/>
        <v>186</v>
      </c>
      <c r="AY384" s="1">
        <f t="shared" si="6458"/>
        <v>219</v>
      </c>
      <c r="AZ384" s="14">
        <f t="shared" si="6458"/>
        <v>681</v>
      </c>
      <c r="BA384" s="1">
        <f t="shared" si="6458"/>
        <v>1214</v>
      </c>
      <c r="BB384" s="14">
        <f t="shared" si="6458"/>
        <v>848</v>
      </c>
      <c r="BC384" s="1">
        <f t="shared" si="6458"/>
        <v>397</v>
      </c>
      <c r="BD384" s="14">
        <f t="shared" si="6458"/>
        <v>2129</v>
      </c>
      <c r="BE384" s="1">
        <f t="shared" si="6458"/>
        <v>2228</v>
      </c>
      <c r="BF384" s="165">
        <f t="shared" si="6458"/>
        <v>14394</v>
      </c>
      <c r="BG384" s="166">
        <f t="shared" si="6458"/>
        <v>13452</v>
      </c>
      <c r="BI384" s="130" t="s">
        <v>24</v>
      </c>
      <c r="BJ384" s="122">
        <f>B384/B405</f>
        <v>3.3401191284023225E-2</v>
      </c>
      <c r="BK384" s="123">
        <f t="shared" ref="BK384" si="6459">C384/C405</f>
        <v>3.1787762906309754E-2</v>
      </c>
      <c r="BL384" s="124">
        <f t="shared" ref="BL384" si="6460">D384/D405</f>
        <v>4.5196506550218341E-2</v>
      </c>
      <c r="BM384" s="125">
        <f t="shared" ref="BM384" si="6461">E384/E405</f>
        <v>5.487209529388791E-2</v>
      </c>
      <c r="BN384" s="122">
        <f t="shared" ref="BN384" si="6462">F384/F405</f>
        <v>5.6825849014168976E-2</v>
      </c>
      <c r="BO384" s="123">
        <f t="shared" ref="BO384" si="6463">G384/G405</f>
        <v>4.3959817978878678E-2</v>
      </c>
      <c r="BP384" s="124">
        <f t="shared" ref="BP384" si="6464">H384/H405</f>
        <v>3.7477603026080032E-2</v>
      </c>
      <c r="BQ384" s="125">
        <f t="shared" ref="BQ384" si="6465">I384/I405</f>
        <v>3.4250050740815913E-2</v>
      </c>
      <c r="BR384" s="122">
        <f t="shared" ref="BR384" si="6466">J384/J405</f>
        <v>2.301150575287644E-2</v>
      </c>
      <c r="BS384" s="123">
        <f t="shared" ref="BS384" si="6467">K384/K405</f>
        <v>3.3333333333333333E-2</v>
      </c>
      <c r="BT384" s="124">
        <f t="shared" ref="BT384" si="6468">L384/L405</f>
        <v>2.8361646991073998E-2</v>
      </c>
      <c r="BU384" s="122">
        <f t="shared" ref="BU384" si="6469">M384/M405</f>
        <v>4.7239769294149962E-2</v>
      </c>
      <c r="BV384" s="126">
        <f t="shared" ref="BV384" si="6470">N384/N405</f>
        <v>4.9663644340450425E-2</v>
      </c>
      <c r="BW384" s="127">
        <f t="shared" ref="BW384" si="6471">O384/O405</f>
        <v>4.4627712464175004E-2</v>
      </c>
      <c r="BX384" s="122">
        <f t="shared" ref="BX384" si="6472">P384/P405</f>
        <v>5.5807508188460572E-2</v>
      </c>
      <c r="BY384" s="123">
        <f t="shared" ref="BY384" si="6473">Q384/Q405</f>
        <v>4.0404040404040407E-2</v>
      </c>
      <c r="BZ384" s="124">
        <f t="shared" ref="BZ384" si="6474">R384/R405</f>
        <v>4.5841209829867675E-2</v>
      </c>
      <c r="CA384" s="125">
        <f t="shared" ref="CA384" si="6475">S384/S405</f>
        <v>3.4071681279803104E-2</v>
      </c>
      <c r="CB384" s="122">
        <f t="shared" ref="CB384" si="6476">T384/T405</f>
        <v>5.4015636105188343E-2</v>
      </c>
      <c r="CC384" s="123">
        <f t="shared" ref="CC384" si="6477">U384/U405</f>
        <v>0.12148337595907928</v>
      </c>
      <c r="CD384" s="124">
        <f t="shared" ref="CD384" si="6478">V384/V405</f>
        <v>3.4092135073902255E-2</v>
      </c>
      <c r="CE384" s="125">
        <f t="shared" ref="CE384" si="6479">W384/W405</f>
        <v>4.4567251983242712E-2</v>
      </c>
      <c r="CF384" s="122">
        <f t="shared" ref="CF384" si="6480">X384/X405</f>
        <v>6.0876897133220913E-2</v>
      </c>
      <c r="CG384" s="123">
        <f t="shared" ref="CG384" si="6481">Y384/Y405</f>
        <v>5.395894428152493E-2</v>
      </c>
      <c r="CH384" s="124">
        <f t="shared" ref="CH384" si="6482">Z384/Z405</f>
        <v>3.872641509433962E-2</v>
      </c>
      <c r="CI384" s="122">
        <f t="shared" ref="CI384" si="6483">AA384/AA405</f>
        <v>3.7358704665473745E-2</v>
      </c>
      <c r="CJ384" s="128">
        <f t="shared" ref="CJ384" si="6484">AB384/AB405</f>
        <v>4.3107385417740916E-2</v>
      </c>
      <c r="CK384" s="129">
        <f t="shared" ref="CK384" si="6485">AC384/AC405</f>
        <v>4.0860913465796699E-2</v>
      </c>
    </row>
    <row r="385" spans="1:89" ht="13.5" thickTop="1" x14ac:dyDescent="0.2">
      <c r="A385" s="138" t="s">
        <v>20</v>
      </c>
      <c r="B385" s="186">
        <v>527</v>
      </c>
      <c r="C385" s="187">
        <v>487</v>
      </c>
      <c r="D385" s="188">
        <v>205</v>
      </c>
      <c r="E385" s="189">
        <v>379</v>
      </c>
      <c r="F385" s="186">
        <v>844</v>
      </c>
      <c r="G385" s="190">
        <v>723</v>
      </c>
      <c r="H385" s="188">
        <v>862</v>
      </c>
      <c r="I385" s="189">
        <v>891</v>
      </c>
      <c r="J385" s="186">
        <v>78</v>
      </c>
      <c r="K385" s="190">
        <v>127</v>
      </c>
      <c r="L385" s="188">
        <v>235</v>
      </c>
      <c r="M385" s="186">
        <v>381</v>
      </c>
      <c r="N385" s="191">
        <v>898</v>
      </c>
      <c r="O385" s="192">
        <v>759</v>
      </c>
      <c r="P385" s="186">
        <v>534</v>
      </c>
      <c r="Q385" s="190">
        <v>338</v>
      </c>
      <c r="R385" s="188">
        <v>707</v>
      </c>
      <c r="S385" s="189">
        <v>578</v>
      </c>
      <c r="T385" s="186">
        <v>113</v>
      </c>
      <c r="U385" s="190">
        <v>120</v>
      </c>
      <c r="V385" s="188">
        <v>367</v>
      </c>
      <c r="W385" s="189">
        <v>514</v>
      </c>
      <c r="X385" s="186">
        <v>427</v>
      </c>
      <c r="Y385" s="190">
        <v>181</v>
      </c>
      <c r="Z385" s="188">
        <v>993</v>
      </c>
      <c r="AA385" s="186">
        <v>988</v>
      </c>
      <c r="AB385" s="161">
        <f t="shared" si="6402"/>
        <v>6790</v>
      </c>
      <c r="AC385" s="162">
        <f t="shared" si="6403"/>
        <v>6466</v>
      </c>
      <c r="BI385" s="138" t="s">
        <v>20</v>
      </c>
      <c r="BJ385" s="122">
        <f>B385/B405</f>
        <v>3.9734600015079544E-2</v>
      </c>
      <c r="BK385" s="123">
        <f t="shared" ref="BK385" si="6486">C385/C405</f>
        <v>3.8798597833014661E-2</v>
      </c>
      <c r="BL385" s="124">
        <f t="shared" ref="BL385" si="6487">D385/D405</f>
        <v>4.4759825327510917E-2</v>
      </c>
      <c r="BM385" s="125">
        <f t="shared" ref="BM385" si="6488">E385/E405</f>
        <v>7.400898262058192E-2</v>
      </c>
      <c r="BN385" s="122">
        <f t="shared" ref="BN385" si="6489">F385/F405</f>
        <v>6.3273108928705302E-2</v>
      </c>
      <c r="BO385" s="123">
        <f t="shared" ref="BO385" si="6490">G385/G405</f>
        <v>6.2076071091268135E-2</v>
      </c>
      <c r="BP385" s="124">
        <f t="shared" ref="BP385" si="6491">H385/H405</f>
        <v>4.2902647820027874E-2</v>
      </c>
      <c r="BQ385" s="125">
        <f t="shared" ref="BQ385" si="6492">I385/I405</f>
        <v>4.5210066977877002E-2</v>
      </c>
      <c r="BR385" s="122">
        <f t="shared" ref="BR385" si="6493">J385/J405</f>
        <v>3.9019509754877439E-2</v>
      </c>
      <c r="BS385" s="123">
        <f t="shared" ref="BS385" si="6494">K385/K405</f>
        <v>6.5128205128205122E-2</v>
      </c>
      <c r="BT385" s="124">
        <f t="shared" ref="BT385" si="6495">L385/L405</f>
        <v>3.3832421537575583E-2</v>
      </c>
      <c r="BU385" s="122">
        <f t="shared" ref="BU385" si="6496">M385/M405</f>
        <v>5.2320790991485858E-2</v>
      </c>
      <c r="BV385" s="126">
        <f t="shared" ref="BV385" si="6497">N385/N405</f>
        <v>5.2529979526177245E-2</v>
      </c>
      <c r="BW385" s="127">
        <f t="shared" ref="BW385" si="6498">O385/O405</f>
        <v>4.4393753290050887E-2</v>
      </c>
      <c r="BX385" s="122">
        <f t="shared" ref="BX385" si="6499">P385/P405</f>
        <v>6.7271352985638702E-2</v>
      </c>
      <c r="BY385" s="123">
        <f t="shared" ref="BY385" si="6500">Q385/Q405</f>
        <v>4.2149894001745854E-2</v>
      </c>
      <c r="BZ385" s="124">
        <f t="shared" ref="BZ385" si="6501">R385/R405</f>
        <v>5.5686830497794583E-2</v>
      </c>
      <c r="CA385" s="125">
        <f t="shared" ref="CA385" si="6502">S385/S405</f>
        <v>4.4454699277034306E-2</v>
      </c>
      <c r="CB385" s="122">
        <f t="shared" ref="CB385" si="6503">T385/T405</f>
        <v>8.0312722103766873E-2</v>
      </c>
      <c r="CC385" s="123">
        <f t="shared" ref="CC385" si="6504">U385/U405</f>
        <v>7.6726342710997444E-2</v>
      </c>
      <c r="CD385" s="124">
        <f t="shared" ref="CD385" si="6505">V385/V405</f>
        <v>3.9594346747221926E-2</v>
      </c>
      <c r="CE385" s="125">
        <f t="shared" ref="CE385" si="6506">W385/W405</f>
        <v>4.5815135038773512E-2</v>
      </c>
      <c r="CF385" s="122">
        <f t="shared" ref="CF385" si="6507">X385/X405</f>
        <v>7.200674536256324E-2</v>
      </c>
      <c r="CG385" s="123">
        <f t="shared" ref="CG385" si="6508">Y385/Y405</f>
        <v>5.3079178885630497E-2</v>
      </c>
      <c r="CH385" s="124">
        <f t="shared" ref="CH385" si="6509">Z385/Z405</f>
        <v>4.6839622641509433E-2</v>
      </c>
      <c r="CI385" s="122">
        <f t="shared" ref="CI385" si="6510">AA385/AA405</f>
        <v>4.3119626412953346E-2</v>
      </c>
      <c r="CJ385" s="128">
        <f t="shared" ref="CJ385" si="6511">AB385/AB405</f>
        <v>5.0016942410536704E-2</v>
      </c>
      <c r="CK385" s="129">
        <f t="shared" ref="CK385" si="6512">AC385/AC405</f>
        <v>4.7725192642673671E-2</v>
      </c>
    </row>
    <row r="386" spans="1:89" ht="13.5" thickBot="1" x14ac:dyDescent="0.25">
      <c r="A386" s="130" t="s">
        <v>22</v>
      </c>
      <c r="B386" s="179">
        <v>731</v>
      </c>
      <c r="C386" s="180">
        <v>472</v>
      </c>
      <c r="D386" s="181">
        <v>261</v>
      </c>
      <c r="E386" s="182">
        <v>256</v>
      </c>
      <c r="F386" s="179">
        <v>982</v>
      </c>
      <c r="G386" s="183">
        <v>554</v>
      </c>
      <c r="H386" s="181">
        <v>1155</v>
      </c>
      <c r="I386" s="182">
        <v>856</v>
      </c>
      <c r="J386" s="179">
        <v>68</v>
      </c>
      <c r="K386" s="183">
        <v>133</v>
      </c>
      <c r="L386" s="181">
        <v>183</v>
      </c>
      <c r="M386" s="179">
        <v>524</v>
      </c>
      <c r="N386" s="184">
        <v>933</v>
      </c>
      <c r="O386" s="185">
        <v>1005</v>
      </c>
      <c r="P386" s="179">
        <v>547</v>
      </c>
      <c r="Q386" s="183">
        <v>332</v>
      </c>
      <c r="R386" s="181">
        <v>800</v>
      </c>
      <c r="S386" s="182">
        <v>599</v>
      </c>
      <c r="T386" s="179">
        <v>73</v>
      </c>
      <c r="U386" s="183">
        <v>99</v>
      </c>
      <c r="V386" s="181">
        <v>314</v>
      </c>
      <c r="W386" s="182">
        <v>700</v>
      </c>
      <c r="X386" s="179">
        <v>421</v>
      </c>
      <c r="Y386" s="183">
        <v>216</v>
      </c>
      <c r="Z386" s="181">
        <v>1136</v>
      </c>
      <c r="AA386" s="179">
        <v>1240</v>
      </c>
      <c r="AB386" s="161">
        <f t="shared" si="6402"/>
        <v>7604</v>
      </c>
      <c r="AC386" s="162">
        <f t="shared" si="6403"/>
        <v>6986</v>
      </c>
      <c r="AE386" t="s">
        <v>26</v>
      </c>
      <c r="BI386" s="130" t="s">
        <v>22</v>
      </c>
      <c r="BJ386" s="122">
        <f>B386/B405</f>
        <v>5.5115735504787752E-2</v>
      </c>
      <c r="BK386" s="123">
        <f t="shared" ref="BK386" si="6513">C386/C405</f>
        <v>3.7603569152326322E-2</v>
      </c>
      <c r="BL386" s="124">
        <f t="shared" ref="BL386" si="6514">D386/D405</f>
        <v>5.6986899563318774E-2</v>
      </c>
      <c r="BM386" s="125">
        <f t="shared" ref="BM386" si="6515">E386/E405</f>
        <v>4.9990236281976179E-2</v>
      </c>
      <c r="BN386" s="122">
        <f t="shared" ref="BN386" si="6516">F386/F405</f>
        <v>7.3618712047379867E-2</v>
      </c>
      <c r="BO386" s="123">
        <f t="shared" ref="BO386" si="6517">G386/G405</f>
        <v>4.7565896797458575E-2</v>
      </c>
      <c r="BP386" s="124">
        <f t="shared" ref="BP386" si="6518">H386/H405</f>
        <v>5.7485566394584908E-2</v>
      </c>
      <c r="BQ386" s="125">
        <f t="shared" ref="BQ386" si="6519">I386/I405</f>
        <v>4.343413842094581E-2</v>
      </c>
      <c r="BR386" s="122">
        <f t="shared" ref="BR386" si="6520">J386/J405</f>
        <v>3.4017008504252128E-2</v>
      </c>
      <c r="BS386" s="123">
        <f t="shared" ref="BS386" si="6521">K386/K405</f>
        <v>6.820512820512821E-2</v>
      </c>
      <c r="BT386" s="124">
        <f t="shared" ref="BT386" si="6522">L386/L405</f>
        <v>2.6346098473941836E-2</v>
      </c>
      <c r="BU386" s="122">
        <f t="shared" ref="BU386" si="6523">M386/M405</f>
        <v>7.1958253227135408E-2</v>
      </c>
      <c r="BV386" s="126">
        <f t="shared" ref="BV386" si="6524">N386/N405</f>
        <v>5.4577361801696402E-2</v>
      </c>
      <c r="BW386" s="127">
        <f t="shared" ref="BW386" si="6525">O386/O405</f>
        <v>5.8782242498683981E-2</v>
      </c>
      <c r="BX386" s="122">
        <f t="shared" ref="BX386" si="6526">P386/P405</f>
        <v>6.8909045099521296E-2</v>
      </c>
      <c r="BY386" s="123">
        <f t="shared" ref="BY386" si="6527">Q386/Q405</f>
        <v>4.1401671031300658E-2</v>
      </c>
      <c r="BZ386" s="124">
        <f t="shared" ref="BZ386" si="6528">R386/R405</f>
        <v>6.3011972274732195E-2</v>
      </c>
      <c r="CA386" s="125">
        <f t="shared" ref="CA386" si="6529">S386/S405</f>
        <v>4.6069835409936935E-2</v>
      </c>
      <c r="CB386" s="122">
        <f t="shared" ref="CB386" si="6530">T386/T405</f>
        <v>5.1883439943141436E-2</v>
      </c>
      <c r="CC386" s="123">
        <f t="shared" ref="CC386" si="6531">U386/U405</f>
        <v>6.3299232736572897E-2</v>
      </c>
      <c r="CD386" s="124">
        <f t="shared" ref="CD386" si="6532">V386/V405</f>
        <v>3.3876362067105405E-2</v>
      </c>
      <c r="CE386" s="125">
        <f t="shared" ref="CE386" si="6533">W386/W405</f>
        <v>6.2394152776539799E-2</v>
      </c>
      <c r="CF386" s="122">
        <f t="shared" ref="CF386" si="6534">X386/X405</f>
        <v>7.099494097807757E-2</v>
      </c>
      <c r="CG386" s="123">
        <f t="shared" ref="CG386" si="6535">Y386/Y405</f>
        <v>6.3343108504398823E-2</v>
      </c>
      <c r="CH386" s="124">
        <f t="shared" ref="CH386" si="6536">Z386/Z405</f>
        <v>5.3584905660377359E-2</v>
      </c>
      <c r="CI386" s="122">
        <f t="shared" ref="CI386" si="6537">AA386/AA405</f>
        <v>5.4117749749050759E-2</v>
      </c>
      <c r="CJ386" s="128">
        <f t="shared" ref="CJ386" si="6538">AB386/AB405</f>
        <v>5.6013082487440517E-2</v>
      </c>
      <c r="CK386" s="129">
        <f t="shared" ref="CK386" si="6539">AC386/AC405</f>
        <v>5.1563284225443595E-2</v>
      </c>
    </row>
    <row r="387" spans="1:89" ht="14.25" thickTop="1" thickBot="1" x14ac:dyDescent="0.25">
      <c r="A387" s="138" t="s">
        <v>27</v>
      </c>
      <c r="B387" s="186">
        <v>897</v>
      </c>
      <c r="C387" s="187">
        <v>885</v>
      </c>
      <c r="D387" s="188">
        <v>340</v>
      </c>
      <c r="E387" s="189">
        <v>259</v>
      </c>
      <c r="F387" s="186">
        <v>1176</v>
      </c>
      <c r="G387" s="190">
        <v>503</v>
      </c>
      <c r="H387" s="188">
        <v>1437</v>
      </c>
      <c r="I387" s="189">
        <v>1171</v>
      </c>
      <c r="J387" s="186">
        <v>88</v>
      </c>
      <c r="K387" s="190">
        <v>232</v>
      </c>
      <c r="L387" s="188">
        <v>219</v>
      </c>
      <c r="M387" s="186">
        <v>965</v>
      </c>
      <c r="N387" s="191">
        <v>1035</v>
      </c>
      <c r="O387" s="192">
        <v>1426</v>
      </c>
      <c r="P387" s="186">
        <v>580</v>
      </c>
      <c r="Q387" s="190">
        <v>382</v>
      </c>
      <c r="R387" s="188">
        <v>993</v>
      </c>
      <c r="S387" s="189">
        <v>720</v>
      </c>
      <c r="T387" s="186">
        <v>83</v>
      </c>
      <c r="U387" s="190">
        <v>107</v>
      </c>
      <c r="V387" s="188">
        <v>355</v>
      </c>
      <c r="W387" s="189">
        <v>972</v>
      </c>
      <c r="X387" s="186">
        <v>445</v>
      </c>
      <c r="Y387" s="190">
        <v>180</v>
      </c>
      <c r="Z387" s="188">
        <v>1309</v>
      </c>
      <c r="AA387" s="186">
        <v>1098</v>
      </c>
      <c r="AB387" s="161">
        <f t="shared" si="6402"/>
        <v>8957</v>
      </c>
      <c r="AC387" s="162">
        <f t="shared" si="6403"/>
        <v>8900</v>
      </c>
      <c r="AE387" s="265" t="s">
        <v>2</v>
      </c>
      <c r="AF387" s="267" t="s">
        <v>3</v>
      </c>
      <c r="AG387" s="268"/>
      <c r="AH387" s="267" t="s">
        <v>4</v>
      </c>
      <c r="AI387" s="268"/>
      <c r="AJ387" s="267" t="s">
        <v>5</v>
      </c>
      <c r="AK387" s="268"/>
      <c r="AL387" s="267" t="s">
        <v>6</v>
      </c>
      <c r="AM387" s="268"/>
      <c r="AN387" s="267" t="s">
        <v>7</v>
      </c>
      <c r="AO387" s="268"/>
      <c r="AP387" s="267" t="s">
        <v>8</v>
      </c>
      <c r="AQ387" s="268"/>
      <c r="AR387" s="267" t="s">
        <v>9</v>
      </c>
      <c r="AS387" s="268"/>
      <c r="AT387" s="267" t="s">
        <v>10</v>
      </c>
      <c r="AU387" s="268"/>
      <c r="AV387" s="267" t="s">
        <v>11</v>
      </c>
      <c r="AW387" s="268"/>
      <c r="AX387" s="267" t="s">
        <v>12</v>
      </c>
      <c r="AY387" s="268"/>
      <c r="AZ387" s="267" t="s">
        <v>13</v>
      </c>
      <c r="BA387" s="268"/>
      <c r="BB387" s="267" t="s">
        <v>14</v>
      </c>
      <c r="BC387" s="268"/>
      <c r="BD387" s="270" t="s">
        <v>15</v>
      </c>
      <c r="BE387" s="271"/>
      <c r="BF387" s="272" t="s">
        <v>16</v>
      </c>
      <c r="BG387" s="273"/>
      <c r="BI387" s="138" t="s">
        <v>27</v>
      </c>
      <c r="BJ387" s="122">
        <f>B387/B405</f>
        <v>6.7631757520922875E-2</v>
      </c>
      <c r="BK387" s="123">
        <f t="shared" ref="BK387" si="6540">C387/C405</f>
        <v>7.0506692160611853E-2</v>
      </c>
      <c r="BL387" s="124">
        <f t="shared" ref="BL387" si="6541">D387/D405</f>
        <v>7.4235807860262015E-2</v>
      </c>
      <c r="BM387" s="125">
        <f t="shared" ref="BM387" si="6542">E387/E405</f>
        <v>5.0576059363405583E-2</v>
      </c>
      <c r="BN387" s="122">
        <f t="shared" ref="BN387" si="6543">F387/F405</f>
        <v>8.8162530924357149E-2</v>
      </c>
      <c r="BO387" s="123">
        <f t="shared" ref="BO387" si="6544">G387/G405</f>
        <v>4.3187086803468708E-2</v>
      </c>
      <c r="BP387" s="124">
        <f t="shared" ref="BP387" si="6545">H387/H405</f>
        <v>7.1521003384431611E-2</v>
      </c>
      <c r="BQ387" s="125">
        <f t="shared" ref="BQ387" si="6546">I387/I405</f>
        <v>5.941749543332657E-2</v>
      </c>
      <c r="BR387" s="122">
        <f t="shared" ref="BR387" si="6547">J387/J405</f>
        <v>4.4022011005502751E-2</v>
      </c>
      <c r="BS387" s="123">
        <f t="shared" ref="BS387" si="6548">K387/K405</f>
        <v>0.11897435897435897</v>
      </c>
      <c r="BT387" s="124">
        <f t="shared" ref="BT387" si="6549">L387/L405</f>
        <v>3.1528937517995966E-2</v>
      </c>
      <c r="BU387" s="122">
        <f t="shared" ref="BU387" si="6550">M387/M405</f>
        <v>0.13251853886294973</v>
      </c>
      <c r="BV387" s="126">
        <f t="shared" ref="BV387" si="6551">N387/N405</f>
        <v>6.0544018718923662E-2</v>
      </c>
      <c r="BW387" s="127">
        <f t="shared" ref="BW387" si="6552">O387/O405</f>
        <v>8.3406445575247123E-2</v>
      </c>
      <c r="BX387" s="122">
        <f t="shared" ref="BX387" si="6553">P387/P405</f>
        <v>7.3066263542454019E-2</v>
      </c>
      <c r="BY387" s="123">
        <f t="shared" ref="BY387" si="6554">Q387/Q405</f>
        <v>4.7636862451677267E-2</v>
      </c>
      <c r="BZ387" s="124">
        <f t="shared" ref="BZ387" si="6555">R387/R405</f>
        <v>7.821361058601134E-2</v>
      </c>
      <c r="CA387" s="125">
        <f t="shared" ref="CA387" si="6556">S387/S405</f>
        <v>5.5376095985233041E-2</v>
      </c>
      <c r="CB387" s="122">
        <f t="shared" ref="CB387" si="6557">T387/T405</f>
        <v>5.8990760483297794E-2</v>
      </c>
      <c r="CC387" s="123">
        <f t="shared" ref="CC387" si="6558">U387/U405</f>
        <v>6.8414322250639384E-2</v>
      </c>
      <c r="CD387" s="124">
        <f t="shared" ref="CD387" si="6559">V387/V405</f>
        <v>3.8299708706440824E-2</v>
      </c>
      <c r="CE387" s="125">
        <f t="shared" ref="CE387" si="6560">W387/W405</f>
        <v>8.6638737855423836E-2</v>
      </c>
      <c r="CF387" s="122">
        <f t="shared" ref="CF387" si="6561">X387/X405</f>
        <v>7.5042158516020238E-2</v>
      </c>
      <c r="CG387" s="123">
        <f t="shared" ref="CG387" si="6562">Y387/Y405</f>
        <v>5.2785923753665691E-2</v>
      </c>
      <c r="CH387" s="124">
        <f t="shared" ref="CH387" si="6563">Z387/Z405</f>
        <v>6.1745283018867926E-2</v>
      </c>
      <c r="CI387" s="122">
        <f t="shared" ref="CI387" si="6564">AA387/AA405</f>
        <v>4.7920394535853006E-2</v>
      </c>
      <c r="CJ387" s="128">
        <f t="shared" ref="CJ387" si="6565">AB387/AB405</f>
        <v>6.5979639642294155E-2</v>
      </c>
      <c r="CK387" s="129">
        <f t="shared" ref="CK387" si="6566">AC387/AC405</f>
        <v>6.5690413628177499E-2</v>
      </c>
    </row>
    <row r="388" spans="1:89" ht="15" thickTop="1" thickBot="1" x14ac:dyDescent="0.3">
      <c r="A388" s="130" t="s">
        <v>28</v>
      </c>
      <c r="B388" s="179">
        <v>790</v>
      </c>
      <c r="C388" s="180">
        <v>806</v>
      </c>
      <c r="D388" s="181">
        <v>328</v>
      </c>
      <c r="E388" s="182">
        <v>236</v>
      </c>
      <c r="F388" s="179">
        <v>953</v>
      </c>
      <c r="G388" s="183">
        <v>431</v>
      </c>
      <c r="H388" s="181">
        <v>1417</v>
      </c>
      <c r="I388" s="182">
        <v>1065</v>
      </c>
      <c r="J388" s="179">
        <v>104</v>
      </c>
      <c r="K388" s="183">
        <v>223</v>
      </c>
      <c r="L388" s="181">
        <v>196</v>
      </c>
      <c r="M388" s="179">
        <v>657</v>
      </c>
      <c r="N388" s="184">
        <v>924</v>
      </c>
      <c r="O388" s="185">
        <v>1107</v>
      </c>
      <c r="P388" s="179">
        <v>541</v>
      </c>
      <c r="Q388" s="183">
        <v>328</v>
      </c>
      <c r="R388" s="181">
        <v>779</v>
      </c>
      <c r="S388" s="182">
        <v>638</v>
      </c>
      <c r="T388" s="179">
        <v>35</v>
      </c>
      <c r="U388" s="183">
        <v>79</v>
      </c>
      <c r="V388" s="181">
        <v>253</v>
      </c>
      <c r="W388" s="182">
        <v>891</v>
      </c>
      <c r="X388" s="179">
        <v>356</v>
      </c>
      <c r="Y388" s="183">
        <v>179</v>
      </c>
      <c r="Z388" s="181">
        <v>1266</v>
      </c>
      <c r="AA388" s="179">
        <v>1565</v>
      </c>
      <c r="AB388" s="161">
        <f t="shared" si="6402"/>
        <v>7942</v>
      </c>
      <c r="AC388" s="162">
        <f t="shared" si="6403"/>
        <v>8205</v>
      </c>
      <c r="AE388" s="266"/>
      <c r="AF388" s="110" t="s">
        <v>17</v>
      </c>
      <c r="AG388" s="111" t="s">
        <v>18</v>
      </c>
      <c r="AH388" s="112" t="s">
        <v>17</v>
      </c>
      <c r="AI388" s="113" t="s">
        <v>18</v>
      </c>
      <c r="AJ388" s="110" t="s">
        <v>17</v>
      </c>
      <c r="AK388" s="111" t="s">
        <v>18</v>
      </c>
      <c r="AL388" s="112" t="s">
        <v>17</v>
      </c>
      <c r="AM388" s="113" t="s">
        <v>18</v>
      </c>
      <c r="AN388" s="110" t="s">
        <v>17</v>
      </c>
      <c r="AO388" s="111" t="s">
        <v>18</v>
      </c>
      <c r="AP388" s="112" t="s">
        <v>17</v>
      </c>
      <c r="AQ388" s="110" t="s">
        <v>18</v>
      </c>
      <c r="AR388" s="114" t="s">
        <v>17</v>
      </c>
      <c r="AS388" s="115" t="s">
        <v>18</v>
      </c>
      <c r="AT388" s="110" t="s">
        <v>17</v>
      </c>
      <c r="AU388" s="111" t="s">
        <v>18</v>
      </c>
      <c r="AV388" s="112" t="s">
        <v>17</v>
      </c>
      <c r="AW388" s="113" t="s">
        <v>18</v>
      </c>
      <c r="AX388" s="110" t="s">
        <v>17</v>
      </c>
      <c r="AY388" s="111" t="s">
        <v>18</v>
      </c>
      <c r="AZ388" s="112" t="s">
        <v>17</v>
      </c>
      <c r="BA388" s="113" t="s">
        <v>18</v>
      </c>
      <c r="BB388" s="110" t="s">
        <v>17</v>
      </c>
      <c r="BC388" s="111" t="s">
        <v>18</v>
      </c>
      <c r="BD388" s="25" t="s">
        <v>17</v>
      </c>
      <c r="BE388" s="116" t="s">
        <v>18</v>
      </c>
      <c r="BF388" s="167" t="s">
        <v>17</v>
      </c>
      <c r="BG388" s="168" t="s">
        <v>18</v>
      </c>
      <c r="BI388" s="130" t="s">
        <v>28</v>
      </c>
      <c r="BJ388" s="122">
        <f>B388/B405</f>
        <v>5.9564201161124937E-2</v>
      </c>
      <c r="BK388" s="123">
        <f t="shared" ref="BK388" si="6567">C388/C405</f>
        <v>6.4212874442319948E-2</v>
      </c>
      <c r="BL388" s="124">
        <f t="shared" ref="BL388" si="6568">D388/D405</f>
        <v>7.1615720524017462E-2</v>
      </c>
      <c r="BM388" s="125">
        <f t="shared" ref="BM388" si="6569">E388/E405</f>
        <v>4.6084749072446786E-2</v>
      </c>
      <c r="BN388" s="122">
        <f t="shared" ref="BN388" si="6570">F388/F405</f>
        <v>7.1444636029687383E-2</v>
      </c>
      <c r="BO388" s="123">
        <f t="shared" ref="BO388" si="6571">G388/G405</f>
        <v>3.7005237400188892E-2</v>
      </c>
      <c r="BP388" s="124">
        <f t="shared" ref="BP388" si="6572">H388/H405</f>
        <v>7.0525582321321917E-2</v>
      </c>
      <c r="BQ388" s="125">
        <f t="shared" ref="BQ388" si="6573">I388/I405</f>
        <v>5.4038968946620664E-2</v>
      </c>
      <c r="BR388" s="122">
        <f t="shared" ref="BR388" si="6574">J388/J405</f>
        <v>5.2026013006503252E-2</v>
      </c>
      <c r="BS388" s="123">
        <f t="shared" ref="BS388" si="6575">K388/K405</f>
        <v>0.11435897435897435</v>
      </c>
      <c r="BT388" s="124">
        <f t="shared" ref="BT388" si="6576">L388/L405</f>
        <v>2.8217679239850274E-2</v>
      </c>
      <c r="BU388" s="122">
        <f t="shared" ref="BU388" si="6577">M388/M405</f>
        <v>9.0222466355396866E-2</v>
      </c>
      <c r="BV388" s="126">
        <f t="shared" ref="BV388" si="6578">N388/N405</f>
        <v>5.405089207370576E-2</v>
      </c>
      <c r="BW388" s="127">
        <f t="shared" ref="BW388" si="6579">O388/O405</f>
        <v>6.4748201438848921E-2</v>
      </c>
      <c r="BX388" s="122">
        <f t="shared" ref="BX388" si="6580">P388/P405</f>
        <v>6.8153187200806251E-2</v>
      </c>
      <c r="BY388" s="123">
        <f t="shared" ref="BY388" si="6581">Q388/Q405</f>
        <v>4.0902855717670529E-2</v>
      </c>
      <c r="BZ388" s="124">
        <f t="shared" ref="BZ388" si="6582">R388/R405</f>
        <v>6.135790800252048E-2</v>
      </c>
      <c r="CA388" s="125">
        <f t="shared" ref="CA388" si="6583">S388/S405</f>
        <v>4.9069373942470386E-2</v>
      </c>
      <c r="CB388" s="122">
        <f t="shared" ref="CB388" si="6584">T388/T405</f>
        <v>2.4875621890547265E-2</v>
      </c>
      <c r="CC388" s="123">
        <f t="shared" ref="CC388" si="6585">U388/U405</f>
        <v>5.0511508951406651E-2</v>
      </c>
      <c r="CD388" s="124">
        <f t="shared" ref="CD388" si="6586">V388/V405</f>
        <v>2.729528535980149E-2</v>
      </c>
      <c r="CE388" s="125">
        <f t="shared" ref="CE388" si="6587">W388/W405</f>
        <v>7.9418843034138514E-2</v>
      </c>
      <c r="CF388" s="122">
        <f t="shared" ref="CF388" si="6588">X388/X405</f>
        <v>6.0033726812816192E-2</v>
      </c>
      <c r="CG388" s="123">
        <f t="shared" ref="CG388" si="6589">Y388/Y405</f>
        <v>5.2492668621700878E-2</v>
      </c>
      <c r="CH388" s="124">
        <f t="shared" ref="CH388" si="6590">Z388/Z405</f>
        <v>5.9716981132075471E-2</v>
      </c>
      <c r="CI388" s="122">
        <f t="shared" ref="CI388" si="6591">AA388/AA405</f>
        <v>6.8301837384890679E-2</v>
      </c>
      <c r="CJ388" s="128">
        <f t="shared" ref="CJ388" si="6592">AB388/AB405</f>
        <v>5.850288020979124E-2</v>
      </c>
      <c r="CK388" s="129">
        <f t="shared" ref="CK388" si="6593">AC388/AC405</f>
        <v>6.0560656608898471E-2</v>
      </c>
    </row>
    <row r="389" spans="1:89" ht="13.5" thickTop="1" x14ac:dyDescent="0.2">
      <c r="A389" s="138" t="s">
        <v>29</v>
      </c>
      <c r="B389" s="193">
        <v>816</v>
      </c>
      <c r="C389" s="187">
        <v>818</v>
      </c>
      <c r="D389" s="188">
        <v>400</v>
      </c>
      <c r="E389" s="189">
        <v>225</v>
      </c>
      <c r="F389" s="186">
        <v>1154</v>
      </c>
      <c r="G389" s="190">
        <v>401</v>
      </c>
      <c r="H389" s="188">
        <v>1395</v>
      </c>
      <c r="I389" s="189">
        <v>1042</v>
      </c>
      <c r="J389" s="186">
        <v>88</v>
      </c>
      <c r="K389" s="190">
        <v>116</v>
      </c>
      <c r="L389" s="188">
        <v>191</v>
      </c>
      <c r="M389" s="186">
        <v>735</v>
      </c>
      <c r="N389" s="191">
        <v>861</v>
      </c>
      <c r="O389" s="194">
        <v>1143</v>
      </c>
      <c r="P389" s="186">
        <v>575</v>
      </c>
      <c r="Q389" s="190">
        <v>463</v>
      </c>
      <c r="R389" s="188">
        <v>905</v>
      </c>
      <c r="S389" s="189">
        <v>724</v>
      </c>
      <c r="T389" s="186">
        <v>117</v>
      </c>
      <c r="U389" s="190">
        <v>77</v>
      </c>
      <c r="V389" s="188">
        <v>368</v>
      </c>
      <c r="W389" s="195">
        <v>910</v>
      </c>
      <c r="X389" s="186">
        <v>375</v>
      </c>
      <c r="Y389" s="190">
        <v>154</v>
      </c>
      <c r="Z389" s="188">
        <v>1259</v>
      </c>
      <c r="AA389" s="186">
        <v>1581</v>
      </c>
      <c r="AB389" s="161">
        <f t="shared" si="6402"/>
        <v>8504</v>
      </c>
      <c r="AC389" s="162">
        <f t="shared" si="6403"/>
        <v>8389</v>
      </c>
      <c r="AE389" s="253" t="str">
        <f>$AE$17</f>
        <v>17:00 - 17:59</v>
      </c>
      <c r="AF389" s="119">
        <f t="shared" ref="AF389:AU390" si="6594">SUMIF($A$9:$A$32,$AE389,B$381:B$404)</f>
        <v>1064</v>
      </c>
      <c r="AG389" s="176">
        <f t="shared" si="6594"/>
        <v>1166</v>
      </c>
      <c r="AH389" s="120">
        <f t="shared" si="6594"/>
        <v>323</v>
      </c>
      <c r="AI389" s="171">
        <f t="shared" si="6594"/>
        <v>448</v>
      </c>
      <c r="AJ389" s="119">
        <f t="shared" si="6594"/>
        <v>796</v>
      </c>
      <c r="AK389" s="121">
        <f t="shared" si="6594"/>
        <v>1067</v>
      </c>
      <c r="AL389" s="120">
        <f t="shared" si="6594"/>
        <v>1342</v>
      </c>
      <c r="AM389" s="171">
        <f t="shared" si="6594"/>
        <v>1638</v>
      </c>
      <c r="AN389" s="119">
        <f t="shared" si="6594"/>
        <v>144</v>
      </c>
      <c r="AO389" s="121">
        <f t="shared" si="6594"/>
        <v>93</v>
      </c>
      <c r="AP389" s="120">
        <f t="shared" si="6594"/>
        <v>581</v>
      </c>
      <c r="AQ389" s="119">
        <f t="shared" si="6594"/>
        <v>422</v>
      </c>
      <c r="AR389" s="170">
        <f t="shared" si="6594"/>
        <v>1177</v>
      </c>
      <c r="AS389" s="172">
        <f t="shared" si="6594"/>
        <v>1225</v>
      </c>
      <c r="AT389" s="119">
        <f t="shared" si="6594"/>
        <v>473</v>
      </c>
      <c r="AU389" s="121">
        <f t="shared" si="6594"/>
        <v>649</v>
      </c>
      <c r="AV389" s="120">
        <f t="shared" ref="AP389:BE390" si="6595">SUMIF($A$9:$A$32,$AE389,R$381:R$404)</f>
        <v>750</v>
      </c>
      <c r="AW389" s="171">
        <f t="shared" si="6595"/>
        <v>1124</v>
      </c>
      <c r="AX389" s="119">
        <f t="shared" si="6595"/>
        <v>125</v>
      </c>
      <c r="AY389" s="121">
        <f t="shared" si="6595"/>
        <v>99</v>
      </c>
      <c r="AZ389" s="120">
        <f t="shared" si="6595"/>
        <v>661</v>
      </c>
      <c r="BA389" s="171">
        <f t="shared" si="6595"/>
        <v>764</v>
      </c>
      <c r="BB389" s="119">
        <f t="shared" si="6595"/>
        <v>411</v>
      </c>
      <c r="BC389" s="121">
        <f t="shared" si="6595"/>
        <v>222</v>
      </c>
      <c r="BD389" s="20">
        <f t="shared" si="6595"/>
        <v>1582</v>
      </c>
      <c r="BE389" s="175">
        <f t="shared" si="6595"/>
        <v>1838</v>
      </c>
      <c r="BF389" s="161">
        <f>AF389+AH389+AJ389+AL389+AN389+AP389+AR389+AT389+AV389+AX389+AZ389+BB389+BD389</f>
        <v>9429</v>
      </c>
      <c r="BG389" s="162">
        <f>AG389+AI389+AK389+AM389+AO389+AQ389+AS389+AU389+AW389+AY389+BA389+BC389+BE389</f>
        <v>10755</v>
      </c>
      <c r="BI389" s="138" t="s">
        <v>29</v>
      </c>
      <c r="BJ389" s="122">
        <f>B389/B405</f>
        <v>6.1524541958832842E-2</v>
      </c>
      <c r="BK389" s="123">
        <f t="shared" ref="BK389" si="6596">C389/C405</f>
        <v>6.5168897386870622E-2</v>
      </c>
      <c r="BL389" s="124">
        <f t="shared" ref="BL389" si="6597">D389/D405</f>
        <v>8.7336244541484712E-2</v>
      </c>
      <c r="BM389" s="125">
        <f t="shared" ref="BM389" si="6598">E389/E405</f>
        <v>4.3936731107205626E-2</v>
      </c>
      <c r="BN389" s="122">
        <f t="shared" ref="BN389" si="6599">F389/F405</f>
        <v>8.6513231876452504E-2</v>
      </c>
      <c r="BO389" s="123">
        <f t="shared" ref="BO389" si="6600">G389/G405</f>
        <v>3.4429466815488967E-2</v>
      </c>
      <c r="BP389" s="124">
        <f t="shared" ref="BP389" si="6601">H389/H405</f>
        <v>6.9430619151901254E-2</v>
      </c>
      <c r="BQ389" s="125">
        <f t="shared" ref="BQ389" si="6602">I389/I405</f>
        <v>5.2871930180637301E-2</v>
      </c>
      <c r="BR389" s="122">
        <f t="shared" ref="BR389" si="6603">J389/J405</f>
        <v>4.4022011005502751E-2</v>
      </c>
      <c r="BS389" s="123">
        <f t="shared" ref="BS389" si="6604">K389/K405</f>
        <v>5.9487179487179485E-2</v>
      </c>
      <c r="BT389" s="124">
        <f t="shared" ref="BT389" si="6605">L389/L405</f>
        <v>2.7497840483731644E-2</v>
      </c>
      <c r="BU389" s="122">
        <f t="shared" ref="BU389" si="6606">M389/M405</f>
        <v>0.10093380939302389</v>
      </c>
      <c r="BV389" s="126">
        <f t="shared" ref="BV389" si="6607">N389/N405</f>
        <v>5.0365603977771276E-2</v>
      </c>
      <c r="BW389" s="127">
        <f t="shared" ref="BW389" si="6608">O389/O405</f>
        <v>6.6853834005965965E-2</v>
      </c>
      <c r="BX389" s="122">
        <f t="shared" ref="BX389" si="6609">P389/P405</f>
        <v>7.243638196019149E-2</v>
      </c>
      <c r="BY389" s="123">
        <f t="shared" ref="BY389" si="6610">Q389/Q405</f>
        <v>5.7737872552687371E-2</v>
      </c>
      <c r="BZ389" s="124">
        <f t="shared" ref="BZ389" si="6611">R389/R405</f>
        <v>7.1282293635790805E-2</v>
      </c>
      <c r="CA389" s="125">
        <f t="shared" ref="CA389" si="6612">S389/S405</f>
        <v>5.5683740962928781E-2</v>
      </c>
      <c r="CB389" s="122">
        <f t="shared" ref="CB389" si="6613">T389/T405</f>
        <v>8.3155650319829424E-2</v>
      </c>
      <c r="CC389" s="123">
        <f t="shared" ref="CC389" si="6614">U389/U405</f>
        <v>4.9232736572890026E-2</v>
      </c>
      <c r="CD389" s="124">
        <f t="shared" ref="CD389" si="6615">V389/V405</f>
        <v>3.9702233250620347E-2</v>
      </c>
      <c r="CE389" s="125">
        <f t="shared" ref="CE389" si="6616">W389/W405</f>
        <v>8.1112398609501743E-2</v>
      </c>
      <c r="CF389" s="122">
        <f t="shared" ref="CF389" si="6617">X389/X405</f>
        <v>6.3237774030354132E-2</v>
      </c>
      <c r="CG389" s="123">
        <f t="shared" ref="CG389" si="6618">Y389/Y405</f>
        <v>4.5161290322580643E-2</v>
      </c>
      <c r="CH389" s="124">
        <f t="shared" ref="CH389" si="6619">Z389/Z405</f>
        <v>5.9386792452830191E-2</v>
      </c>
      <c r="CI389" s="122">
        <f t="shared" ref="CI389" si="6620">AA389/AA405</f>
        <v>6.9000130930039719E-2</v>
      </c>
      <c r="CJ389" s="128">
        <f t="shared" ref="CJ389" si="6621">AB389/AB405</f>
        <v>6.2642721393108128E-2</v>
      </c>
      <c r="CK389" s="129">
        <f t="shared" ref="CK389" si="6622">AC389/AC405</f>
        <v>6.1918750553570899E-2</v>
      </c>
    </row>
    <row r="390" spans="1:89" x14ac:dyDescent="0.2">
      <c r="A390" s="130" t="s">
        <v>31</v>
      </c>
      <c r="B390" s="196">
        <v>709</v>
      </c>
      <c r="C390" s="180">
        <v>708</v>
      </c>
      <c r="D390" s="181">
        <v>344</v>
      </c>
      <c r="E390" s="182">
        <v>189</v>
      </c>
      <c r="F390" s="179">
        <v>727</v>
      </c>
      <c r="G390" s="183">
        <v>386</v>
      </c>
      <c r="H390" s="181">
        <v>1352</v>
      </c>
      <c r="I390" s="182">
        <v>900</v>
      </c>
      <c r="J390" s="179">
        <v>88</v>
      </c>
      <c r="K390" s="180">
        <v>118</v>
      </c>
      <c r="L390" s="181">
        <v>234</v>
      </c>
      <c r="M390" s="179">
        <v>566</v>
      </c>
      <c r="N390" s="184">
        <v>782</v>
      </c>
      <c r="O390" s="197">
        <v>925</v>
      </c>
      <c r="P390" s="179">
        <v>455</v>
      </c>
      <c r="Q390" s="180">
        <v>372</v>
      </c>
      <c r="R390" s="181">
        <v>876</v>
      </c>
      <c r="S390" s="182">
        <v>628</v>
      </c>
      <c r="T390" s="188">
        <v>58</v>
      </c>
      <c r="U390" s="179">
        <v>83</v>
      </c>
      <c r="V390" s="181">
        <v>357</v>
      </c>
      <c r="W390" s="198">
        <v>736</v>
      </c>
      <c r="X390" s="179">
        <v>302</v>
      </c>
      <c r="Y390" s="183">
        <v>145</v>
      </c>
      <c r="Z390" s="181">
        <v>1237</v>
      </c>
      <c r="AA390" s="179">
        <v>1398</v>
      </c>
      <c r="AB390" s="161">
        <f t="shared" si="6402"/>
        <v>7521</v>
      </c>
      <c r="AC390" s="162">
        <f t="shared" si="6403"/>
        <v>7154</v>
      </c>
      <c r="AE390" s="255" t="str">
        <f>$AE$18</f>
        <v>18:00 - 18:59</v>
      </c>
      <c r="AF390" s="119">
        <f t="shared" si="6594"/>
        <v>1074</v>
      </c>
      <c r="AG390" s="180">
        <f t="shared" si="6594"/>
        <v>896</v>
      </c>
      <c r="AH390" s="181">
        <f t="shared" si="6594"/>
        <v>291</v>
      </c>
      <c r="AI390" s="182">
        <f t="shared" si="6594"/>
        <v>373</v>
      </c>
      <c r="AJ390" s="179">
        <f t="shared" si="6594"/>
        <v>690</v>
      </c>
      <c r="AK390" s="183">
        <f t="shared" si="6594"/>
        <v>891</v>
      </c>
      <c r="AL390" s="181">
        <f t="shared" si="6594"/>
        <v>1323</v>
      </c>
      <c r="AM390" s="182">
        <f t="shared" si="6594"/>
        <v>1449</v>
      </c>
      <c r="AN390" s="179">
        <f t="shared" si="6594"/>
        <v>180</v>
      </c>
      <c r="AO390" s="183">
        <f t="shared" si="6594"/>
        <v>119</v>
      </c>
      <c r="AP390" s="181">
        <f t="shared" si="6595"/>
        <v>746</v>
      </c>
      <c r="AQ390" s="179">
        <f t="shared" si="6595"/>
        <v>270</v>
      </c>
      <c r="AR390" s="184">
        <f t="shared" si="6595"/>
        <v>1245</v>
      </c>
      <c r="AS390" s="185">
        <f t="shared" si="6595"/>
        <v>1158</v>
      </c>
      <c r="AT390" s="179">
        <f t="shared" si="6595"/>
        <v>416</v>
      </c>
      <c r="AU390" s="183">
        <f t="shared" si="6595"/>
        <v>701</v>
      </c>
      <c r="AV390" s="181">
        <f t="shared" si="6595"/>
        <v>727</v>
      </c>
      <c r="AW390" s="182">
        <f t="shared" si="6595"/>
        <v>1023</v>
      </c>
      <c r="AX390" s="179">
        <f t="shared" si="6595"/>
        <v>94</v>
      </c>
      <c r="AY390" s="183">
        <f t="shared" si="6595"/>
        <v>88</v>
      </c>
      <c r="AZ390" s="181">
        <f t="shared" si="6595"/>
        <v>867</v>
      </c>
      <c r="BA390" s="182">
        <f t="shared" si="6595"/>
        <v>675</v>
      </c>
      <c r="BB390" s="179">
        <f t="shared" si="6595"/>
        <v>440</v>
      </c>
      <c r="BC390" s="183">
        <f t="shared" si="6595"/>
        <v>239</v>
      </c>
      <c r="BD390" s="181">
        <f t="shared" si="6595"/>
        <v>1555</v>
      </c>
      <c r="BE390" s="179">
        <f t="shared" si="6595"/>
        <v>1417</v>
      </c>
      <c r="BF390" s="163">
        <f>SUM(AF390,AH390,AJ390,AL390,AN390,AP390,AR390,AT390,AV390,AX390,AZ390,BB390,BD390)</f>
        <v>9648</v>
      </c>
      <c r="BG390" s="164">
        <f>SUM(AG390,AI390,AK390,AM390,AO390,AQ390,AS390,AU390,AW390,AY390,BA390,BC390,BE390)</f>
        <v>9299</v>
      </c>
      <c r="BI390" s="130" t="s">
        <v>31</v>
      </c>
      <c r="BJ390" s="122">
        <f>B390/B405</f>
        <v>5.345698559903491E-2</v>
      </c>
      <c r="BK390" s="123">
        <f t="shared" ref="BK390" si="6623">C390/C405</f>
        <v>5.6405353728489482E-2</v>
      </c>
      <c r="BL390" s="124">
        <f t="shared" ref="BL390" si="6624">D390/D405</f>
        <v>7.5109170305676862E-2</v>
      </c>
      <c r="BM390" s="125">
        <f t="shared" ref="BM390" si="6625">E390/E405</f>
        <v>3.6906854130052721E-2</v>
      </c>
      <c r="BN390" s="122">
        <f t="shared" ref="BN390" si="6626">F390/F405</f>
        <v>5.4501836719394257E-2</v>
      </c>
      <c r="BO390" s="123">
        <f t="shared" ref="BO390" si="6627">G390/G405</f>
        <v>3.3141581523139008E-2</v>
      </c>
      <c r="BP390" s="124">
        <f t="shared" ref="BP390" si="6628">H390/H405</f>
        <v>6.7290463866215414E-2</v>
      </c>
      <c r="BQ390" s="125">
        <f t="shared" ref="BQ390" si="6629">I390/I405</f>
        <v>4.5666734321087886E-2</v>
      </c>
      <c r="BR390" s="122">
        <f t="shared" ref="BR390" si="6630">J390/J405</f>
        <v>4.4022011005502751E-2</v>
      </c>
      <c r="BS390" s="123">
        <f t="shared" ref="BS390" si="6631">K390/K405</f>
        <v>6.051282051282051E-2</v>
      </c>
      <c r="BT390" s="124">
        <f t="shared" ref="BT390" si="6632">L390/L405</f>
        <v>3.3688453786351859E-2</v>
      </c>
      <c r="BU390" s="122">
        <f t="shared" ref="BU390" si="6633">M390/M405</f>
        <v>7.7725899478165342E-2</v>
      </c>
      <c r="BV390" s="126">
        <f t="shared" ref="BV390" si="6634">N390/N405</f>
        <v>4.5744369698742321E-2</v>
      </c>
      <c r="BW390" s="127">
        <f t="shared" ref="BW390" si="6635">O390/O405</f>
        <v>5.4103059016201674E-2</v>
      </c>
      <c r="BX390" s="122">
        <f t="shared" ref="BX390" si="6636">P390/P405</f>
        <v>5.7319223985890649E-2</v>
      </c>
      <c r="BY390" s="123">
        <f t="shared" ref="BY390" si="6637">Q390/Q405</f>
        <v>4.6389824167601942E-2</v>
      </c>
      <c r="BZ390" s="124">
        <f t="shared" ref="BZ390" si="6638">R390/R405</f>
        <v>6.8998109640831765E-2</v>
      </c>
      <c r="CA390" s="125">
        <f t="shared" ref="CA390" si="6639">S390/S405</f>
        <v>4.8300261498231044E-2</v>
      </c>
      <c r="CB390" s="122">
        <f t="shared" ref="CB390" si="6640">T390/T405</f>
        <v>4.1222459132906897E-2</v>
      </c>
      <c r="CC390" s="123">
        <f t="shared" ref="CC390" si="6641">U390/U405</f>
        <v>5.3069053708439895E-2</v>
      </c>
      <c r="CD390" s="124">
        <f t="shared" ref="CD390" si="6642">V390/V405</f>
        <v>3.8515481713237674E-2</v>
      </c>
      <c r="CE390" s="125">
        <f t="shared" ref="CE390" si="6643">W390/W405</f>
        <v>6.5602994919333274E-2</v>
      </c>
      <c r="CF390" s="122">
        <f t="shared" ref="CF390" si="6644">X390/X405</f>
        <v>5.0927487352445192E-2</v>
      </c>
      <c r="CG390" s="123">
        <f t="shared" ref="CG390" si="6645">Y390/Y405</f>
        <v>4.2521994134897358E-2</v>
      </c>
      <c r="CH390" s="124">
        <f t="shared" ref="CH390" si="6646">Z390/Z405</f>
        <v>5.8349056603773583E-2</v>
      </c>
      <c r="CI390" s="122">
        <f t="shared" ref="CI390" si="6647">AA390/AA405</f>
        <v>6.1013398507397544E-2</v>
      </c>
      <c r="CJ390" s="128">
        <f t="shared" ref="CJ390" si="6648">AB390/AB405</f>
        <v>5.5401682455028953E-2</v>
      </c>
      <c r="CK390" s="129">
        <f t="shared" ref="CK390" si="6649">AC390/AC405</f>
        <v>5.280328304449234E-2</v>
      </c>
    </row>
    <row r="391" spans="1:89" ht="13.5" thickBot="1" x14ac:dyDescent="0.25">
      <c r="A391" s="138" t="s">
        <v>33</v>
      </c>
      <c r="B391" s="193">
        <v>736</v>
      </c>
      <c r="C391" s="187">
        <v>812</v>
      </c>
      <c r="D391" s="188">
        <v>301</v>
      </c>
      <c r="E391" s="189">
        <v>274</v>
      </c>
      <c r="F391" s="186">
        <v>675</v>
      </c>
      <c r="G391" s="190">
        <v>453</v>
      </c>
      <c r="H391" s="188">
        <v>1229</v>
      </c>
      <c r="I391" s="189">
        <v>1057</v>
      </c>
      <c r="J391" s="186">
        <v>91</v>
      </c>
      <c r="K391" s="187">
        <v>104</v>
      </c>
      <c r="L391" s="188">
        <v>239</v>
      </c>
      <c r="M391" s="186">
        <v>435</v>
      </c>
      <c r="N391" s="191">
        <v>756</v>
      </c>
      <c r="O391" s="194">
        <v>967</v>
      </c>
      <c r="P391" s="186">
        <v>462</v>
      </c>
      <c r="Q391" s="187">
        <v>381</v>
      </c>
      <c r="R391" s="188">
        <v>748</v>
      </c>
      <c r="S391" s="189">
        <v>679</v>
      </c>
      <c r="T391" s="186">
        <v>71</v>
      </c>
      <c r="U391" s="190">
        <v>84</v>
      </c>
      <c r="V391" s="188">
        <v>376</v>
      </c>
      <c r="W391" s="195">
        <v>662</v>
      </c>
      <c r="X391" s="186">
        <v>284</v>
      </c>
      <c r="Y391" s="190">
        <v>185</v>
      </c>
      <c r="Z391" s="188">
        <v>1293</v>
      </c>
      <c r="AA391" s="186">
        <v>1594</v>
      </c>
      <c r="AB391" s="161">
        <f t="shared" si="6402"/>
        <v>7261</v>
      </c>
      <c r="AC391" s="162">
        <f t="shared" si="6403"/>
        <v>7687</v>
      </c>
      <c r="AE391" s="253"/>
      <c r="AF391" s="119"/>
      <c r="AG391" s="187"/>
      <c r="AH391" s="188"/>
      <c r="AI391" s="189"/>
      <c r="AJ391" s="186"/>
      <c r="AK391" s="190"/>
      <c r="AL391" s="188"/>
      <c r="AM391" s="189"/>
      <c r="AN391" s="186"/>
      <c r="AO391" s="190"/>
      <c r="AP391" s="188"/>
      <c r="AQ391" s="186"/>
      <c r="AR391" s="191"/>
      <c r="AS391" s="192"/>
      <c r="AT391" s="186"/>
      <c r="AU391" s="190"/>
      <c r="AV391" s="188"/>
      <c r="AW391" s="189"/>
      <c r="AX391" s="186"/>
      <c r="AY391" s="190"/>
      <c r="AZ391" s="188"/>
      <c r="BA391" s="189"/>
      <c r="BB391" s="186"/>
      <c r="BC391" s="190"/>
      <c r="BD391" s="188"/>
      <c r="BE391" s="186"/>
      <c r="BF391" s="163"/>
      <c r="BG391" s="164"/>
      <c r="BI391" s="138" t="s">
        <v>33</v>
      </c>
      <c r="BJ391" s="122">
        <f>B391/B405</f>
        <v>5.5492724119731586E-2</v>
      </c>
      <c r="BK391" s="123">
        <f t="shared" ref="BK391" si="6650">C391/C405</f>
        <v>6.4690885914595278E-2</v>
      </c>
      <c r="BL391" s="124">
        <f t="shared" ref="BL391" si="6651">D391/D405</f>
        <v>6.5720524017467252E-2</v>
      </c>
      <c r="BM391" s="125">
        <f t="shared" ref="BM391" si="6652">E391/E405</f>
        <v>5.3505174770552624E-2</v>
      </c>
      <c r="BN391" s="122">
        <f t="shared" ref="BN391" si="6653">F391/F405</f>
        <v>5.0603493515256018E-2</v>
      </c>
      <c r="BO391" s="123">
        <f t="shared" ref="BO391" si="6654">G391/G405</f>
        <v>3.8894135828968834E-2</v>
      </c>
      <c r="BP391" s="124">
        <f t="shared" ref="BP391" si="6655">H391/H405</f>
        <v>6.1168624328090782E-2</v>
      </c>
      <c r="BQ391" s="125">
        <f t="shared" ref="BQ391" si="6656">I391/I405</f>
        <v>5.3633042419322104E-2</v>
      </c>
      <c r="BR391" s="122">
        <f t="shared" ref="BR391" si="6657">J391/J405</f>
        <v>4.5522761380690342E-2</v>
      </c>
      <c r="BS391" s="123">
        <f t="shared" ref="BS391" si="6658">K391/K405</f>
        <v>5.3333333333333337E-2</v>
      </c>
      <c r="BT391" s="124">
        <f t="shared" ref="BT391" si="6659">L391/L405</f>
        <v>3.4408292542470485E-2</v>
      </c>
      <c r="BU391" s="122">
        <f t="shared" ref="BU391" si="6660">M391/M405</f>
        <v>5.9736336171381486E-2</v>
      </c>
      <c r="BV391" s="126">
        <f t="shared" ref="BV391" si="6661">N391/N405</f>
        <v>4.4223457151213806E-2</v>
      </c>
      <c r="BW391" s="127">
        <f t="shared" ref="BW391" si="6662">O391/O405</f>
        <v>5.6559630344504883E-2</v>
      </c>
      <c r="BX391" s="122">
        <f t="shared" ref="BX391" si="6663">P391/P405</f>
        <v>5.8201058201058198E-2</v>
      </c>
      <c r="BY391" s="123">
        <f t="shared" ref="BY391" si="6664">Q391/Q405</f>
        <v>4.7512158623269733E-2</v>
      </c>
      <c r="BZ391" s="124">
        <f t="shared" ref="BZ391" si="6665">R391/R405</f>
        <v>5.8916194076874609E-2</v>
      </c>
      <c r="CA391" s="125">
        <f t="shared" ref="CA391" si="6666">S391/S405</f>
        <v>5.2222734963851714E-2</v>
      </c>
      <c r="CB391" s="122">
        <f t="shared" ref="CB391" si="6667">T391/T405</f>
        <v>5.0461975835110161E-2</v>
      </c>
      <c r="CC391" s="123">
        <f t="shared" ref="CC391" si="6668">U391/U405</f>
        <v>5.3708439897698211E-2</v>
      </c>
      <c r="CD391" s="124">
        <f t="shared" ref="CD391" si="6669">V391/V405</f>
        <v>4.0565325277807748E-2</v>
      </c>
      <c r="CE391" s="125">
        <f t="shared" ref="CE391" si="6670">W391/W405</f>
        <v>5.9007041625813356E-2</v>
      </c>
      <c r="CF391" s="122">
        <f t="shared" ref="CF391" si="6671">X391/X405</f>
        <v>4.7892074198988194E-2</v>
      </c>
      <c r="CG391" s="123">
        <f t="shared" ref="CG391" si="6672">Y391/Y405</f>
        <v>5.4252199413489736E-2</v>
      </c>
      <c r="CH391" s="124">
        <f t="shared" ref="CH391" si="6673">Z391/Z405</f>
        <v>6.0990566037735852E-2</v>
      </c>
      <c r="CI391" s="122">
        <f t="shared" ref="CI391" si="6674">AA391/AA405</f>
        <v>6.9567494435473318E-2</v>
      </c>
      <c r="CJ391" s="128">
        <f t="shared" ref="CJ391" si="6675">AB391/AB405</f>
        <v>5.3486453437836083E-2</v>
      </c>
      <c r="CK391" s="129">
        <f t="shared" ref="CK391" si="6676">AC391/AC405</f>
        <v>5.6737326916831511E-2</v>
      </c>
    </row>
    <row r="392" spans="1:89" ht="14.25" thickTop="1" thickBot="1" x14ac:dyDescent="0.25">
      <c r="A392" s="130" t="s">
        <v>34</v>
      </c>
      <c r="B392" s="196">
        <v>723</v>
      </c>
      <c r="C392" s="180">
        <v>844</v>
      </c>
      <c r="D392" s="181">
        <v>249</v>
      </c>
      <c r="E392" s="182">
        <v>279</v>
      </c>
      <c r="F392" s="179">
        <v>689</v>
      </c>
      <c r="G392" s="183">
        <v>518</v>
      </c>
      <c r="H392" s="181">
        <v>1311</v>
      </c>
      <c r="I392" s="182">
        <v>1166</v>
      </c>
      <c r="J392" s="179">
        <v>104</v>
      </c>
      <c r="K392" s="180">
        <v>105</v>
      </c>
      <c r="L392" s="181">
        <v>324</v>
      </c>
      <c r="M392" s="179">
        <v>387</v>
      </c>
      <c r="N392" s="184">
        <v>929</v>
      </c>
      <c r="O392" s="197">
        <v>871</v>
      </c>
      <c r="P392" s="179">
        <v>484</v>
      </c>
      <c r="Q392" s="180">
        <v>330</v>
      </c>
      <c r="R392" s="181">
        <v>791</v>
      </c>
      <c r="S392" s="182">
        <v>626</v>
      </c>
      <c r="T392" s="179">
        <v>48</v>
      </c>
      <c r="U392" s="183">
        <v>59</v>
      </c>
      <c r="V392" s="181">
        <v>520</v>
      </c>
      <c r="W392" s="198">
        <v>548</v>
      </c>
      <c r="X392" s="179">
        <v>327</v>
      </c>
      <c r="Y392" s="183">
        <v>147</v>
      </c>
      <c r="Z392" s="181">
        <v>1273</v>
      </c>
      <c r="AA392" s="179">
        <v>1429</v>
      </c>
      <c r="AB392" s="161">
        <f t="shared" si="6402"/>
        <v>7772</v>
      </c>
      <c r="AC392" s="162">
        <f t="shared" si="6403"/>
        <v>7309</v>
      </c>
      <c r="AE392" s="250" t="s">
        <v>25</v>
      </c>
      <c r="AF392" s="14">
        <f t="shared" ref="AF392:BG392" si="6677">SUM(AF389:AF391)</f>
        <v>2138</v>
      </c>
      <c r="AG392" s="1">
        <f t="shared" si="6677"/>
        <v>2062</v>
      </c>
      <c r="AH392" s="14">
        <f t="shared" si="6677"/>
        <v>614</v>
      </c>
      <c r="AI392" s="1">
        <f t="shared" si="6677"/>
        <v>821</v>
      </c>
      <c r="AJ392" s="14">
        <f t="shared" si="6677"/>
        <v>1486</v>
      </c>
      <c r="AK392" s="1">
        <f t="shared" si="6677"/>
        <v>1958</v>
      </c>
      <c r="AL392" s="14">
        <f t="shared" si="6677"/>
        <v>2665</v>
      </c>
      <c r="AM392" s="1">
        <f t="shared" si="6677"/>
        <v>3087</v>
      </c>
      <c r="AN392" s="14">
        <f t="shared" si="6677"/>
        <v>324</v>
      </c>
      <c r="AO392" s="1">
        <f t="shared" si="6677"/>
        <v>212</v>
      </c>
      <c r="AP392" s="14">
        <f t="shared" si="6677"/>
        <v>1327</v>
      </c>
      <c r="AQ392" s="1">
        <f t="shared" si="6677"/>
        <v>692</v>
      </c>
      <c r="AR392" s="14">
        <f t="shared" si="6677"/>
        <v>2422</v>
      </c>
      <c r="AS392" s="1">
        <f t="shared" si="6677"/>
        <v>2383</v>
      </c>
      <c r="AT392" s="14">
        <f t="shared" si="6677"/>
        <v>889</v>
      </c>
      <c r="AU392" s="1">
        <f t="shared" si="6677"/>
        <v>1350</v>
      </c>
      <c r="AV392" s="14">
        <f t="shared" si="6677"/>
        <v>1477</v>
      </c>
      <c r="AW392" s="1">
        <f t="shared" si="6677"/>
        <v>2147</v>
      </c>
      <c r="AX392" s="14">
        <f t="shared" si="6677"/>
        <v>219</v>
      </c>
      <c r="AY392" s="1">
        <f t="shared" si="6677"/>
        <v>187</v>
      </c>
      <c r="AZ392" s="14">
        <f t="shared" si="6677"/>
        <v>1528</v>
      </c>
      <c r="BA392" s="1">
        <f t="shared" si="6677"/>
        <v>1439</v>
      </c>
      <c r="BB392" s="14">
        <f t="shared" si="6677"/>
        <v>851</v>
      </c>
      <c r="BC392" s="1">
        <f t="shared" si="6677"/>
        <v>461</v>
      </c>
      <c r="BD392" s="14">
        <f t="shared" si="6677"/>
        <v>3137</v>
      </c>
      <c r="BE392" s="1">
        <f t="shared" si="6677"/>
        <v>3255</v>
      </c>
      <c r="BF392" s="165">
        <f t="shared" si="6677"/>
        <v>19077</v>
      </c>
      <c r="BG392" s="166">
        <f t="shared" si="6677"/>
        <v>20054</v>
      </c>
      <c r="BI392" s="130" t="s">
        <v>34</v>
      </c>
      <c r="BJ392" s="122">
        <f>B392/B405</f>
        <v>5.4512553720877627E-2</v>
      </c>
      <c r="BK392" s="123">
        <f t="shared" ref="BK392" si="6678">C392/C405</f>
        <v>6.7240280433397068E-2</v>
      </c>
      <c r="BL392" s="124">
        <f t="shared" ref="BL392" si="6679">D392/D405</f>
        <v>5.4366812227074235E-2</v>
      </c>
      <c r="BM392" s="125">
        <f t="shared" ref="BM392" si="6680">E392/E405</f>
        <v>5.4481546572934976E-2</v>
      </c>
      <c r="BN392" s="122">
        <f t="shared" ref="BN392" si="6681">F392/F405</f>
        <v>5.1653047454831694E-2</v>
      </c>
      <c r="BO392" s="123">
        <f t="shared" ref="BO392" si="6682">G392/G405</f>
        <v>4.4474972095818667E-2</v>
      </c>
      <c r="BP392" s="124">
        <f t="shared" ref="BP392" si="6683">H392/H405</f>
        <v>6.5249850686840527E-2</v>
      </c>
      <c r="BQ392" s="125">
        <f t="shared" ref="BQ392" si="6684">I392/I405</f>
        <v>5.9163791353764969E-2</v>
      </c>
      <c r="BR392" s="122">
        <f t="shared" ref="BR392" si="6685">J392/J405</f>
        <v>5.2026013006503252E-2</v>
      </c>
      <c r="BS392" s="123">
        <f t="shared" ref="BS392" si="6686">K392/K405</f>
        <v>5.3846153846153849E-2</v>
      </c>
      <c r="BT392" s="124">
        <f t="shared" ref="BT392" si="6687">L392/L405</f>
        <v>4.6645551396487184E-2</v>
      </c>
      <c r="BU392" s="122">
        <f t="shared" ref="BU392" si="6688">M392/M405</f>
        <v>5.3144740455918701E-2</v>
      </c>
      <c r="BV392" s="126">
        <f t="shared" ref="BV392" si="6689">N392/N405</f>
        <v>5.4343375255922782E-2</v>
      </c>
      <c r="BW392" s="127">
        <f t="shared" ref="BW392" si="6690">O392/O405</f>
        <v>5.0944610165526115E-2</v>
      </c>
      <c r="BX392" s="122">
        <f t="shared" ref="BX392" si="6691">P392/P405</f>
        <v>6.0972537163013353E-2</v>
      </c>
      <c r="BY392" s="123">
        <f t="shared" ref="BY392" si="6692">Q392/Q405</f>
        <v>4.1152263374485597E-2</v>
      </c>
      <c r="BZ392" s="124">
        <f t="shared" ref="BZ392" si="6693">R392/R405</f>
        <v>6.2303087586641465E-2</v>
      </c>
      <c r="CA392" s="125">
        <f t="shared" ref="CA392" si="6694">S392/S405</f>
        <v>4.8146439009383174E-2</v>
      </c>
      <c r="CB392" s="122">
        <f t="shared" ref="CB392" si="6695">T392/T405</f>
        <v>3.4115138592750532E-2</v>
      </c>
      <c r="CC392" s="123">
        <f t="shared" ref="CC392" si="6696">U392/U405</f>
        <v>3.7723785166240406E-2</v>
      </c>
      <c r="CD392" s="124">
        <f t="shared" ref="CD392" si="6697">V392/V405</f>
        <v>5.6100981767180924E-2</v>
      </c>
      <c r="CE392" s="125">
        <f t="shared" ref="CE392" si="6698">W392/W405</f>
        <v>4.8845708173634012E-2</v>
      </c>
      <c r="CF392" s="122">
        <f t="shared" ref="CF392" si="6699">X392/X405</f>
        <v>5.5143338954468803E-2</v>
      </c>
      <c r="CG392" s="123">
        <f t="shared" ref="CG392" si="6700">Y392/Y405</f>
        <v>4.3108504398826977E-2</v>
      </c>
      <c r="CH392" s="124">
        <f t="shared" ref="CH392" si="6701">Z392/Z405</f>
        <v>6.0047169811320758E-2</v>
      </c>
      <c r="CI392" s="122">
        <f t="shared" ref="CI392" si="6702">AA392/AA405</f>
        <v>6.2366342251123814E-2</v>
      </c>
      <c r="CJ392" s="128">
        <f t="shared" ref="CJ392" si="6703">AB392/AB405</f>
        <v>5.7250615083165139E-2</v>
      </c>
      <c r="CK392" s="129">
        <f t="shared" ref="CK392" si="6704">AC392/AC405</f>
        <v>5.3947329573971838E-2</v>
      </c>
    </row>
    <row r="393" spans="1:89" ht="13.5" thickTop="1" x14ac:dyDescent="0.2">
      <c r="A393" s="138" t="s">
        <v>35</v>
      </c>
      <c r="B393" s="193">
        <v>837</v>
      </c>
      <c r="C393" s="187">
        <v>872</v>
      </c>
      <c r="D393" s="188">
        <v>301</v>
      </c>
      <c r="E393" s="189">
        <v>290</v>
      </c>
      <c r="F393" s="186">
        <v>669</v>
      </c>
      <c r="G393" s="190">
        <v>781</v>
      </c>
      <c r="H393" s="188">
        <v>1411</v>
      </c>
      <c r="I393" s="189">
        <v>1284</v>
      </c>
      <c r="J393" s="186">
        <v>110</v>
      </c>
      <c r="K393" s="187">
        <v>76</v>
      </c>
      <c r="L393" s="188">
        <v>517</v>
      </c>
      <c r="M393" s="186">
        <v>361</v>
      </c>
      <c r="N393" s="191">
        <v>1166</v>
      </c>
      <c r="O393" s="194">
        <v>914</v>
      </c>
      <c r="P393" s="186">
        <v>552</v>
      </c>
      <c r="Q393" s="187">
        <v>436</v>
      </c>
      <c r="R393" s="188">
        <v>820</v>
      </c>
      <c r="S393" s="189">
        <v>872</v>
      </c>
      <c r="T393" s="186">
        <v>75</v>
      </c>
      <c r="U393" s="190">
        <v>57</v>
      </c>
      <c r="V393" s="188">
        <v>642</v>
      </c>
      <c r="W393" s="195">
        <v>775</v>
      </c>
      <c r="X393" s="186">
        <v>347</v>
      </c>
      <c r="Y393" s="190">
        <v>174</v>
      </c>
      <c r="Z393" s="188">
        <v>1389</v>
      </c>
      <c r="AA393" s="186">
        <v>1967</v>
      </c>
      <c r="AB393" s="161">
        <f t="shared" si="6402"/>
        <v>8836</v>
      </c>
      <c r="AC393" s="162">
        <f t="shared" si="6403"/>
        <v>8859</v>
      </c>
      <c r="BI393" s="138" t="s">
        <v>35</v>
      </c>
      <c r="BJ393" s="122">
        <f>B393/B405</f>
        <v>6.3107894141596926E-2</v>
      </c>
      <c r="BK393" s="123">
        <f t="shared" ref="BK393" si="6705">C393/C405</f>
        <v>6.9471000637348623E-2</v>
      </c>
      <c r="BL393" s="124">
        <f t="shared" ref="BL393" si="6706">D393/D405</f>
        <v>6.5720524017467252E-2</v>
      </c>
      <c r="BM393" s="125">
        <f t="shared" ref="BM393" si="6707">E393/E405</f>
        <v>5.6629564538176136E-2</v>
      </c>
      <c r="BN393" s="122">
        <f t="shared" ref="BN393" si="6708">F393/F405</f>
        <v>5.0153684684009298E-2</v>
      </c>
      <c r="BO393" s="123">
        <f t="shared" ref="BO393" si="6709">G393/G405</f>
        <v>6.7055894221687992E-2</v>
      </c>
      <c r="BP393" s="124">
        <f t="shared" ref="BP393" si="6710">H393/H405</f>
        <v>7.0226956002389013E-2</v>
      </c>
      <c r="BQ393" s="125">
        <f t="shared" ref="BQ393" si="6711">I393/I405</f>
        <v>6.5151207631418712E-2</v>
      </c>
      <c r="BR393" s="122">
        <f t="shared" ref="BR393" si="6712">J393/J405</f>
        <v>5.5027513756878442E-2</v>
      </c>
      <c r="BS393" s="123">
        <f t="shared" ref="BS393" si="6713">K393/K405</f>
        <v>3.8974358974358976E-2</v>
      </c>
      <c r="BT393" s="124">
        <f t="shared" ref="BT393" si="6714">L393/L405</f>
        <v>7.4431327382666279E-2</v>
      </c>
      <c r="BU393" s="122">
        <f t="shared" ref="BU393" si="6715">M393/M405</f>
        <v>4.9574292776709696E-2</v>
      </c>
      <c r="BV393" s="126">
        <f t="shared" ref="BV393" si="6716">N393/N405</f>
        <v>6.8207078093009646E-2</v>
      </c>
      <c r="BW393" s="127">
        <f t="shared" ref="BW393" si="6717">O393/O405</f>
        <v>5.3459671287360358E-2</v>
      </c>
      <c r="BX393" s="122">
        <f t="shared" ref="BX393" si="6718">P393/P405</f>
        <v>6.9538926681783825E-2</v>
      </c>
      <c r="BY393" s="123">
        <f t="shared" ref="BY393" si="6719">Q393/Q405</f>
        <v>5.4370869185683998E-2</v>
      </c>
      <c r="BZ393" s="124">
        <f t="shared" ref="BZ393" si="6720">R393/R405</f>
        <v>6.4587271581600506E-2</v>
      </c>
      <c r="CA393" s="125">
        <f t="shared" ref="CA393" si="6721">S393/S405</f>
        <v>6.7066605137671126E-2</v>
      </c>
      <c r="CB393" s="122">
        <f t="shared" ref="CB393" si="6722">T393/T405</f>
        <v>5.3304904051172705E-2</v>
      </c>
      <c r="CC393" s="123">
        <f t="shared" ref="CC393" si="6723">U393/U405</f>
        <v>3.6445012787723788E-2</v>
      </c>
      <c r="CD393" s="124">
        <f t="shared" ref="CD393" si="6724">V393/V405</f>
        <v>6.9263135181788754E-2</v>
      </c>
      <c r="CE393" s="125">
        <f t="shared" ref="CE393" si="6725">W393/W405</f>
        <v>6.9079240574026202E-2</v>
      </c>
      <c r="CF393" s="122">
        <f t="shared" ref="CF393" si="6726">X393/X405</f>
        <v>5.8516020236087693E-2</v>
      </c>
      <c r="CG393" s="123">
        <f t="shared" ref="CG393" si="6727">Y393/Y405</f>
        <v>5.1026392961876832E-2</v>
      </c>
      <c r="CH393" s="124">
        <f t="shared" ref="CH393" si="6728">Z393/Z405</f>
        <v>6.5518867924528296E-2</v>
      </c>
      <c r="CI393" s="122">
        <f t="shared" ref="CI393" si="6729">AA393/AA405</f>
        <v>8.5846462706760357E-2</v>
      </c>
      <c r="CJ393" s="128">
        <f t="shared" ref="CJ393" si="6730">AB393/AB405</f>
        <v>6.50883215227544E-2</v>
      </c>
      <c r="CK393" s="129">
        <f t="shared" ref="CK393" si="6731">AC393/AC405</f>
        <v>6.5387794868766794E-2</v>
      </c>
    </row>
    <row r="394" spans="1:89" x14ac:dyDescent="0.2">
      <c r="A394" s="130" t="s">
        <v>36</v>
      </c>
      <c r="B394" s="196">
        <v>965</v>
      </c>
      <c r="C394" s="180">
        <v>830</v>
      </c>
      <c r="D394" s="181">
        <v>310</v>
      </c>
      <c r="E394" s="182">
        <v>282</v>
      </c>
      <c r="F394" s="179">
        <v>770</v>
      </c>
      <c r="G394" s="183">
        <v>786</v>
      </c>
      <c r="H394" s="181">
        <v>1354</v>
      </c>
      <c r="I394" s="182">
        <v>1287</v>
      </c>
      <c r="J394" s="179">
        <v>163</v>
      </c>
      <c r="K394" s="180">
        <v>118</v>
      </c>
      <c r="L394" s="181">
        <v>497</v>
      </c>
      <c r="M394" s="179">
        <v>328</v>
      </c>
      <c r="N394" s="184">
        <v>1250</v>
      </c>
      <c r="O394" s="197">
        <v>921</v>
      </c>
      <c r="P394" s="179">
        <v>548</v>
      </c>
      <c r="Q394" s="180">
        <v>476</v>
      </c>
      <c r="R394" s="181">
        <v>889</v>
      </c>
      <c r="S394" s="182">
        <v>975</v>
      </c>
      <c r="T394" s="179">
        <v>194</v>
      </c>
      <c r="U394" s="183">
        <v>64</v>
      </c>
      <c r="V394" s="181">
        <v>828</v>
      </c>
      <c r="W394" s="198">
        <v>741</v>
      </c>
      <c r="X394" s="179">
        <v>427</v>
      </c>
      <c r="Y394" s="183">
        <v>204</v>
      </c>
      <c r="Z394" s="181">
        <v>1650</v>
      </c>
      <c r="AA394" s="179">
        <v>1585</v>
      </c>
      <c r="AB394" s="161">
        <f t="shared" si="6402"/>
        <v>9845</v>
      </c>
      <c r="AC394" s="162">
        <f t="shared" si="6403"/>
        <v>8597</v>
      </c>
      <c r="BI394" s="130" t="s">
        <v>36</v>
      </c>
      <c r="BJ394" s="122">
        <f>B394/B405</f>
        <v>7.2758802684158935E-2</v>
      </c>
      <c r="BK394" s="123">
        <f t="shared" ref="BK394" si="6732">C394/C405</f>
        <v>6.6124920331421283E-2</v>
      </c>
      <c r="BL394" s="124">
        <f t="shared" ref="BL394" si="6733">D394/D405</f>
        <v>6.768558951965066E-2</v>
      </c>
      <c r="BM394" s="125">
        <f t="shared" ref="BM394" si="6734">E394/E405</f>
        <v>5.506736965436438E-2</v>
      </c>
      <c r="BN394" s="122">
        <f t="shared" ref="BN394" si="6735">F394/F405</f>
        <v>5.7725466676662417E-2</v>
      </c>
      <c r="BO394" s="123">
        <f t="shared" ref="BO394" si="6736">G394/G405</f>
        <v>6.7485189319137981E-2</v>
      </c>
      <c r="BP394" s="124">
        <f t="shared" ref="BP394" si="6737">H394/H405</f>
        <v>6.7390005972526382E-2</v>
      </c>
      <c r="BQ394" s="125">
        <f t="shared" ref="BQ394" si="6738">I394/I405</f>
        <v>6.5303430079155678E-2</v>
      </c>
      <c r="BR394" s="122">
        <f t="shared" ref="BR394" si="6739">J394/J405</f>
        <v>8.1540770385192599E-2</v>
      </c>
      <c r="BS394" s="123">
        <f t="shared" ref="BS394" si="6740">K394/K405</f>
        <v>6.051282051282051E-2</v>
      </c>
      <c r="BT394" s="124">
        <f t="shared" ref="BT394" si="6741">L394/L405</f>
        <v>7.1551972358191759E-2</v>
      </c>
      <c r="BU394" s="122">
        <f t="shared" ref="BU394" si="6742">M394/M405</f>
        <v>4.5042570722329034E-2</v>
      </c>
      <c r="BV394" s="126">
        <f t="shared" ref="BV394" si="6743">N394/N405</f>
        <v>7.312079555425563E-2</v>
      </c>
      <c r="BW394" s="127">
        <f t="shared" ref="BW394" si="6744">O394/O405</f>
        <v>5.3869099842077557E-2</v>
      </c>
      <c r="BX394" s="122">
        <f t="shared" ref="BX394" si="6745">P394/P405</f>
        <v>6.9035021415973799E-2</v>
      </c>
      <c r="BY394" s="123">
        <f t="shared" ref="BY394" si="6746">Q394/Q405</f>
        <v>5.9359022321985283E-2</v>
      </c>
      <c r="BZ394" s="124">
        <f t="shared" ref="BZ394" si="6747">R394/R405</f>
        <v>7.0022054190296154E-2</v>
      </c>
      <c r="CA394" s="125">
        <f t="shared" ref="CA394" si="6748">S394/S405</f>
        <v>7.4988463313336404E-2</v>
      </c>
      <c r="CB394" s="122">
        <f t="shared" ref="CB394" si="6749">T394/T405</f>
        <v>0.13788201847903339</v>
      </c>
      <c r="CC394" s="123">
        <f t="shared" ref="CC394" si="6750">U394/U405</f>
        <v>4.0920716112531973E-2</v>
      </c>
      <c r="CD394" s="124">
        <f t="shared" ref="CD394" si="6751">V394/V405</f>
        <v>8.9330024813895778E-2</v>
      </c>
      <c r="CE394" s="125">
        <f t="shared" ref="CE394" si="6752">W394/W405</f>
        <v>6.6048667439165695E-2</v>
      </c>
      <c r="CF394" s="122">
        <f t="shared" ref="CF394" si="6753">X394/X405</f>
        <v>7.200674536256324E-2</v>
      </c>
      <c r="CG394" s="123">
        <f t="shared" ref="CG394" si="6754">Y394/Y405</f>
        <v>5.9824046920821113E-2</v>
      </c>
      <c r="CH394" s="124">
        <f t="shared" ref="CH394" si="6755">Z394/Z405</f>
        <v>7.783018867924528E-2</v>
      </c>
      <c r="CI394" s="122">
        <f t="shared" ref="CI394" si="6756">AA394/AA405</f>
        <v>6.9174704316326982E-2</v>
      </c>
      <c r="CJ394" s="128">
        <f t="shared" ref="CJ394" si="6757">AB394/AB405</f>
        <v>7.2520883362552857E-2</v>
      </c>
      <c r="CK394" s="129">
        <f t="shared" ref="CK394" si="6758">AC394/AC405</f>
        <v>6.345398718667887E-2</v>
      </c>
    </row>
    <row r="395" spans="1:89" x14ac:dyDescent="0.2">
      <c r="A395" s="138" t="s">
        <v>30</v>
      </c>
      <c r="B395" s="193">
        <v>1064</v>
      </c>
      <c r="C395" s="187">
        <v>1166</v>
      </c>
      <c r="D395" s="188">
        <v>323</v>
      </c>
      <c r="E395" s="189">
        <v>448</v>
      </c>
      <c r="F395" s="186">
        <v>796</v>
      </c>
      <c r="G395" s="190">
        <v>1067</v>
      </c>
      <c r="H395" s="188">
        <v>1342</v>
      </c>
      <c r="I395" s="189">
        <v>1638</v>
      </c>
      <c r="J395" s="186">
        <v>144</v>
      </c>
      <c r="K395" s="187">
        <v>93</v>
      </c>
      <c r="L395" s="188">
        <v>581</v>
      </c>
      <c r="M395" s="186">
        <v>422</v>
      </c>
      <c r="N395" s="191">
        <v>1177</v>
      </c>
      <c r="O395" s="194">
        <v>1225</v>
      </c>
      <c r="P395" s="186">
        <v>473</v>
      </c>
      <c r="Q395" s="187">
        <v>649</v>
      </c>
      <c r="R395" s="188">
        <v>750</v>
      </c>
      <c r="S395" s="189">
        <v>1124</v>
      </c>
      <c r="T395" s="186">
        <v>125</v>
      </c>
      <c r="U395" s="190">
        <v>99</v>
      </c>
      <c r="V395" s="188">
        <v>661</v>
      </c>
      <c r="W395" s="195">
        <v>764</v>
      </c>
      <c r="X395" s="186">
        <v>411</v>
      </c>
      <c r="Y395" s="190">
        <v>222</v>
      </c>
      <c r="Z395" s="188">
        <v>1582</v>
      </c>
      <c r="AA395" s="186">
        <v>1838</v>
      </c>
      <c r="AB395" s="161">
        <f t="shared" si="6402"/>
        <v>9429</v>
      </c>
      <c r="AC395" s="162">
        <f t="shared" si="6403"/>
        <v>10755</v>
      </c>
      <c r="BI395" s="138" t="s">
        <v>30</v>
      </c>
      <c r="BJ395" s="122">
        <f>B395/B405</f>
        <v>8.0223177260046741E-2</v>
      </c>
      <c r="BK395" s="123">
        <f t="shared" ref="BK395" si="6759">C395/C405</f>
        <v>9.2893562778840019E-2</v>
      </c>
      <c r="BL395" s="124">
        <f t="shared" ref="BL395" si="6760">D395/D405</f>
        <v>7.0524017467248915E-2</v>
      </c>
      <c r="BM395" s="125">
        <f t="shared" ref="BM395" si="6761">E395/E405</f>
        <v>8.7482913493458311E-2</v>
      </c>
      <c r="BN395" s="122">
        <f t="shared" ref="BN395" si="6762">F395/F405</f>
        <v>5.967463827873154E-2</v>
      </c>
      <c r="BO395" s="123">
        <f t="shared" ref="BO395" si="6763">G395/G405</f>
        <v>9.1611573795827253E-2</v>
      </c>
      <c r="BP395" s="124">
        <f t="shared" ref="BP395" si="6764">H395/H405</f>
        <v>6.679275333466056E-2</v>
      </c>
      <c r="BQ395" s="125">
        <f t="shared" ref="BQ395" si="6765">I395/I405</f>
        <v>8.3113456464379953E-2</v>
      </c>
      <c r="BR395" s="122">
        <f t="shared" ref="BR395" si="6766">J395/J405</f>
        <v>7.2036018009004499E-2</v>
      </c>
      <c r="BS395" s="123">
        <f t="shared" ref="BS395" si="6767">K395/K405</f>
        <v>4.7692307692307694E-2</v>
      </c>
      <c r="BT395" s="124">
        <f t="shared" ref="BT395" si="6768">L395/L405</f>
        <v>8.3645263460984734E-2</v>
      </c>
      <c r="BU395" s="122">
        <f t="shared" ref="BU395" si="6769">M395/M405</f>
        <v>5.7951112331776987E-2</v>
      </c>
      <c r="BV395" s="126">
        <f t="shared" ref="BV395" si="6770">N395/N405</f>
        <v>6.8850541093887108E-2</v>
      </c>
      <c r="BW395" s="127">
        <f t="shared" ref="BW395" si="6771">O395/O405</f>
        <v>7.1649997075510327E-2</v>
      </c>
      <c r="BX395" s="122">
        <f t="shared" ref="BX395" si="6772">P395/P405</f>
        <v>5.9586797682035779E-2</v>
      </c>
      <c r="BY395" s="123">
        <f t="shared" ref="BY395" si="6773">Q395/Q405</f>
        <v>8.0932784636488342E-2</v>
      </c>
      <c r="BZ395" s="124">
        <f t="shared" ref="BZ395" si="6774">R395/R405</f>
        <v>5.9073724007561439E-2</v>
      </c>
      <c r="CA395" s="125">
        <f t="shared" ref="CA395" si="6775">S395/S405</f>
        <v>8.6448238732502694E-2</v>
      </c>
      <c r="CB395" s="122">
        <f t="shared" ref="CB395" si="6776">T395/T405</f>
        <v>8.8841506751954513E-2</v>
      </c>
      <c r="CC395" s="123">
        <f t="shared" ref="CC395" si="6777">U395/U405</f>
        <v>6.3299232736572897E-2</v>
      </c>
      <c r="CD395" s="124">
        <f t="shared" ref="CD395" si="6778">V395/V405</f>
        <v>7.1312978746358835E-2</v>
      </c>
      <c r="CE395" s="125">
        <f t="shared" ref="CE395" si="6779">W395/W405</f>
        <v>6.8098761030394861E-2</v>
      </c>
      <c r="CF395" s="122">
        <f t="shared" ref="CF395" si="6780">X395/X405</f>
        <v>6.9308600337268128E-2</v>
      </c>
      <c r="CG395" s="123">
        <f t="shared" ref="CG395" si="6781">Y395/Y405</f>
        <v>6.5102639296187689E-2</v>
      </c>
      <c r="CH395" s="124">
        <f t="shared" ref="CH395" si="6782">Z395/Z405</f>
        <v>7.4622641509433957E-2</v>
      </c>
      <c r="CI395" s="122">
        <f t="shared" ref="CI395" si="6783">AA395/AA405</f>
        <v>8.0216470998996203E-2</v>
      </c>
      <c r="CJ395" s="128">
        <f t="shared" ref="CJ395" si="6784">AB395/AB405</f>
        <v>6.9456516935044274E-2</v>
      </c>
      <c r="CK395" s="129">
        <f t="shared" ref="CK395" si="6785">AC395/AC405</f>
        <v>7.9382067255174049E-2</v>
      </c>
    </row>
    <row r="396" spans="1:89" x14ac:dyDescent="0.2">
      <c r="A396" s="130" t="s">
        <v>32</v>
      </c>
      <c r="B396" s="196">
        <v>1074</v>
      </c>
      <c r="C396" s="180">
        <v>896</v>
      </c>
      <c r="D396" s="181">
        <v>291</v>
      </c>
      <c r="E396" s="182">
        <v>373</v>
      </c>
      <c r="F396" s="179">
        <v>690</v>
      </c>
      <c r="G396" s="183">
        <v>891</v>
      </c>
      <c r="H396" s="181">
        <v>1323</v>
      </c>
      <c r="I396" s="182">
        <v>1449</v>
      </c>
      <c r="J396" s="179">
        <v>180</v>
      </c>
      <c r="K396" s="180">
        <v>119</v>
      </c>
      <c r="L396" s="181">
        <v>746</v>
      </c>
      <c r="M396" s="179">
        <v>270</v>
      </c>
      <c r="N396" s="184">
        <v>1245</v>
      </c>
      <c r="O396" s="197">
        <v>1158</v>
      </c>
      <c r="P396" s="179">
        <v>416</v>
      </c>
      <c r="Q396" s="180">
        <v>701</v>
      </c>
      <c r="R396" s="181">
        <v>727</v>
      </c>
      <c r="S396" s="182">
        <v>1023</v>
      </c>
      <c r="T396" s="179">
        <v>94</v>
      </c>
      <c r="U396" s="183">
        <v>88</v>
      </c>
      <c r="V396" s="181">
        <v>867</v>
      </c>
      <c r="W396" s="198">
        <v>675</v>
      </c>
      <c r="X396" s="179">
        <v>440</v>
      </c>
      <c r="Y396" s="183">
        <v>239</v>
      </c>
      <c r="Z396" s="181">
        <v>1555</v>
      </c>
      <c r="AA396" s="179">
        <v>1417</v>
      </c>
      <c r="AB396" s="161">
        <f t="shared" si="6402"/>
        <v>9648</v>
      </c>
      <c r="AC396" s="162">
        <f t="shared" si="6403"/>
        <v>9299</v>
      </c>
      <c r="BI396" s="130" t="s">
        <v>32</v>
      </c>
      <c r="BJ396" s="122">
        <f>B396/B405</f>
        <v>8.0977154489934408E-2</v>
      </c>
      <c r="BK396" s="123">
        <f t="shared" ref="BK396" si="6786">C396/C405</f>
        <v>7.1383046526449973E-2</v>
      </c>
      <c r="BL396" s="124">
        <f t="shared" ref="BL396" si="6787">D396/D405</f>
        <v>6.3537117903930129E-2</v>
      </c>
      <c r="BM396" s="125">
        <f t="shared" ref="BM396" si="6788">E396/E405</f>
        <v>7.2837336457723098E-2</v>
      </c>
      <c r="BN396" s="122">
        <f t="shared" ref="BN396" si="6789">F396/F405</f>
        <v>5.1728015593372818E-2</v>
      </c>
      <c r="BO396" s="123">
        <f t="shared" ref="BO396" si="6790">G396/G405</f>
        <v>7.6500386365587703E-2</v>
      </c>
      <c r="BP396" s="124">
        <f t="shared" ref="BP396" si="6791">H396/H405</f>
        <v>6.5847103324706349E-2</v>
      </c>
      <c r="BQ396" s="125">
        <f t="shared" ref="BQ396" si="6792">I396/I405</f>
        <v>7.3523442256951496E-2</v>
      </c>
      <c r="BR396" s="122">
        <f t="shared" ref="BR396" si="6793">J396/J405</f>
        <v>9.0045022511255624E-2</v>
      </c>
      <c r="BS396" s="123">
        <f t="shared" ref="BS396" si="6794">K396/K405</f>
        <v>6.1025641025641023E-2</v>
      </c>
      <c r="BT396" s="124">
        <f t="shared" ref="BT396" si="6795">L396/L405</f>
        <v>0.1073999424128995</v>
      </c>
      <c r="BU396" s="122">
        <f t="shared" ref="BU396" si="6796">M396/M405</f>
        <v>3.7077725899478164E-2</v>
      </c>
      <c r="BV396" s="126">
        <f t="shared" ref="BV396" si="6797">N396/N405</f>
        <v>7.2828312372038614E-2</v>
      </c>
      <c r="BW396" s="127">
        <f t="shared" ref="BW396" si="6798">O396/O405</f>
        <v>6.773118090893139E-2</v>
      </c>
      <c r="BX396" s="122">
        <f t="shared" ref="BX396" si="6799">P396/P405</f>
        <v>5.2406147644242881E-2</v>
      </c>
      <c r="BY396" s="123">
        <f t="shared" ref="BY396" si="6800">Q396/Q405</f>
        <v>8.7417383713680005E-2</v>
      </c>
      <c r="BZ396" s="124">
        <f t="shared" ref="BZ396" si="6801">R396/R405</f>
        <v>5.7262129804662887E-2</v>
      </c>
      <c r="CA396" s="125">
        <f t="shared" ref="CA396" si="6802">S396/S405</f>
        <v>7.8680203045685279E-2</v>
      </c>
      <c r="CB396" s="122">
        <f t="shared" ref="CB396" si="6803">T396/T405</f>
        <v>6.6808813077469789E-2</v>
      </c>
      <c r="CC396" s="123">
        <f t="shared" ref="CC396" si="6804">U396/U405</f>
        <v>5.6265984654731455E-2</v>
      </c>
      <c r="CD396" s="124">
        <f t="shared" ref="CD396" si="6805">V396/V405</f>
        <v>9.3537598446434347E-2</v>
      </c>
      <c r="CE396" s="125">
        <f t="shared" ref="CE396" si="6806">W396/W405</f>
        <v>6.0165790177377665E-2</v>
      </c>
      <c r="CF396" s="122">
        <f t="shared" ref="CF396" si="6807">X396/X405</f>
        <v>7.4198988195615517E-2</v>
      </c>
      <c r="CG396" s="123">
        <f t="shared" ref="CG396" si="6808">Y396/Y405</f>
        <v>7.0087976539589439E-2</v>
      </c>
      <c r="CH396" s="124">
        <f t="shared" ref="CH396" si="6809">Z396/Z405</f>
        <v>7.3349056603773582E-2</v>
      </c>
      <c r="CI396" s="122">
        <f t="shared" ref="CI396" si="6810">AA396/AA405</f>
        <v>6.1842622092262031E-2</v>
      </c>
      <c r="CJ396" s="128">
        <f t="shared" ref="CJ396" si="6811">AB396/AB405</f>
        <v>7.1069729068756721E-2</v>
      </c>
      <c r="CK396" s="129">
        <f t="shared" ref="CK396" si="6812">AC396/AC405</f>
        <v>6.8635410823418258E-2</v>
      </c>
    </row>
    <row r="397" spans="1:89" x14ac:dyDescent="0.2">
      <c r="A397" s="138" t="s">
        <v>37</v>
      </c>
      <c r="B397" s="193">
        <v>1132</v>
      </c>
      <c r="C397" s="187">
        <v>886</v>
      </c>
      <c r="D397" s="188">
        <v>233</v>
      </c>
      <c r="E397" s="189">
        <v>412</v>
      </c>
      <c r="F397" s="186">
        <v>671</v>
      </c>
      <c r="G397" s="190">
        <v>1053</v>
      </c>
      <c r="H397" s="188">
        <v>1235</v>
      </c>
      <c r="I397" s="189">
        <v>1624</v>
      </c>
      <c r="J397" s="186">
        <v>254</v>
      </c>
      <c r="K397" s="187">
        <v>87</v>
      </c>
      <c r="L397" s="188">
        <v>740</v>
      </c>
      <c r="M397" s="186">
        <v>255</v>
      </c>
      <c r="N397" s="191">
        <v>1166</v>
      </c>
      <c r="O397" s="194">
        <v>1169</v>
      </c>
      <c r="P397" s="186">
        <v>378</v>
      </c>
      <c r="Q397" s="187">
        <v>733</v>
      </c>
      <c r="R397" s="188">
        <v>704</v>
      </c>
      <c r="S397" s="189">
        <v>1049</v>
      </c>
      <c r="T397" s="186">
        <v>95</v>
      </c>
      <c r="U397" s="190">
        <v>75</v>
      </c>
      <c r="V397" s="188">
        <v>963</v>
      </c>
      <c r="W397" s="195">
        <v>568</v>
      </c>
      <c r="X397" s="186">
        <v>323</v>
      </c>
      <c r="Y397" s="190">
        <v>256</v>
      </c>
      <c r="Z397" s="188">
        <v>1509</v>
      </c>
      <c r="AA397" s="186">
        <v>1345</v>
      </c>
      <c r="AB397" s="161">
        <f t="shared" si="6402"/>
        <v>9403</v>
      </c>
      <c r="AC397" s="162">
        <f t="shared" si="6403"/>
        <v>9512</v>
      </c>
      <c r="BI397" s="138" t="s">
        <v>37</v>
      </c>
      <c r="BJ397" s="122">
        <f>B397/B405</f>
        <v>8.5350222423282815E-2</v>
      </c>
      <c r="BK397" s="123">
        <f t="shared" ref="BK397" si="6813">C397/C405</f>
        <v>7.0586360739324408E-2</v>
      </c>
      <c r="BL397" s="124">
        <f t="shared" ref="BL397" si="6814">D397/D405</f>
        <v>5.0873362445414849E-2</v>
      </c>
      <c r="BM397" s="125">
        <f t="shared" ref="BM397" si="6815">E397/E405</f>
        <v>8.0453036516305407E-2</v>
      </c>
      <c r="BN397" s="122">
        <f t="shared" ref="BN397" si="6816">F397/F405</f>
        <v>5.0303620961091533E-2</v>
      </c>
      <c r="BO397" s="123">
        <f t="shared" ref="BO397" si="6817">G397/G405</f>
        <v>9.0409547522967287E-2</v>
      </c>
      <c r="BP397" s="124">
        <f t="shared" ref="BP397" si="6818">H397/H405</f>
        <v>6.1467250647023693E-2</v>
      </c>
      <c r="BQ397" s="125">
        <f t="shared" ref="BQ397" si="6819">I397/I405</f>
        <v>8.2403085041607468E-2</v>
      </c>
      <c r="BR397" s="122">
        <f t="shared" ref="BR397" si="6820">J397/J405</f>
        <v>0.12706353176588295</v>
      </c>
      <c r="BS397" s="123">
        <f t="shared" ref="BS397" si="6821">K397/K405</f>
        <v>4.4615384615384612E-2</v>
      </c>
      <c r="BT397" s="124">
        <f t="shared" ref="BT397" si="6822">L397/L405</f>
        <v>0.10653613590555716</v>
      </c>
      <c r="BU397" s="122">
        <f t="shared" ref="BU397" si="6823">M397/M405</f>
        <v>3.5017852238396048E-2</v>
      </c>
      <c r="BV397" s="126">
        <f t="shared" ref="BV397" si="6824">N397/N405</f>
        <v>6.8207078093009646E-2</v>
      </c>
      <c r="BW397" s="127">
        <f t="shared" ref="BW397" si="6825">O397/O405</f>
        <v>6.8374568637772706E-2</v>
      </c>
      <c r="BX397" s="122">
        <f t="shared" ref="BX397" si="6826">P397/P405</f>
        <v>4.7619047619047616E-2</v>
      </c>
      <c r="BY397" s="123">
        <f t="shared" ref="BY397" si="6827">Q397/Q405</f>
        <v>9.1407906222721033E-2</v>
      </c>
      <c r="BZ397" s="124">
        <f t="shared" ref="BZ397" si="6828">R397/R405</f>
        <v>5.5450535601764335E-2</v>
      </c>
      <c r="CA397" s="125">
        <f t="shared" ref="CA397" si="6829">S397/S405</f>
        <v>8.067989540070758E-2</v>
      </c>
      <c r="CB397" s="122">
        <f t="shared" ref="CB397" si="6830">T397/T405</f>
        <v>6.7519545131485434E-2</v>
      </c>
      <c r="CC397" s="123">
        <f t="shared" ref="CC397" si="6831">U397/U405</f>
        <v>4.7953964194373401E-2</v>
      </c>
      <c r="CD397" s="124">
        <f t="shared" ref="CD397" si="6832">V397/V405</f>
        <v>0.10389470277268313</v>
      </c>
      <c r="CE397" s="125">
        <f t="shared" ref="CE397" si="6833">W397/W405</f>
        <v>5.0628398252963724E-2</v>
      </c>
      <c r="CF397" s="122">
        <f t="shared" ref="CF397" si="6834">X397/X405</f>
        <v>5.4468802698145025E-2</v>
      </c>
      <c r="CG397" s="123">
        <f t="shared" ref="CG397" si="6835">Y397/Y405</f>
        <v>7.5073313782991202E-2</v>
      </c>
      <c r="CH397" s="124">
        <f t="shared" ref="CH397" si="6836">Z397/Z405</f>
        <v>7.1179245283018874E-2</v>
      </c>
      <c r="CI397" s="122">
        <f t="shared" ref="CI397" si="6837">AA397/AA405</f>
        <v>5.8700301139091346E-2</v>
      </c>
      <c r="CJ397" s="128">
        <f t="shared" ref="CJ397" si="6838">AB397/AB405</f>
        <v>6.9264994033324978E-2</v>
      </c>
      <c r="CK397" s="129">
        <f t="shared" ref="CK397" si="6839">AC397/AC405</f>
        <v>7.0207552183283631E-2</v>
      </c>
    </row>
    <row r="398" spans="1:89" x14ac:dyDescent="0.2">
      <c r="A398" s="130" t="s">
        <v>38</v>
      </c>
      <c r="B398" s="196">
        <v>963</v>
      </c>
      <c r="C398" s="180">
        <v>826</v>
      </c>
      <c r="D398" s="181">
        <v>200</v>
      </c>
      <c r="E398" s="182">
        <v>368</v>
      </c>
      <c r="F398" s="179">
        <v>613</v>
      </c>
      <c r="G398" s="183">
        <v>990</v>
      </c>
      <c r="H398" s="181">
        <v>1126</v>
      </c>
      <c r="I398" s="182">
        <v>1423</v>
      </c>
      <c r="J398" s="179">
        <v>257</v>
      </c>
      <c r="K398" s="180">
        <v>83</v>
      </c>
      <c r="L398" s="181">
        <v>664</v>
      </c>
      <c r="M398" s="179">
        <v>211</v>
      </c>
      <c r="N398" s="184">
        <v>1159</v>
      </c>
      <c r="O398" s="197">
        <v>1119</v>
      </c>
      <c r="P398" s="179">
        <v>288</v>
      </c>
      <c r="Q398" s="180">
        <v>774</v>
      </c>
      <c r="R398" s="181">
        <v>571</v>
      </c>
      <c r="S398" s="182">
        <v>1071</v>
      </c>
      <c r="T398" s="179">
        <v>62</v>
      </c>
      <c r="U398" s="183">
        <v>82</v>
      </c>
      <c r="V398" s="181">
        <v>826</v>
      </c>
      <c r="W398" s="198">
        <v>505</v>
      </c>
      <c r="X398" s="179">
        <v>260</v>
      </c>
      <c r="Y398" s="183">
        <v>284</v>
      </c>
      <c r="Z398" s="181">
        <v>1220</v>
      </c>
      <c r="AA398" s="179">
        <v>1361</v>
      </c>
      <c r="AB398" s="161">
        <f t="shared" si="6402"/>
        <v>8209</v>
      </c>
      <c r="AC398" s="162">
        <f t="shared" si="6403"/>
        <v>9097</v>
      </c>
      <c r="BI398" s="130" t="s">
        <v>38</v>
      </c>
      <c r="BJ398" s="122">
        <f>B398/B405</f>
        <v>7.2608007238181407E-2</v>
      </c>
      <c r="BK398" s="123">
        <f t="shared" ref="BK398" si="6840">C398/C405</f>
        <v>6.5806246016571063E-2</v>
      </c>
      <c r="BL398" s="124">
        <f t="shared" ref="BL398" si="6841">D398/D405</f>
        <v>4.3668122270742356E-2</v>
      </c>
      <c r="BM398" s="125">
        <f t="shared" ref="BM398" si="6842">E398/E405</f>
        <v>7.1860964655340753E-2</v>
      </c>
      <c r="BN398" s="122">
        <f t="shared" ref="BN398" si="6843">F398/F405</f>
        <v>4.5955468925706573E-2</v>
      </c>
      <c r="BO398" s="123">
        <f t="shared" ref="BO398" si="6844">G398/G405</f>
        <v>8.5000429295097449E-2</v>
      </c>
      <c r="BP398" s="124">
        <f t="shared" ref="BP398" si="6845">H398/H405</f>
        <v>5.6042205853075851E-2</v>
      </c>
      <c r="BQ398" s="125">
        <f t="shared" ref="BQ398" si="6846">I398/I405</f>
        <v>7.2204181043231175E-2</v>
      </c>
      <c r="BR398" s="122">
        <f t="shared" ref="BR398" si="6847">J398/J405</f>
        <v>0.12856428214107055</v>
      </c>
      <c r="BS398" s="123">
        <f t="shared" ref="BS398" si="6848">K398/K405</f>
        <v>4.2564102564102563E-2</v>
      </c>
      <c r="BT398" s="124">
        <f t="shared" ref="BT398" si="6849">L398/L405</f>
        <v>9.5594586812553992E-2</v>
      </c>
      <c r="BU398" s="122">
        <f t="shared" ref="BU398" si="6850">M398/M405</f>
        <v>2.8975556165888493E-2</v>
      </c>
      <c r="BV398" s="126">
        <f t="shared" ref="BV398" si="6851">N398/N405</f>
        <v>6.7797601637905824E-2</v>
      </c>
      <c r="BW398" s="127">
        <f t="shared" ref="BW398" si="6852">O398/O405</f>
        <v>6.5450078961221264E-2</v>
      </c>
      <c r="BX398" s="122">
        <f t="shared" ref="BX398" si="6853">P398/P405</f>
        <v>3.6281179138321996E-2</v>
      </c>
      <c r="BY398" s="123">
        <f t="shared" ref="BY398" si="6854">Q398/Q405</f>
        <v>9.6520763187429859E-2</v>
      </c>
      <c r="BZ398" s="124">
        <f t="shared" ref="BZ398" si="6855">R398/R405</f>
        <v>4.4974795211090109E-2</v>
      </c>
      <c r="CA398" s="125">
        <f t="shared" ref="CA398" si="6856">S398/S405</f>
        <v>8.2371942778034155E-2</v>
      </c>
      <c r="CB398" s="122">
        <f t="shared" ref="CB398" si="6857">T398/T405</f>
        <v>4.4065387348969441E-2</v>
      </c>
      <c r="CC398" s="123">
        <f t="shared" ref="CC398" si="6858">U398/U405</f>
        <v>5.2429667519181586E-2</v>
      </c>
      <c r="CD398" s="124">
        <f t="shared" ref="CD398" si="6859">V398/V405</f>
        <v>8.9114251807098935E-2</v>
      </c>
      <c r="CE398" s="125">
        <f t="shared" ref="CE398" si="6860">W398/W405</f>
        <v>4.501292450307514E-2</v>
      </c>
      <c r="CF398" s="122">
        <f t="shared" ref="CF398" si="6861">X398/X405</f>
        <v>4.3844856661045532E-2</v>
      </c>
      <c r="CG398" s="123">
        <f t="shared" ref="CG398" si="6862">Y398/Y405</f>
        <v>8.3284457478005863E-2</v>
      </c>
      <c r="CH398" s="124">
        <f t="shared" ref="CH398" si="6863">Z398/Z405</f>
        <v>5.7547169811320756E-2</v>
      </c>
      <c r="CI398" s="122">
        <f t="shared" ref="CI398" si="6864">AA398/AA405</f>
        <v>5.9398594684240386E-2</v>
      </c>
      <c r="CJ398" s="128">
        <f t="shared" ref="CJ398" si="6865">AB398/AB405</f>
        <v>6.0469673085139293E-2</v>
      </c>
      <c r="CK398" s="129">
        <f t="shared" ref="CK398" si="6866">AC398/AC405</f>
        <v>6.7144459862419181E-2</v>
      </c>
    </row>
    <row r="399" spans="1:89" x14ac:dyDescent="0.2">
      <c r="A399" s="138" t="s">
        <v>39</v>
      </c>
      <c r="B399" s="193">
        <v>361</v>
      </c>
      <c r="C399" s="187">
        <v>498</v>
      </c>
      <c r="D399" s="188">
        <v>77</v>
      </c>
      <c r="E399" s="189">
        <v>276</v>
      </c>
      <c r="F399" s="186">
        <v>223</v>
      </c>
      <c r="G399" s="190">
        <v>835</v>
      </c>
      <c r="H399" s="188">
        <v>508</v>
      </c>
      <c r="I399" s="189">
        <v>1304</v>
      </c>
      <c r="J399" s="186">
        <v>77</v>
      </c>
      <c r="K399" s="187">
        <v>69</v>
      </c>
      <c r="L399" s="188">
        <v>959</v>
      </c>
      <c r="M399" s="186">
        <v>151</v>
      </c>
      <c r="N399" s="191">
        <v>1270</v>
      </c>
      <c r="O399" s="194">
        <v>871</v>
      </c>
      <c r="P399" s="186">
        <v>286</v>
      </c>
      <c r="Q399" s="187">
        <v>598</v>
      </c>
      <c r="R399" s="188">
        <v>555</v>
      </c>
      <c r="S399" s="189">
        <v>869</v>
      </c>
      <c r="T399" s="186">
        <v>45</v>
      </c>
      <c r="U399" s="190">
        <v>57</v>
      </c>
      <c r="V399" s="188">
        <v>992</v>
      </c>
      <c r="W399" s="195">
        <v>395</v>
      </c>
      <c r="X399" s="186">
        <v>152</v>
      </c>
      <c r="Y399" s="190">
        <v>276</v>
      </c>
      <c r="Z399" s="188">
        <v>982</v>
      </c>
      <c r="AA399" s="186">
        <v>1125</v>
      </c>
      <c r="AB399" s="161">
        <f t="shared" si="6402"/>
        <v>6487</v>
      </c>
      <c r="AC399" s="162">
        <f t="shared" si="6403"/>
        <v>7324</v>
      </c>
      <c r="BI399" s="138" t="s">
        <v>39</v>
      </c>
      <c r="BJ399" s="122">
        <f>B399/B405</f>
        <v>2.7218577998944431E-2</v>
      </c>
      <c r="BK399" s="123">
        <f t="shared" ref="BK399" si="6867">C399/C405</f>
        <v>3.9674952198852774E-2</v>
      </c>
      <c r="BL399" s="124">
        <f t="shared" ref="BL399" si="6868">D399/D405</f>
        <v>1.6812227074235808E-2</v>
      </c>
      <c r="BM399" s="125">
        <f t="shared" ref="BM399" si="6869">E399/E405</f>
        <v>5.3895723491505565E-2</v>
      </c>
      <c r="BN399" s="122">
        <f t="shared" ref="BN399" si="6870">F399/F405</f>
        <v>1.6717894894669766E-2</v>
      </c>
      <c r="BO399" s="123">
        <f t="shared" ref="BO399" si="6871">G399/G405</f>
        <v>7.1692281274147854E-2</v>
      </c>
      <c r="BP399" s="124">
        <f t="shared" ref="BP399" si="6872">H399/H405</f>
        <v>2.5283695002986262E-2</v>
      </c>
      <c r="BQ399" s="125">
        <f t="shared" ref="BQ399" si="6873">I399/I405</f>
        <v>6.6166023949665115E-2</v>
      </c>
      <c r="BR399" s="122">
        <f t="shared" ref="BR399" si="6874">J399/J405</f>
        <v>3.8519259629814909E-2</v>
      </c>
      <c r="BS399" s="123">
        <f t="shared" ref="BS399" si="6875">K399/K405</f>
        <v>3.5384615384615382E-2</v>
      </c>
      <c r="BT399" s="124">
        <f t="shared" ref="BT399" si="6876">L399/L405</f>
        <v>0.13806507342355312</v>
      </c>
      <c r="BU399" s="122">
        <f t="shared" ref="BU399" si="6877">M399/M405</f>
        <v>2.0736061521560011E-2</v>
      </c>
      <c r="BV399" s="126">
        <f t="shared" ref="BV399" si="6878">N399/N405</f>
        <v>7.4290728283123719E-2</v>
      </c>
      <c r="BW399" s="127">
        <f t="shared" ref="BW399" si="6879">O399/O405</f>
        <v>5.0944610165526115E-2</v>
      </c>
      <c r="BX399" s="122">
        <f t="shared" ref="BX399" si="6880">P399/P405</f>
        <v>3.6029226505416984E-2</v>
      </c>
      <c r="BY399" s="123">
        <f t="shared" ref="BY399" si="6881">Q399/Q405</f>
        <v>7.4572889387704205E-2</v>
      </c>
      <c r="BZ399" s="124">
        <f t="shared" ref="BZ399" si="6882">R399/R405</f>
        <v>4.3714555765595464E-2</v>
      </c>
      <c r="CA399" s="125">
        <f t="shared" ref="CA399" si="6883">S399/S405</f>
        <v>6.6835871404399325E-2</v>
      </c>
      <c r="CB399" s="122">
        <f t="shared" ref="CB399" si="6884">T399/T405</f>
        <v>3.1982942430703626E-2</v>
      </c>
      <c r="CC399" s="123">
        <f t="shared" ref="CC399" si="6885">U399/U405</f>
        <v>3.6445012787723788E-2</v>
      </c>
      <c r="CD399" s="124">
        <f t="shared" ref="CD399" si="6886">V399/V405</f>
        <v>0.10702341137123746</v>
      </c>
      <c r="CE399" s="125">
        <f t="shared" ref="CE399" si="6887">W399/W405</f>
        <v>3.5208129066761747E-2</v>
      </c>
      <c r="CF399" s="122">
        <f t="shared" ref="CF399" si="6888">X399/X405</f>
        <v>2.5632377740303542E-2</v>
      </c>
      <c r="CG399" s="123">
        <f t="shared" ref="CG399" si="6889">Y399/Y405</f>
        <v>8.0938416422287385E-2</v>
      </c>
      <c r="CH399" s="124">
        <f t="shared" ref="CH399" si="6890">Z399/Z405</f>
        <v>4.6320754716981133E-2</v>
      </c>
      <c r="CI399" s="122">
        <f t="shared" ref="CI399" si="6891">AA399/AA405</f>
        <v>4.909876489329202E-2</v>
      </c>
      <c r="CJ399" s="128">
        <f t="shared" ref="CJ399" si="6892">AB399/AB405</f>
        <v>4.7784963978961946E-2</v>
      </c>
      <c r="CK399" s="129">
        <f t="shared" ref="CK399" si="6893">AC399/AC405</f>
        <v>5.4058043754244042E-2</v>
      </c>
    </row>
    <row r="400" spans="1:89" x14ac:dyDescent="0.2">
      <c r="A400" s="130" t="s">
        <v>40</v>
      </c>
      <c r="B400" s="196"/>
      <c r="C400" s="180">
        <v>347</v>
      </c>
      <c r="D400" s="181">
        <v>1</v>
      </c>
      <c r="E400" s="182">
        <v>244</v>
      </c>
      <c r="F400" s="179">
        <v>4</v>
      </c>
      <c r="G400" s="183">
        <v>507</v>
      </c>
      <c r="H400" s="181">
        <v>54</v>
      </c>
      <c r="I400" s="182">
        <v>530</v>
      </c>
      <c r="J400" s="179">
        <v>21</v>
      </c>
      <c r="K400" s="180">
        <v>16</v>
      </c>
      <c r="L400" s="181">
        <v>130</v>
      </c>
      <c r="M400" s="179">
        <v>38</v>
      </c>
      <c r="N400" s="184">
        <v>166</v>
      </c>
      <c r="O400" s="197">
        <v>187</v>
      </c>
      <c r="P400" s="179">
        <v>42</v>
      </c>
      <c r="Q400" s="180">
        <v>116</v>
      </c>
      <c r="R400" s="181">
        <v>125</v>
      </c>
      <c r="S400" s="182">
        <v>73</v>
      </c>
      <c r="T400" s="179">
        <v>11</v>
      </c>
      <c r="U400" s="183">
        <v>5</v>
      </c>
      <c r="V400" s="181">
        <v>98</v>
      </c>
      <c r="W400" s="198">
        <v>9</v>
      </c>
      <c r="X400" s="179">
        <v>25</v>
      </c>
      <c r="Y400" s="183">
        <v>26</v>
      </c>
      <c r="Z400" s="181">
        <v>104</v>
      </c>
      <c r="AA400" s="179">
        <v>127</v>
      </c>
      <c r="AB400" s="161">
        <f t="shared" si="6402"/>
        <v>781</v>
      </c>
      <c r="AC400" s="162">
        <f t="shared" si="6403"/>
        <v>2225</v>
      </c>
      <c r="BI400" s="130" t="s">
        <v>40</v>
      </c>
      <c r="BJ400" s="122">
        <f>B400/B405</f>
        <v>0</v>
      </c>
      <c r="BK400" s="123">
        <f t="shared" ref="BK400" si="6894">C400/C405</f>
        <v>2.7644996813256852E-2</v>
      </c>
      <c r="BL400" s="124">
        <f t="shared" ref="BL400" si="6895">D400/D405</f>
        <v>2.183406113537118E-4</v>
      </c>
      <c r="BM400" s="125">
        <f t="shared" ref="BM400" si="6896">E400/E405</f>
        <v>4.7646943956258542E-2</v>
      </c>
      <c r="BN400" s="122">
        <f t="shared" ref="BN400" si="6897">F400/F405</f>
        <v>2.9987255416448011E-4</v>
      </c>
      <c r="BO400" s="123">
        <f t="shared" ref="BO400" si="6898">G400/G405</f>
        <v>4.3530522881428696E-2</v>
      </c>
      <c r="BP400" s="124">
        <f t="shared" ref="BP400" si="6899">H400/H405</f>
        <v>2.6876368703961776E-3</v>
      </c>
      <c r="BQ400" s="125">
        <f t="shared" ref="BQ400" si="6900">I400/I405</f>
        <v>2.6892632433529531E-2</v>
      </c>
      <c r="BR400" s="122">
        <f t="shared" ref="BR400" si="6901">J400/J405</f>
        <v>1.0505252626313157E-2</v>
      </c>
      <c r="BS400" s="123">
        <f t="shared" ref="BS400" si="6902">K400/K405</f>
        <v>8.2051282051282051E-3</v>
      </c>
      <c r="BT400" s="124">
        <f t="shared" ref="BT400" si="6903">L400/L405</f>
        <v>1.8715807659084364E-2</v>
      </c>
      <c r="BU400" s="122">
        <f t="shared" ref="BU400" si="6904">M400/M405</f>
        <v>5.2183466080747047E-3</v>
      </c>
      <c r="BV400" s="126">
        <f t="shared" ref="BV400" si="6905">N400/N405</f>
        <v>9.7104416496051477E-3</v>
      </c>
      <c r="BW400" s="127">
        <f t="shared" ref="BW400" si="6906">O400/O405</f>
        <v>1.0937591390302393E-2</v>
      </c>
      <c r="BX400" s="122">
        <f t="shared" ref="BX400" si="6907">P400/P405</f>
        <v>5.2910052910052907E-3</v>
      </c>
      <c r="BY400" s="123">
        <f t="shared" ref="BY400" si="6908">Q400/Q405</f>
        <v>1.4465644095273724E-2</v>
      </c>
      <c r="BZ400" s="124">
        <f t="shared" ref="BZ400" si="6909">R400/R405</f>
        <v>9.8456206679269059E-3</v>
      </c>
      <c r="CA400" s="125">
        <f t="shared" ref="CA400" si="6910">S400/S405</f>
        <v>5.6145208429472385E-3</v>
      </c>
      <c r="CB400" s="122">
        <f t="shared" ref="CB400" si="6911">T400/T405</f>
        <v>7.818052594171997E-3</v>
      </c>
      <c r="CC400" s="123">
        <f t="shared" ref="CC400" si="6912">U400/U405</f>
        <v>3.19693094629156E-3</v>
      </c>
      <c r="CD400" s="124">
        <f t="shared" ref="CD400" si="6913">V400/V405</f>
        <v>1.0572877333045636E-2</v>
      </c>
      <c r="CE400" s="125">
        <f t="shared" ref="CE400" si="6914">W400/W405</f>
        <v>8.0221053569836883E-4</v>
      </c>
      <c r="CF400" s="122">
        <f t="shared" ref="CF400" si="6915">X400/X405</f>
        <v>4.2158516020236085E-3</v>
      </c>
      <c r="CG400" s="123">
        <f t="shared" ref="CG400" si="6916">Y400/Y405</f>
        <v>7.624633431085044E-3</v>
      </c>
      <c r="CH400" s="124">
        <f t="shared" ref="CH400" si="6917">Z400/Z405</f>
        <v>4.9056603773584909E-3</v>
      </c>
      <c r="CI400" s="122">
        <f t="shared" ref="CI400" si="6918">AA400/AA405</f>
        <v>5.5427050146205211E-3</v>
      </c>
      <c r="CJ400" s="128">
        <f t="shared" ref="CJ400" si="6919">AB400/AB405</f>
        <v>5.7530533170293326E-3</v>
      </c>
      <c r="CK400" s="129">
        <f t="shared" ref="CK400" si="6920">AC400/AC405</f>
        <v>1.6422603407044375E-2</v>
      </c>
    </row>
    <row r="401" spans="1:89" x14ac:dyDescent="0.2">
      <c r="A401" s="138" t="s">
        <v>41</v>
      </c>
      <c r="B401" s="193"/>
      <c r="C401" s="187"/>
      <c r="D401" s="188"/>
      <c r="E401" s="189"/>
      <c r="F401" s="186"/>
      <c r="G401" s="190"/>
      <c r="H401" s="188"/>
      <c r="I401" s="189"/>
      <c r="J401" s="186"/>
      <c r="K401" s="190"/>
      <c r="L401" s="188"/>
      <c r="M401" s="186"/>
      <c r="N401" s="191"/>
      <c r="O401" s="194"/>
      <c r="P401" s="186"/>
      <c r="Q401" s="190"/>
      <c r="R401" s="188"/>
      <c r="S401" s="189"/>
      <c r="T401" s="186"/>
      <c r="U401" s="190"/>
      <c r="V401" s="188"/>
      <c r="W401" s="189"/>
      <c r="X401" s="186"/>
      <c r="Y401" s="190"/>
      <c r="Z401" s="188"/>
      <c r="AA401" s="186"/>
      <c r="AB401" s="161">
        <f t="shared" si="6402"/>
        <v>0</v>
      </c>
      <c r="AC401" s="162">
        <f t="shared" si="6403"/>
        <v>0</v>
      </c>
      <c r="BI401" s="138" t="s">
        <v>41</v>
      </c>
      <c r="BJ401" s="122">
        <f>B401/B405</f>
        <v>0</v>
      </c>
      <c r="BK401" s="123">
        <f t="shared" ref="BK401" si="6921">C401/C405</f>
        <v>0</v>
      </c>
      <c r="BL401" s="124">
        <f t="shared" ref="BL401" si="6922">D401/D405</f>
        <v>0</v>
      </c>
      <c r="BM401" s="125">
        <f t="shared" ref="BM401" si="6923">E401/E405</f>
        <v>0</v>
      </c>
      <c r="BN401" s="122">
        <f t="shared" ref="BN401" si="6924">F401/F405</f>
        <v>0</v>
      </c>
      <c r="BO401" s="123">
        <f t="shared" ref="BO401" si="6925">G401/G405</f>
        <v>0</v>
      </c>
      <c r="BP401" s="124">
        <f t="shared" ref="BP401" si="6926">H401/H405</f>
        <v>0</v>
      </c>
      <c r="BQ401" s="125">
        <f t="shared" ref="BQ401" si="6927">I401/I405</f>
        <v>0</v>
      </c>
      <c r="BR401" s="122">
        <f t="shared" ref="BR401" si="6928">J401/J405</f>
        <v>0</v>
      </c>
      <c r="BS401" s="123">
        <f t="shared" ref="BS401" si="6929">K401/K405</f>
        <v>0</v>
      </c>
      <c r="BT401" s="124">
        <f t="shared" ref="BT401" si="6930">L401/L405</f>
        <v>0</v>
      </c>
      <c r="BU401" s="122">
        <f t="shared" ref="BU401" si="6931">M401/M405</f>
        <v>0</v>
      </c>
      <c r="BV401" s="126">
        <f t="shared" ref="BV401" si="6932">N401/N405</f>
        <v>0</v>
      </c>
      <c r="BW401" s="127">
        <f t="shared" ref="BW401" si="6933">O401/O405</f>
        <v>0</v>
      </c>
      <c r="BX401" s="122">
        <f t="shared" ref="BX401" si="6934">P401/P405</f>
        <v>0</v>
      </c>
      <c r="BY401" s="123">
        <f t="shared" ref="BY401" si="6935">Q401/Q405</f>
        <v>0</v>
      </c>
      <c r="BZ401" s="124">
        <f t="shared" ref="BZ401" si="6936">R401/R405</f>
        <v>0</v>
      </c>
      <c r="CA401" s="125">
        <f t="shared" ref="CA401" si="6937">S401/S405</f>
        <v>0</v>
      </c>
      <c r="CB401" s="122">
        <f t="shared" ref="CB401" si="6938">T401/T405</f>
        <v>0</v>
      </c>
      <c r="CC401" s="123">
        <f t="shared" ref="CC401" si="6939">U401/U405</f>
        <v>0</v>
      </c>
      <c r="CD401" s="124">
        <f t="shared" ref="CD401" si="6940">V401/V405</f>
        <v>0</v>
      </c>
      <c r="CE401" s="125">
        <f t="shared" ref="CE401" si="6941">W401/W405</f>
        <v>0</v>
      </c>
      <c r="CF401" s="122">
        <f t="shared" ref="CF401" si="6942">X401/X405</f>
        <v>0</v>
      </c>
      <c r="CG401" s="123">
        <f t="shared" ref="CG401" si="6943">Y401/Y405</f>
        <v>0</v>
      </c>
      <c r="CH401" s="124">
        <f t="shared" ref="CH401" si="6944">Z401/Z405</f>
        <v>0</v>
      </c>
      <c r="CI401" s="122">
        <f t="shared" ref="CI401" si="6945">AA401/AA405</f>
        <v>0</v>
      </c>
      <c r="CJ401" s="128">
        <f t="shared" ref="CJ401" si="6946">AB401/AB405</f>
        <v>0</v>
      </c>
      <c r="CK401" s="129">
        <f t="shared" ref="CK401" si="6947">AC401/AC405</f>
        <v>0</v>
      </c>
    </row>
    <row r="402" spans="1:89" x14ac:dyDescent="0.2">
      <c r="A402" s="130" t="s">
        <v>42</v>
      </c>
      <c r="B402" s="55"/>
      <c r="C402" s="56"/>
      <c r="D402" s="132"/>
      <c r="E402" s="133"/>
      <c r="F402" s="131"/>
      <c r="G402" s="134"/>
      <c r="H402" s="132"/>
      <c r="I402" s="133"/>
      <c r="J402" s="131"/>
      <c r="K402" s="134"/>
      <c r="L402" s="132"/>
      <c r="M402" s="131"/>
      <c r="N402" s="135"/>
      <c r="O402" s="136"/>
      <c r="P402" s="131"/>
      <c r="Q402" s="134"/>
      <c r="R402" s="132"/>
      <c r="S402" s="133"/>
      <c r="T402" s="131"/>
      <c r="U402" s="134"/>
      <c r="V402" s="132"/>
      <c r="W402" s="133"/>
      <c r="X402" s="131"/>
      <c r="Y402" s="134"/>
      <c r="Z402" s="137"/>
      <c r="AA402" s="2"/>
      <c r="AB402" s="163">
        <f t="shared" ref="AB402:AB404" si="6948">SUM(B402,D402,F402,H402,J402,L402,N402,P402,R402,T402,V402,X402,Z402)</f>
        <v>0</v>
      </c>
      <c r="AC402" s="164">
        <f t="shared" ref="AC402:AC404" si="6949">SUM(C402,E402,G402,I402,K402,M402,O402,Q402,S402,U402,W402,Y402,AA402)</f>
        <v>0</v>
      </c>
      <c r="BI402" s="130" t="s">
        <v>42</v>
      </c>
      <c r="BJ402" s="122">
        <f>B402/B405</f>
        <v>0</v>
      </c>
      <c r="BK402" s="123">
        <f t="shared" ref="BK402" si="6950">C402/C405</f>
        <v>0</v>
      </c>
      <c r="BL402" s="124">
        <f t="shared" ref="BL402" si="6951">D402/D405</f>
        <v>0</v>
      </c>
      <c r="BM402" s="125">
        <f t="shared" ref="BM402" si="6952">E402/E405</f>
        <v>0</v>
      </c>
      <c r="BN402" s="122">
        <f t="shared" ref="BN402" si="6953">F402/F405</f>
        <v>0</v>
      </c>
      <c r="BO402" s="123">
        <f t="shared" ref="BO402" si="6954">G402/G405</f>
        <v>0</v>
      </c>
      <c r="BP402" s="124">
        <f t="shared" ref="BP402" si="6955">H402/H405</f>
        <v>0</v>
      </c>
      <c r="BQ402" s="125">
        <f t="shared" ref="BQ402" si="6956">I402/I405</f>
        <v>0</v>
      </c>
      <c r="BR402" s="122">
        <f t="shared" ref="BR402" si="6957">J402/J405</f>
        <v>0</v>
      </c>
      <c r="BS402" s="123">
        <f t="shared" ref="BS402" si="6958">K402/K405</f>
        <v>0</v>
      </c>
      <c r="BT402" s="124">
        <f t="shared" ref="BT402" si="6959">L402/L405</f>
        <v>0</v>
      </c>
      <c r="BU402" s="122">
        <f t="shared" ref="BU402" si="6960">M402/M405</f>
        <v>0</v>
      </c>
      <c r="BV402" s="126">
        <f t="shared" ref="BV402" si="6961">N402/N405</f>
        <v>0</v>
      </c>
      <c r="BW402" s="127">
        <f t="shared" ref="BW402" si="6962">O402/O405</f>
        <v>0</v>
      </c>
      <c r="BX402" s="122">
        <f t="shared" ref="BX402" si="6963">P402/P405</f>
        <v>0</v>
      </c>
      <c r="BY402" s="123">
        <f t="shared" ref="BY402" si="6964">Q402/Q405</f>
        <v>0</v>
      </c>
      <c r="BZ402" s="124">
        <f t="shared" ref="BZ402" si="6965">R402/R405</f>
        <v>0</v>
      </c>
      <c r="CA402" s="125">
        <f t="shared" ref="CA402" si="6966">S402/S405</f>
        <v>0</v>
      </c>
      <c r="CB402" s="122">
        <f t="shared" ref="CB402" si="6967">T402/T405</f>
        <v>0</v>
      </c>
      <c r="CC402" s="123">
        <f t="shared" ref="CC402" si="6968">U402/U405</f>
        <v>0</v>
      </c>
      <c r="CD402" s="124">
        <f t="shared" ref="CD402" si="6969">V402/V405</f>
        <v>0</v>
      </c>
      <c r="CE402" s="125">
        <f t="shared" ref="CE402" si="6970">W402/W405</f>
        <v>0</v>
      </c>
      <c r="CF402" s="122">
        <f t="shared" ref="CF402" si="6971">X402/X405</f>
        <v>0</v>
      </c>
      <c r="CG402" s="123">
        <f t="shared" ref="CG402" si="6972">Y402/Y405</f>
        <v>0</v>
      </c>
      <c r="CH402" s="124">
        <f t="shared" ref="CH402" si="6973">Z402/Z405</f>
        <v>0</v>
      </c>
      <c r="CI402" s="122">
        <f t="shared" ref="CI402" si="6974">AA402/AA405</f>
        <v>0</v>
      </c>
      <c r="CJ402" s="128">
        <f t="shared" ref="CJ402" si="6975">AB402/AB405</f>
        <v>0</v>
      </c>
      <c r="CK402" s="129">
        <f t="shared" ref="CK402" si="6976">AC402/AC405</f>
        <v>0</v>
      </c>
    </row>
    <row r="403" spans="1:89" x14ac:dyDescent="0.2">
      <c r="A403" s="138" t="s">
        <v>43</v>
      </c>
      <c r="B403" s="53"/>
      <c r="C403" s="54"/>
      <c r="D403" s="143"/>
      <c r="E403" s="140"/>
      <c r="F403" s="141"/>
      <c r="G403" s="142"/>
      <c r="H403" s="143"/>
      <c r="I403" s="140"/>
      <c r="J403" s="141"/>
      <c r="K403" s="142"/>
      <c r="L403" s="143"/>
      <c r="M403" s="141"/>
      <c r="N403" s="145"/>
      <c r="O403" s="144"/>
      <c r="P403" s="141"/>
      <c r="Q403" s="142"/>
      <c r="R403" s="143"/>
      <c r="S403" s="140"/>
      <c r="T403" s="141"/>
      <c r="U403" s="142"/>
      <c r="V403" s="143"/>
      <c r="W403" s="140"/>
      <c r="X403" s="141"/>
      <c r="Y403" s="142"/>
      <c r="Z403" s="3"/>
      <c r="AA403" s="139"/>
      <c r="AB403" s="163">
        <f t="shared" si="6948"/>
        <v>0</v>
      </c>
      <c r="AC403" s="164">
        <f t="shared" si="6949"/>
        <v>0</v>
      </c>
      <c r="BI403" s="138" t="s">
        <v>43</v>
      </c>
      <c r="BJ403" s="122">
        <f>B403/B405</f>
        <v>0</v>
      </c>
      <c r="BK403" s="123">
        <f t="shared" ref="BK403" si="6977">C403/C405</f>
        <v>0</v>
      </c>
      <c r="BL403" s="124">
        <f t="shared" ref="BL403" si="6978">D403/D405</f>
        <v>0</v>
      </c>
      <c r="BM403" s="125">
        <f t="shared" ref="BM403" si="6979">E403/E405</f>
        <v>0</v>
      </c>
      <c r="BN403" s="122">
        <f t="shared" ref="BN403" si="6980">F403/F405</f>
        <v>0</v>
      </c>
      <c r="BO403" s="123">
        <f t="shared" ref="BO403" si="6981">G403/G405</f>
        <v>0</v>
      </c>
      <c r="BP403" s="124">
        <f t="shared" ref="BP403" si="6982">H403/H405</f>
        <v>0</v>
      </c>
      <c r="BQ403" s="125">
        <f t="shared" ref="BQ403" si="6983">I403/I405</f>
        <v>0</v>
      </c>
      <c r="BR403" s="122">
        <f t="shared" ref="BR403" si="6984">J403/J405</f>
        <v>0</v>
      </c>
      <c r="BS403" s="123">
        <f t="shared" ref="BS403" si="6985">K403/K405</f>
        <v>0</v>
      </c>
      <c r="BT403" s="124">
        <f t="shared" ref="BT403" si="6986">L403/L405</f>
        <v>0</v>
      </c>
      <c r="BU403" s="122">
        <f t="shared" ref="BU403" si="6987">M403/M405</f>
        <v>0</v>
      </c>
      <c r="BV403" s="126">
        <f t="shared" ref="BV403" si="6988">N403/N405</f>
        <v>0</v>
      </c>
      <c r="BW403" s="127">
        <f t="shared" ref="BW403" si="6989">O403/O405</f>
        <v>0</v>
      </c>
      <c r="BX403" s="122">
        <f t="shared" ref="BX403" si="6990">P403/P405</f>
        <v>0</v>
      </c>
      <c r="BY403" s="123">
        <f t="shared" ref="BY403" si="6991">Q403/Q405</f>
        <v>0</v>
      </c>
      <c r="BZ403" s="124">
        <f t="shared" ref="BZ403" si="6992">R403/R405</f>
        <v>0</v>
      </c>
      <c r="CA403" s="125">
        <f t="shared" ref="CA403" si="6993">S403/S405</f>
        <v>0</v>
      </c>
      <c r="CB403" s="122">
        <f t="shared" ref="CB403" si="6994">T403/T405</f>
        <v>0</v>
      </c>
      <c r="CC403" s="123">
        <f t="shared" ref="CC403" si="6995">U403/U405</f>
        <v>0</v>
      </c>
      <c r="CD403" s="124">
        <f t="shared" ref="CD403" si="6996">V403/V405</f>
        <v>0</v>
      </c>
      <c r="CE403" s="125">
        <f t="shared" ref="CE403" si="6997">W403/W405</f>
        <v>0</v>
      </c>
      <c r="CF403" s="122">
        <f t="shared" ref="CF403" si="6998">X403/X405</f>
        <v>0</v>
      </c>
      <c r="CG403" s="123">
        <f t="shared" ref="CG403" si="6999">Y403/Y405</f>
        <v>0</v>
      </c>
      <c r="CH403" s="124">
        <f t="shared" ref="CH403" si="7000">Z403/Z405</f>
        <v>0</v>
      </c>
      <c r="CI403" s="122">
        <f t="shared" ref="CI403" si="7001">AA403/AA405</f>
        <v>0</v>
      </c>
      <c r="CJ403" s="128">
        <f t="shared" ref="CJ403" si="7002">AB403/AB405</f>
        <v>0</v>
      </c>
      <c r="CK403" s="129">
        <f t="shared" ref="CK403" si="7003">AC403/AC405</f>
        <v>0</v>
      </c>
    </row>
    <row r="404" spans="1:89" ht="13.5" thickBot="1" x14ac:dyDescent="0.25">
      <c r="A404" s="130" t="s">
        <v>44</v>
      </c>
      <c r="B404" s="55"/>
      <c r="C404" s="56"/>
      <c r="D404" s="132"/>
      <c r="E404" s="133"/>
      <c r="F404" s="131"/>
      <c r="G404" s="134"/>
      <c r="H404" s="132"/>
      <c r="I404" s="133"/>
      <c r="J404" s="131"/>
      <c r="K404" s="134"/>
      <c r="L404" s="132"/>
      <c r="M404" s="131"/>
      <c r="N404" s="135"/>
      <c r="O404" s="136"/>
      <c r="P404" s="131"/>
      <c r="Q404" s="134"/>
      <c r="R404" s="132"/>
      <c r="S404" s="133"/>
      <c r="T404" s="131"/>
      <c r="U404" s="134"/>
      <c r="V404" s="132"/>
      <c r="W404" s="133"/>
      <c r="X404" s="131"/>
      <c r="Y404" s="134"/>
      <c r="Z404" s="137"/>
      <c r="AA404" s="2"/>
      <c r="AB404" s="163">
        <f t="shared" si="6948"/>
        <v>0</v>
      </c>
      <c r="AC404" s="164">
        <f t="shared" si="6949"/>
        <v>0</v>
      </c>
      <c r="BI404" s="130" t="s">
        <v>44</v>
      </c>
      <c r="BJ404" s="122">
        <f>B404/B405</f>
        <v>0</v>
      </c>
      <c r="BK404" s="123">
        <f t="shared" ref="BK404" si="7004">C404/C405</f>
        <v>0</v>
      </c>
      <c r="BL404" s="124">
        <f t="shared" ref="BL404" si="7005">D404/D405</f>
        <v>0</v>
      </c>
      <c r="BM404" s="125">
        <f t="shared" ref="BM404" si="7006">E404/E405</f>
        <v>0</v>
      </c>
      <c r="BN404" s="122">
        <f t="shared" ref="BN404" si="7007">F404/F405</f>
        <v>0</v>
      </c>
      <c r="BO404" s="123">
        <f t="shared" ref="BO404" si="7008">G404/G405</f>
        <v>0</v>
      </c>
      <c r="BP404" s="124">
        <f t="shared" ref="BP404" si="7009">H404/H405</f>
        <v>0</v>
      </c>
      <c r="BQ404" s="125">
        <f t="shared" ref="BQ404" si="7010">I404/I405</f>
        <v>0</v>
      </c>
      <c r="BR404" s="122">
        <f t="shared" ref="BR404" si="7011">J404/J405</f>
        <v>0</v>
      </c>
      <c r="BS404" s="123">
        <f t="shared" ref="BS404" si="7012">K404/K405</f>
        <v>0</v>
      </c>
      <c r="BT404" s="124">
        <f t="shared" ref="BT404" si="7013">L404/L405</f>
        <v>0</v>
      </c>
      <c r="BU404" s="122">
        <f t="shared" ref="BU404" si="7014">M404/M405</f>
        <v>0</v>
      </c>
      <c r="BV404" s="126">
        <f t="shared" ref="BV404" si="7015">N404/N405</f>
        <v>0</v>
      </c>
      <c r="BW404" s="127">
        <f t="shared" ref="BW404" si="7016">O404/O405</f>
        <v>0</v>
      </c>
      <c r="BX404" s="122">
        <f t="shared" ref="BX404" si="7017">P404/P405</f>
        <v>0</v>
      </c>
      <c r="BY404" s="123">
        <f t="shared" ref="BY404" si="7018">Q404/Q405</f>
        <v>0</v>
      </c>
      <c r="BZ404" s="124">
        <f t="shared" ref="BZ404" si="7019">R404/R405</f>
        <v>0</v>
      </c>
      <c r="CA404" s="125">
        <f t="shared" ref="CA404" si="7020">S404/S405</f>
        <v>0</v>
      </c>
      <c r="CB404" s="122">
        <f t="shared" ref="CB404" si="7021">T404/T405</f>
        <v>0</v>
      </c>
      <c r="CC404" s="123">
        <f t="shared" ref="CC404" si="7022">U404/U405</f>
        <v>0</v>
      </c>
      <c r="CD404" s="124">
        <f t="shared" ref="CD404" si="7023">V404/V405</f>
        <v>0</v>
      </c>
      <c r="CE404" s="125">
        <f t="shared" ref="CE404" si="7024">W404/W405</f>
        <v>0</v>
      </c>
      <c r="CF404" s="122">
        <f t="shared" ref="CF404" si="7025">X404/X405</f>
        <v>0</v>
      </c>
      <c r="CG404" s="123">
        <f t="shared" ref="CG404" si="7026">Y404/Y405</f>
        <v>0</v>
      </c>
      <c r="CH404" s="124">
        <f t="shared" ref="CH404" si="7027">Z404/Z405</f>
        <v>0</v>
      </c>
      <c r="CI404" s="122">
        <f t="shared" ref="CI404" si="7028">AA404/AA405</f>
        <v>0</v>
      </c>
      <c r="CJ404" s="128">
        <f t="shared" ref="CJ404" si="7029">AB404/AB405</f>
        <v>0</v>
      </c>
      <c r="CK404" s="129">
        <f t="shared" ref="CK404" si="7030">AC404/AC405</f>
        <v>0</v>
      </c>
    </row>
    <row r="405" spans="1:89" ht="14.25" thickTop="1" thickBot="1" x14ac:dyDescent="0.25">
      <c r="A405" s="250" t="s">
        <v>25</v>
      </c>
      <c r="B405" s="14">
        <f t="shared" ref="B405:AA405" si="7031">SUM(B382:B404)</f>
        <v>13263</v>
      </c>
      <c r="C405" s="1">
        <f t="shared" si="7031"/>
        <v>12552</v>
      </c>
      <c r="D405" s="14">
        <f t="shared" si="7031"/>
        <v>4580</v>
      </c>
      <c r="E405" s="1">
        <f t="shared" si="7031"/>
        <v>5121</v>
      </c>
      <c r="F405" s="14">
        <f t="shared" si="7031"/>
        <v>13339</v>
      </c>
      <c r="G405" s="1">
        <f t="shared" si="7031"/>
        <v>11647</v>
      </c>
      <c r="H405" s="14">
        <f t="shared" si="7031"/>
        <v>20092</v>
      </c>
      <c r="I405" s="1">
        <f t="shared" si="7031"/>
        <v>19708</v>
      </c>
      <c r="J405" s="14">
        <f t="shared" si="7031"/>
        <v>1999</v>
      </c>
      <c r="K405" s="1">
        <f t="shared" si="7031"/>
        <v>1950</v>
      </c>
      <c r="L405" s="14">
        <f t="shared" si="7031"/>
        <v>6946</v>
      </c>
      <c r="M405" s="1">
        <f t="shared" si="7031"/>
        <v>7282</v>
      </c>
      <c r="N405" s="14">
        <f t="shared" si="7031"/>
        <v>17095</v>
      </c>
      <c r="O405" s="1">
        <f t="shared" si="7031"/>
        <v>17097</v>
      </c>
      <c r="P405" s="14">
        <f t="shared" si="7031"/>
        <v>7938</v>
      </c>
      <c r="Q405" s="1">
        <f t="shared" si="7031"/>
        <v>8019</v>
      </c>
      <c r="R405" s="14">
        <f t="shared" si="7031"/>
        <v>12696</v>
      </c>
      <c r="S405" s="1">
        <f t="shared" si="7031"/>
        <v>13002</v>
      </c>
      <c r="T405" s="14">
        <f t="shared" si="7031"/>
        <v>1407</v>
      </c>
      <c r="U405" s="1">
        <f t="shared" si="7031"/>
        <v>1564</v>
      </c>
      <c r="V405" s="14">
        <f t="shared" si="7031"/>
        <v>9269</v>
      </c>
      <c r="W405" s="1">
        <f t="shared" si="7031"/>
        <v>11219</v>
      </c>
      <c r="X405" s="14">
        <f t="shared" si="7031"/>
        <v>5930</v>
      </c>
      <c r="Y405" s="1">
        <f t="shared" si="7031"/>
        <v>3410</v>
      </c>
      <c r="Z405" s="14">
        <f t="shared" si="7031"/>
        <v>21200</v>
      </c>
      <c r="AA405" s="1">
        <f t="shared" si="7031"/>
        <v>22913</v>
      </c>
      <c r="AB405" s="165">
        <f t="shared" ref="AB405" si="7032">SUM(AB381:AB404)</f>
        <v>135754</v>
      </c>
      <c r="AC405" s="166">
        <f t="shared" ref="AC405" si="7033">SUM(AC381:AC404)</f>
        <v>135484</v>
      </c>
      <c r="BI405" s="250" t="s">
        <v>25</v>
      </c>
      <c r="BJ405" s="146">
        <f>SUM(BJ381:BJ404)</f>
        <v>1</v>
      </c>
      <c r="BK405" s="147">
        <f t="shared" ref="BK405:CK405" si="7034">SUM(BK381:BK404)</f>
        <v>1</v>
      </c>
      <c r="BL405" s="146">
        <f t="shared" si="7034"/>
        <v>0.99999999999999989</v>
      </c>
      <c r="BM405" s="147">
        <f t="shared" si="7034"/>
        <v>1</v>
      </c>
      <c r="BN405" s="146">
        <f t="shared" si="7034"/>
        <v>1</v>
      </c>
      <c r="BO405" s="147">
        <f t="shared" si="7034"/>
        <v>1.0000000000000002</v>
      </c>
      <c r="BP405" s="146">
        <f t="shared" si="7034"/>
        <v>0.99999999999999989</v>
      </c>
      <c r="BQ405" s="147">
        <f t="shared" si="7034"/>
        <v>1</v>
      </c>
      <c r="BR405" s="146">
        <f t="shared" si="7034"/>
        <v>1</v>
      </c>
      <c r="BS405" s="147">
        <f t="shared" si="7034"/>
        <v>0.99999999999999989</v>
      </c>
      <c r="BT405" s="146">
        <f t="shared" si="7034"/>
        <v>0.99999999999999989</v>
      </c>
      <c r="BU405" s="147">
        <f t="shared" si="7034"/>
        <v>1</v>
      </c>
      <c r="BV405" s="146">
        <f t="shared" si="7034"/>
        <v>0.99999999999999989</v>
      </c>
      <c r="BW405" s="147">
        <f t="shared" si="7034"/>
        <v>0.99999999999999989</v>
      </c>
      <c r="BX405" s="146">
        <f t="shared" si="7034"/>
        <v>1</v>
      </c>
      <c r="BY405" s="147">
        <f t="shared" si="7034"/>
        <v>1</v>
      </c>
      <c r="BZ405" s="146">
        <f t="shared" si="7034"/>
        <v>1.0000000000000002</v>
      </c>
      <c r="CA405" s="147">
        <f t="shared" si="7034"/>
        <v>0.99999999999999989</v>
      </c>
      <c r="CB405" s="146">
        <f t="shared" si="7034"/>
        <v>0.99999999999999989</v>
      </c>
      <c r="CC405" s="147">
        <f t="shared" si="7034"/>
        <v>1</v>
      </c>
      <c r="CD405" s="146">
        <f t="shared" si="7034"/>
        <v>1</v>
      </c>
      <c r="CE405" s="147">
        <f t="shared" si="7034"/>
        <v>1</v>
      </c>
      <c r="CF405" s="146">
        <f t="shared" si="7034"/>
        <v>1</v>
      </c>
      <c r="CG405" s="147">
        <f t="shared" si="7034"/>
        <v>0.99999999999999989</v>
      </c>
      <c r="CH405" s="146">
        <f t="shared" si="7034"/>
        <v>1</v>
      </c>
      <c r="CI405" s="147">
        <f t="shared" si="7034"/>
        <v>0.99999999999999989</v>
      </c>
      <c r="CJ405" s="146">
        <f t="shared" si="7034"/>
        <v>0.99999999999999989</v>
      </c>
      <c r="CK405" s="147">
        <f t="shared" si="7034"/>
        <v>1</v>
      </c>
    </row>
    <row r="406" spans="1:89" ht="13.5" thickTop="1" x14ac:dyDescent="0.2">
      <c r="A406" s="177"/>
    </row>
    <row r="408" spans="1:89" x14ac:dyDescent="0.2">
      <c r="A408" s="269">
        <f>+A377+1</f>
        <v>44606</v>
      </c>
      <c r="B408" s="269"/>
      <c r="C408" s="269"/>
      <c r="D408" s="269"/>
      <c r="BI408" s="274">
        <f>+BI377+1</f>
        <v>44606</v>
      </c>
      <c r="BJ408" s="274"/>
      <c r="BK408" s="274"/>
      <c r="BL408" s="274"/>
    </row>
    <row r="409" spans="1:89" ht="13.5" thickBot="1" x14ac:dyDescent="0.25">
      <c r="AE409" t="s">
        <v>1</v>
      </c>
    </row>
    <row r="410" spans="1:89" ht="14.25" thickTop="1" thickBot="1" x14ac:dyDescent="0.25">
      <c r="A410" s="265" t="s">
        <v>2</v>
      </c>
      <c r="B410" s="267" t="s">
        <v>3</v>
      </c>
      <c r="C410" s="268"/>
      <c r="D410" s="267" t="s">
        <v>4</v>
      </c>
      <c r="E410" s="268"/>
      <c r="F410" s="267" t="s">
        <v>5</v>
      </c>
      <c r="G410" s="268"/>
      <c r="H410" s="267" t="s">
        <v>6</v>
      </c>
      <c r="I410" s="268"/>
      <c r="J410" s="267" t="s">
        <v>7</v>
      </c>
      <c r="K410" s="268"/>
      <c r="L410" s="267" t="s">
        <v>8</v>
      </c>
      <c r="M410" s="268"/>
      <c r="N410" s="267" t="s">
        <v>9</v>
      </c>
      <c r="O410" s="268"/>
      <c r="P410" s="267" t="s">
        <v>10</v>
      </c>
      <c r="Q410" s="268"/>
      <c r="R410" s="267" t="s">
        <v>11</v>
      </c>
      <c r="S410" s="268"/>
      <c r="T410" s="267" t="s">
        <v>12</v>
      </c>
      <c r="U410" s="268"/>
      <c r="V410" s="267" t="s">
        <v>13</v>
      </c>
      <c r="W410" s="268"/>
      <c r="X410" s="267" t="s">
        <v>14</v>
      </c>
      <c r="Y410" s="268"/>
      <c r="Z410" s="270" t="s">
        <v>15</v>
      </c>
      <c r="AA410" s="271"/>
      <c r="AB410" s="272" t="s">
        <v>16</v>
      </c>
      <c r="AC410" s="273"/>
      <c r="AE410" s="265" t="s">
        <v>2</v>
      </c>
      <c r="AF410" s="267" t="s">
        <v>3</v>
      </c>
      <c r="AG410" s="268"/>
      <c r="AH410" s="267" t="s">
        <v>4</v>
      </c>
      <c r="AI410" s="268"/>
      <c r="AJ410" s="267" t="s">
        <v>5</v>
      </c>
      <c r="AK410" s="268"/>
      <c r="AL410" s="267" t="s">
        <v>6</v>
      </c>
      <c r="AM410" s="268"/>
      <c r="AN410" s="267" t="s">
        <v>7</v>
      </c>
      <c r="AO410" s="268"/>
      <c r="AP410" s="267" t="s">
        <v>8</v>
      </c>
      <c r="AQ410" s="268"/>
      <c r="AR410" s="267" t="s">
        <v>9</v>
      </c>
      <c r="AS410" s="268"/>
      <c r="AT410" s="267" t="s">
        <v>10</v>
      </c>
      <c r="AU410" s="268"/>
      <c r="AV410" s="267" t="s">
        <v>11</v>
      </c>
      <c r="AW410" s="268"/>
      <c r="AX410" s="267" t="s">
        <v>12</v>
      </c>
      <c r="AY410" s="268"/>
      <c r="AZ410" s="267" t="s">
        <v>13</v>
      </c>
      <c r="BA410" s="268"/>
      <c r="BB410" s="267" t="s">
        <v>14</v>
      </c>
      <c r="BC410" s="268"/>
      <c r="BD410" s="270" t="s">
        <v>15</v>
      </c>
      <c r="BE410" s="271"/>
      <c r="BF410" s="272" t="s">
        <v>16</v>
      </c>
      <c r="BG410" s="273"/>
      <c r="BI410" s="265" t="s">
        <v>2</v>
      </c>
      <c r="BJ410" s="267" t="s">
        <v>3</v>
      </c>
      <c r="BK410" s="268"/>
      <c r="BL410" s="267" t="s">
        <v>4</v>
      </c>
      <c r="BM410" s="268"/>
      <c r="BN410" s="267" t="s">
        <v>5</v>
      </c>
      <c r="BO410" s="268"/>
      <c r="BP410" s="267" t="s">
        <v>6</v>
      </c>
      <c r="BQ410" s="268"/>
      <c r="BR410" s="267" t="s">
        <v>7</v>
      </c>
      <c r="BS410" s="268"/>
      <c r="BT410" s="267" t="s">
        <v>8</v>
      </c>
      <c r="BU410" s="268"/>
      <c r="BV410" s="267" t="s">
        <v>9</v>
      </c>
      <c r="BW410" s="268"/>
      <c r="BX410" s="267" t="s">
        <v>10</v>
      </c>
      <c r="BY410" s="268"/>
      <c r="BZ410" s="267" t="s">
        <v>11</v>
      </c>
      <c r="CA410" s="268"/>
      <c r="CB410" s="267" t="s">
        <v>12</v>
      </c>
      <c r="CC410" s="268"/>
      <c r="CD410" s="267" t="s">
        <v>13</v>
      </c>
      <c r="CE410" s="268"/>
      <c r="CF410" s="267" t="s">
        <v>14</v>
      </c>
      <c r="CG410" s="268"/>
      <c r="CH410" s="270" t="s">
        <v>15</v>
      </c>
      <c r="CI410" s="271"/>
      <c r="CJ410" s="267" t="s">
        <v>16</v>
      </c>
      <c r="CK410" s="268"/>
    </row>
    <row r="411" spans="1:89" ht="15" thickTop="1" thickBot="1" x14ac:dyDescent="0.3">
      <c r="A411" s="266"/>
      <c r="B411" s="110" t="s">
        <v>17</v>
      </c>
      <c r="C411" s="111" t="s">
        <v>18</v>
      </c>
      <c r="D411" s="112" t="s">
        <v>17</v>
      </c>
      <c r="E411" s="113" t="s">
        <v>18</v>
      </c>
      <c r="F411" s="110" t="s">
        <v>17</v>
      </c>
      <c r="G411" s="111" t="s">
        <v>18</v>
      </c>
      <c r="H411" s="112" t="s">
        <v>17</v>
      </c>
      <c r="I411" s="113" t="s">
        <v>18</v>
      </c>
      <c r="J411" s="110" t="s">
        <v>17</v>
      </c>
      <c r="K411" s="111" t="s">
        <v>18</v>
      </c>
      <c r="L411" s="112" t="s">
        <v>17</v>
      </c>
      <c r="M411" s="110" t="s">
        <v>18</v>
      </c>
      <c r="N411" s="114" t="s">
        <v>17</v>
      </c>
      <c r="O411" s="115" t="s">
        <v>18</v>
      </c>
      <c r="P411" s="110" t="s">
        <v>17</v>
      </c>
      <c r="Q411" s="111" t="s">
        <v>18</v>
      </c>
      <c r="R411" s="112" t="s">
        <v>17</v>
      </c>
      <c r="S411" s="113" t="s">
        <v>18</v>
      </c>
      <c r="T411" s="110" t="s">
        <v>17</v>
      </c>
      <c r="U411" s="111" t="s">
        <v>18</v>
      </c>
      <c r="V411" s="112" t="s">
        <v>17</v>
      </c>
      <c r="W411" s="113" t="s">
        <v>18</v>
      </c>
      <c r="X411" s="110" t="s">
        <v>17</v>
      </c>
      <c r="Y411" s="111" t="s">
        <v>18</v>
      </c>
      <c r="Z411" s="25" t="s">
        <v>17</v>
      </c>
      <c r="AA411" s="116" t="s">
        <v>18</v>
      </c>
      <c r="AB411" s="167" t="s">
        <v>17</v>
      </c>
      <c r="AC411" s="168" t="s">
        <v>18</v>
      </c>
      <c r="AE411" s="266"/>
      <c r="AF411" s="110" t="s">
        <v>17</v>
      </c>
      <c r="AG411" s="111" t="s">
        <v>18</v>
      </c>
      <c r="AH411" s="112" t="s">
        <v>17</v>
      </c>
      <c r="AI411" s="113" t="s">
        <v>18</v>
      </c>
      <c r="AJ411" s="110" t="s">
        <v>17</v>
      </c>
      <c r="AK411" s="111" t="s">
        <v>18</v>
      </c>
      <c r="AL411" s="112" t="s">
        <v>17</v>
      </c>
      <c r="AM411" s="113" t="s">
        <v>18</v>
      </c>
      <c r="AN411" s="110" t="s">
        <v>17</v>
      </c>
      <c r="AO411" s="111" t="s">
        <v>18</v>
      </c>
      <c r="AP411" s="112" t="s">
        <v>17</v>
      </c>
      <c r="AQ411" s="110" t="s">
        <v>18</v>
      </c>
      <c r="AR411" s="114" t="s">
        <v>17</v>
      </c>
      <c r="AS411" s="115" t="s">
        <v>18</v>
      </c>
      <c r="AT411" s="110" t="s">
        <v>17</v>
      </c>
      <c r="AU411" s="111" t="s">
        <v>18</v>
      </c>
      <c r="AV411" s="112" t="s">
        <v>17</v>
      </c>
      <c r="AW411" s="113" t="s">
        <v>18</v>
      </c>
      <c r="AX411" s="110" t="s">
        <v>17</v>
      </c>
      <c r="AY411" s="111" t="s">
        <v>18</v>
      </c>
      <c r="AZ411" s="112" t="s">
        <v>17</v>
      </c>
      <c r="BA411" s="113" t="s">
        <v>18</v>
      </c>
      <c r="BB411" s="110" t="s">
        <v>17</v>
      </c>
      <c r="BC411" s="111" t="s">
        <v>18</v>
      </c>
      <c r="BD411" s="25" t="s">
        <v>17</v>
      </c>
      <c r="BE411" s="116" t="s">
        <v>18</v>
      </c>
      <c r="BF411" s="167" t="s">
        <v>17</v>
      </c>
      <c r="BG411" s="168" t="s">
        <v>18</v>
      </c>
      <c r="BI411" s="266"/>
      <c r="BJ411" s="110" t="s">
        <v>17</v>
      </c>
      <c r="BK411" s="111" t="s">
        <v>18</v>
      </c>
      <c r="BL411" s="112" t="s">
        <v>17</v>
      </c>
      <c r="BM411" s="113" t="s">
        <v>18</v>
      </c>
      <c r="BN411" s="110" t="s">
        <v>17</v>
      </c>
      <c r="BO411" s="111" t="s">
        <v>18</v>
      </c>
      <c r="BP411" s="112" t="s">
        <v>17</v>
      </c>
      <c r="BQ411" s="113" t="s">
        <v>18</v>
      </c>
      <c r="BR411" s="110" t="s">
        <v>17</v>
      </c>
      <c r="BS411" s="111" t="s">
        <v>18</v>
      </c>
      <c r="BT411" s="112" t="s">
        <v>17</v>
      </c>
      <c r="BU411" s="110" t="s">
        <v>18</v>
      </c>
      <c r="BV411" s="114" t="s">
        <v>17</v>
      </c>
      <c r="BW411" s="115" t="s">
        <v>18</v>
      </c>
      <c r="BX411" s="110" t="s">
        <v>17</v>
      </c>
      <c r="BY411" s="111" t="s">
        <v>18</v>
      </c>
      <c r="BZ411" s="112" t="s">
        <v>17</v>
      </c>
      <c r="CA411" s="113" t="s">
        <v>18</v>
      </c>
      <c r="CB411" s="110" t="s">
        <v>17</v>
      </c>
      <c r="CC411" s="111" t="s">
        <v>18</v>
      </c>
      <c r="CD411" s="112" t="s">
        <v>17</v>
      </c>
      <c r="CE411" s="113" t="s">
        <v>18</v>
      </c>
      <c r="CF411" s="110" t="s">
        <v>17</v>
      </c>
      <c r="CG411" s="111" t="s">
        <v>18</v>
      </c>
      <c r="CH411" s="25" t="s">
        <v>17</v>
      </c>
      <c r="CI411" s="116" t="s">
        <v>18</v>
      </c>
      <c r="CJ411" s="114" t="s">
        <v>17</v>
      </c>
      <c r="CK411" s="115" t="s">
        <v>18</v>
      </c>
    </row>
    <row r="412" spans="1:89" ht="13.5" thickTop="1" x14ac:dyDescent="0.2">
      <c r="A412" s="118" t="s">
        <v>19</v>
      </c>
      <c r="B412" s="119"/>
      <c r="C412" s="176"/>
      <c r="D412" s="120"/>
      <c r="E412" s="171"/>
      <c r="F412" s="119"/>
      <c r="G412" s="121"/>
      <c r="H412" s="120"/>
      <c r="I412" s="171"/>
      <c r="J412" s="119"/>
      <c r="K412" s="121"/>
      <c r="L412" s="120"/>
      <c r="M412" s="119"/>
      <c r="N412" s="170"/>
      <c r="O412" s="172"/>
      <c r="P412" s="119"/>
      <c r="Q412" s="121"/>
      <c r="R412" s="120"/>
      <c r="S412" s="171"/>
      <c r="T412" s="119"/>
      <c r="U412" s="121"/>
      <c r="V412" s="120"/>
      <c r="W412" s="171"/>
      <c r="X412" s="119"/>
      <c r="Y412" s="121"/>
      <c r="Z412" s="20"/>
      <c r="AA412" s="175"/>
      <c r="AB412" s="161">
        <f>B412+D412+F412+H412+J412+L412+N412+P412+R412+T412+V412+X412+Z412</f>
        <v>0</v>
      </c>
      <c r="AC412" s="162">
        <f>C412+E412+G412+I412+K412+M412+O412+Q412+S412+U412+W412+Y412+AA412</f>
        <v>0</v>
      </c>
      <c r="AE412" s="253" t="str">
        <f>$AE$9</f>
        <v>07:00 - 07:59</v>
      </c>
      <c r="AF412" s="119">
        <f>SUMIF($A$9:$A$32,$AE412,B$412:B$435)</f>
        <v>2138</v>
      </c>
      <c r="AG412" s="176">
        <f t="shared" ref="AG412:AV413" si="7035">SUMIF($A$9:$A$32,$AE412,C$412:C$435)</f>
        <v>814</v>
      </c>
      <c r="AH412" s="120">
        <f t="shared" si="7035"/>
        <v>724</v>
      </c>
      <c r="AI412" s="171">
        <f t="shared" si="7035"/>
        <v>690</v>
      </c>
      <c r="AJ412" s="119">
        <f t="shared" si="7035"/>
        <v>2040</v>
      </c>
      <c r="AK412" s="121">
        <f t="shared" si="7035"/>
        <v>1085</v>
      </c>
      <c r="AL412" s="120">
        <f t="shared" si="7035"/>
        <v>2611</v>
      </c>
      <c r="AM412" s="171">
        <f t="shared" si="7035"/>
        <v>1534</v>
      </c>
      <c r="AN412" s="119">
        <f t="shared" si="7035"/>
        <v>184</v>
      </c>
      <c r="AO412" s="121">
        <f t="shared" si="7035"/>
        <v>687</v>
      </c>
      <c r="AP412" s="120">
        <f t="shared" si="7035"/>
        <v>543</v>
      </c>
      <c r="AQ412" s="119">
        <f t="shared" si="7035"/>
        <v>2058</v>
      </c>
      <c r="AR412" s="170">
        <f t="shared" si="7035"/>
        <v>1779</v>
      </c>
      <c r="AS412" s="172">
        <f t="shared" si="7035"/>
        <v>2715</v>
      </c>
      <c r="AT412" s="119">
        <f t="shared" si="7035"/>
        <v>1240</v>
      </c>
      <c r="AU412" s="121">
        <f t="shared" si="7035"/>
        <v>1257</v>
      </c>
      <c r="AV412" s="120">
        <f t="shared" si="7035"/>
        <v>1666</v>
      </c>
      <c r="AW412" s="171">
        <f t="shared" ref="AW412:BE413" si="7036">SUMIF($A$9:$A$32,$AE412,S$412:S$435)</f>
        <v>1185</v>
      </c>
      <c r="AX412" s="119">
        <f t="shared" si="7036"/>
        <v>144</v>
      </c>
      <c r="AY412" s="121">
        <f t="shared" si="7036"/>
        <v>793</v>
      </c>
      <c r="AZ412" s="120">
        <f t="shared" si="7036"/>
        <v>606</v>
      </c>
      <c r="BA412" s="171">
        <f t="shared" si="7036"/>
        <v>1645</v>
      </c>
      <c r="BB412" s="119">
        <f t="shared" si="7036"/>
        <v>1127</v>
      </c>
      <c r="BC412" s="121">
        <f t="shared" si="7036"/>
        <v>957</v>
      </c>
      <c r="BD412" s="20">
        <f t="shared" si="7036"/>
        <v>2245</v>
      </c>
      <c r="BE412" s="175">
        <f t="shared" si="7036"/>
        <v>1955</v>
      </c>
      <c r="BF412" s="161">
        <f>AF412+AH412+AJ412+AL412+AN412+AP412+AR412+AT412+AV412+AX412+AZ412+BB412+BD412</f>
        <v>17047</v>
      </c>
      <c r="BG412" s="162">
        <f>AG412+AI412+AK412+AM412+AO412+AQ412+AS412+AU412+AW412+AY412+BA412+BC412+BE412</f>
        <v>17375</v>
      </c>
      <c r="BI412" s="118" t="s">
        <v>19</v>
      </c>
      <c r="BJ412" s="122">
        <f>B412/B436</f>
        <v>0</v>
      </c>
      <c r="BK412" s="123">
        <f t="shared" ref="BK412" si="7037">C412/C436</f>
        <v>0</v>
      </c>
      <c r="BL412" s="124">
        <f t="shared" ref="BL412" si="7038">D412/D436</f>
        <v>0</v>
      </c>
      <c r="BM412" s="125">
        <f t="shared" ref="BM412" si="7039">E412/E436</f>
        <v>0</v>
      </c>
      <c r="BN412" s="122">
        <f t="shared" ref="BN412" si="7040">F412/F436</f>
        <v>0</v>
      </c>
      <c r="BO412" s="123">
        <f t="shared" ref="BO412" si="7041">G412/G436</f>
        <v>0</v>
      </c>
      <c r="BP412" s="124">
        <f t="shared" ref="BP412" si="7042">H412/H436</f>
        <v>0</v>
      </c>
      <c r="BQ412" s="125">
        <f t="shared" ref="BQ412" si="7043">I412/I436</f>
        <v>0</v>
      </c>
      <c r="BR412" s="122">
        <f t="shared" ref="BR412" si="7044">J412/J436</f>
        <v>0</v>
      </c>
      <c r="BS412" s="123">
        <f t="shared" ref="BS412" si="7045">K412/K436</f>
        <v>0</v>
      </c>
      <c r="BT412" s="124">
        <f t="shared" ref="BT412" si="7046">L412/L436</f>
        <v>0</v>
      </c>
      <c r="BU412" s="122">
        <f t="shared" ref="BU412" si="7047">M412/M436</f>
        <v>0</v>
      </c>
      <c r="BV412" s="126">
        <f t="shared" ref="BV412" si="7048">N412/N436</f>
        <v>0</v>
      </c>
      <c r="BW412" s="127">
        <f t="shared" ref="BW412" si="7049">O412/O436</f>
        <v>0</v>
      </c>
      <c r="BX412" s="122">
        <f t="shared" ref="BX412" si="7050">P412/P436</f>
        <v>0</v>
      </c>
      <c r="BY412" s="123">
        <f t="shared" ref="BY412" si="7051">Q412/Q436</f>
        <v>0</v>
      </c>
      <c r="BZ412" s="124">
        <f t="shared" ref="BZ412" si="7052">R412/R436</f>
        <v>0</v>
      </c>
      <c r="CA412" s="125">
        <f t="shared" ref="CA412" si="7053">S412/S436</f>
        <v>0</v>
      </c>
      <c r="CB412" s="122">
        <f t="shared" ref="CB412" si="7054">T412/T436</f>
        <v>0</v>
      </c>
      <c r="CC412" s="123">
        <f t="shared" ref="CC412" si="7055">U412/U436</f>
        <v>0</v>
      </c>
      <c r="CD412" s="124">
        <f t="shared" ref="CD412" si="7056">V412/V436</f>
        <v>0</v>
      </c>
      <c r="CE412" s="125">
        <f t="shared" ref="CE412" si="7057">W412/W436</f>
        <v>0</v>
      </c>
      <c r="CF412" s="122">
        <f t="shared" ref="CF412" si="7058">X412/X436</f>
        <v>0</v>
      </c>
      <c r="CG412" s="123">
        <f t="shared" ref="CG412" si="7059">Y412/Y436</f>
        <v>0</v>
      </c>
      <c r="CH412" s="124">
        <f t="shared" ref="CH412" si="7060">Z412/Z436</f>
        <v>0</v>
      </c>
      <c r="CI412" s="122">
        <f t="shared" ref="CI412" si="7061">AA412/AA436</f>
        <v>0</v>
      </c>
      <c r="CJ412" s="128">
        <f t="shared" ref="CJ412" si="7062">AB412/AB436</f>
        <v>0</v>
      </c>
      <c r="CK412" s="129">
        <f t="shared" ref="CK412" si="7063">AC412/AC436</f>
        <v>0</v>
      </c>
    </row>
    <row r="413" spans="1:89" x14ac:dyDescent="0.2">
      <c r="A413" s="130" t="s">
        <v>21</v>
      </c>
      <c r="B413" s="179">
        <v>415</v>
      </c>
      <c r="C413" s="180"/>
      <c r="D413" s="181">
        <v>214</v>
      </c>
      <c r="E413" s="182"/>
      <c r="F413" s="179">
        <v>651</v>
      </c>
      <c r="G413" s="183">
        <v>3</v>
      </c>
      <c r="H413" s="181">
        <v>528</v>
      </c>
      <c r="I413" s="182">
        <v>22</v>
      </c>
      <c r="J413" s="179">
        <v>16</v>
      </c>
      <c r="K413" s="183">
        <v>9</v>
      </c>
      <c r="L413" s="181">
        <v>26</v>
      </c>
      <c r="M413" s="179">
        <v>31</v>
      </c>
      <c r="N413" s="184">
        <v>190</v>
      </c>
      <c r="O413" s="185">
        <v>122</v>
      </c>
      <c r="P413" s="179">
        <v>34</v>
      </c>
      <c r="Q413" s="183">
        <v>74</v>
      </c>
      <c r="R413" s="181">
        <v>15</v>
      </c>
      <c r="S413" s="182">
        <v>89</v>
      </c>
      <c r="T413" s="179">
        <v>1</v>
      </c>
      <c r="U413" s="183">
        <v>0</v>
      </c>
      <c r="V413" s="181"/>
      <c r="W413" s="182">
        <v>0</v>
      </c>
      <c r="X413" s="179">
        <v>3</v>
      </c>
      <c r="Y413" s="183">
        <v>0</v>
      </c>
      <c r="Z413" s="181">
        <v>0</v>
      </c>
      <c r="AA413" s="179"/>
      <c r="AB413" s="161">
        <f t="shared" ref="AB413:AB432" si="7064">B413+D413+F413+H413+J413+L413+N413+P413+R413+T413+V413+X413+Z413</f>
        <v>2093</v>
      </c>
      <c r="AC413" s="162">
        <f t="shared" ref="AC413:AC432" si="7065">C413+E413+G413+I413+K413+M413+O413+Q413+S413+U413+W413+Y413+AA413</f>
        <v>350</v>
      </c>
      <c r="AE413" s="255" t="str">
        <f>$AE$10</f>
        <v>08:00 - 08:59</v>
      </c>
      <c r="AF413" s="119">
        <f>SUMIF($A$9:$A$32,$AE413,B$412:B$435)</f>
        <v>1868</v>
      </c>
      <c r="AG413" s="180">
        <f t="shared" si="7035"/>
        <v>685</v>
      </c>
      <c r="AH413" s="181">
        <f t="shared" si="7035"/>
        <v>589</v>
      </c>
      <c r="AI413" s="182">
        <f t="shared" si="7035"/>
        <v>586</v>
      </c>
      <c r="AJ413" s="179">
        <f t="shared" si="7035"/>
        <v>1873</v>
      </c>
      <c r="AK413" s="183">
        <f t="shared" si="7035"/>
        <v>787</v>
      </c>
      <c r="AL413" s="181">
        <f t="shared" si="7035"/>
        <v>2104</v>
      </c>
      <c r="AM413" s="182">
        <f t="shared" si="7035"/>
        <v>1307</v>
      </c>
      <c r="AN413" s="179">
        <f t="shared" si="7035"/>
        <v>187</v>
      </c>
      <c r="AO413" s="183">
        <f t="shared" si="7035"/>
        <v>613</v>
      </c>
      <c r="AP413" s="181">
        <f t="shared" si="7035"/>
        <v>400</v>
      </c>
      <c r="AQ413" s="179">
        <f t="shared" si="7035"/>
        <v>1631</v>
      </c>
      <c r="AR413" s="184">
        <f t="shared" si="7035"/>
        <v>1498</v>
      </c>
      <c r="AS413" s="185">
        <f t="shared" si="7035"/>
        <v>2351</v>
      </c>
      <c r="AT413" s="179">
        <f t="shared" si="7035"/>
        <v>1010</v>
      </c>
      <c r="AU413" s="183">
        <f t="shared" si="7035"/>
        <v>1011</v>
      </c>
      <c r="AV413" s="181">
        <f t="shared" si="7035"/>
        <v>1361</v>
      </c>
      <c r="AW413" s="182">
        <f t="shared" si="7036"/>
        <v>1143</v>
      </c>
      <c r="AX413" s="179">
        <f t="shared" si="7036"/>
        <v>125</v>
      </c>
      <c r="AY413" s="183">
        <f t="shared" si="7036"/>
        <v>601</v>
      </c>
      <c r="AZ413" s="181">
        <f t="shared" si="7036"/>
        <v>441</v>
      </c>
      <c r="BA413" s="182">
        <f t="shared" si="7036"/>
        <v>1404</v>
      </c>
      <c r="BB413" s="179">
        <f t="shared" si="7036"/>
        <v>922</v>
      </c>
      <c r="BC413" s="183">
        <f t="shared" si="7036"/>
        <v>965</v>
      </c>
      <c r="BD413" s="181">
        <f t="shared" si="7036"/>
        <v>2006</v>
      </c>
      <c r="BE413" s="179">
        <f t="shared" si="7036"/>
        <v>1571</v>
      </c>
      <c r="BF413" s="163">
        <f>SUM(AF413,AH413,AJ413,AL413,AN413,AP413,AR413,AT413,AV413,AX413,AZ413,BB413,BD413)</f>
        <v>14384</v>
      </c>
      <c r="BG413" s="164">
        <f>SUM(AG413,AI413,AK413,AM413,AO413,AQ413,AS413,AU413,AW413,AY413,BA413,BC413,BE413)</f>
        <v>14655</v>
      </c>
      <c r="BI413" s="130" t="s">
        <v>21</v>
      </c>
      <c r="BJ413" s="122">
        <f>B413/B436</f>
        <v>1.9832735961768221E-2</v>
      </c>
      <c r="BK413" s="123">
        <f t="shared" ref="BK413" si="7066">C413/C436</f>
        <v>0</v>
      </c>
      <c r="BL413" s="124">
        <f t="shared" ref="BL413" si="7067">D413/D436</f>
        <v>2.357087784998348E-2</v>
      </c>
      <c r="BM413" s="125">
        <f t="shared" ref="BM413" si="7068">E413/E436</f>
        <v>0</v>
      </c>
      <c r="BN413" s="122">
        <f t="shared" ref="BN413" si="7069">F413/F436</f>
        <v>2.8059135382095601E-2</v>
      </c>
      <c r="BO413" s="123">
        <f t="shared" ref="BO413" si="7070">G413/G436</f>
        <v>1.6045354869765203E-4</v>
      </c>
      <c r="BP413" s="124">
        <f t="shared" ref="BP413" si="7071">H413/H436</f>
        <v>1.8113207547169812E-2</v>
      </c>
      <c r="BQ413" s="125">
        <f t="shared" ref="BQ413" si="7072">I413/I436</f>
        <v>7.786232525216776E-4</v>
      </c>
      <c r="BR413" s="122">
        <f t="shared" ref="BR413" si="7073">J413/J436</f>
        <v>3.374815439780637E-3</v>
      </c>
      <c r="BS413" s="123">
        <f t="shared" ref="BS413" si="7074">K413/K436</f>
        <v>1.8923465096719932E-3</v>
      </c>
      <c r="BT413" s="124">
        <f t="shared" ref="BT413" si="7075">L413/L436</f>
        <v>1.7708759024656041E-3</v>
      </c>
      <c r="BU413" s="122">
        <f t="shared" ref="BU413" si="7076">M413/M436</f>
        <v>2.0182291666666669E-3</v>
      </c>
      <c r="BV413" s="126">
        <f t="shared" ref="BV413" si="7077">N413/N436</f>
        <v>6.9576680826131535E-3</v>
      </c>
      <c r="BW413" s="127">
        <f t="shared" ref="BW413" si="7078">O413/O436</f>
        <v>4.2127071823204422E-3</v>
      </c>
      <c r="BX413" s="122">
        <f t="shared" ref="BX413" si="7079">P413/P436</f>
        <v>2.5105220409067414E-3</v>
      </c>
      <c r="BY413" s="123">
        <f t="shared" ref="BY413" si="7080">Q413/Q436</f>
        <v>5.2046701364467573E-3</v>
      </c>
      <c r="BZ413" s="124">
        <f t="shared" ref="BZ413" si="7081">R413/R436</f>
        <v>8.1234768480909826E-4</v>
      </c>
      <c r="CA413" s="125">
        <f t="shared" ref="CA413" si="7082">S413/S436</f>
        <v>4.5512656609562772E-3</v>
      </c>
      <c r="CB413" s="122">
        <f t="shared" ref="CB413" si="7083">T413/T436</f>
        <v>2.4015369836695484E-4</v>
      </c>
      <c r="CC413" s="123">
        <f t="shared" ref="CC413" si="7084">U413/U436</f>
        <v>0</v>
      </c>
      <c r="CD413" s="124">
        <f t="shared" ref="CD413" si="7085">V413/V436</f>
        <v>0</v>
      </c>
      <c r="CE413" s="125">
        <f t="shared" ref="CE413" si="7086">W413/W436</f>
        <v>0</v>
      </c>
      <c r="CF413" s="122">
        <f t="shared" ref="CF413" si="7087">X413/X436</f>
        <v>2.4164317358034635E-4</v>
      </c>
      <c r="CG413" s="123">
        <f t="shared" ref="CG413" si="7088">Y413/Y436</f>
        <v>0</v>
      </c>
      <c r="CH413" s="124">
        <f t="shared" ref="CH413" si="7089">Z413/Z436</f>
        <v>0</v>
      </c>
      <c r="CI413" s="122">
        <f t="shared" ref="CI413" si="7090">AA413/AA436</f>
        <v>0</v>
      </c>
      <c r="CJ413" s="128">
        <f t="shared" ref="CJ413" si="7091">AB413/AB436</f>
        <v>9.4378334017234302E-3</v>
      </c>
      <c r="CK413" s="129">
        <f t="shared" ref="CK413" si="7092">AC413/AC436</f>
        <v>1.5813705512657743E-3</v>
      </c>
    </row>
    <row r="414" spans="1:89" ht="13.5" thickBot="1" x14ac:dyDescent="0.25">
      <c r="A414" s="138" t="s">
        <v>23</v>
      </c>
      <c r="B414" s="186">
        <v>1588</v>
      </c>
      <c r="C414" s="187">
        <v>153</v>
      </c>
      <c r="D414" s="188">
        <v>895</v>
      </c>
      <c r="E414" s="189">
        <v>88</v>
      </c>
      <c r="F414" s="186">
        <v>2247</v>
      </c>
      <c r="G414" s="190">
        <v>203</v>
      </c>
      <c r="H414" s="188">
        <v>1728</v>
      </c>
      <c r="I414" s="189">
        <v>440</v>
      </c>
      <c r="J414" s="186">
        <v>79</v>
      </c>
      <c r="K414" s="190">
        <v>182</v>
      </c>
      <c r="L414" s="188">
        <v>215</v>
      </c>
      <c r="M414" s="186">
        <v>559</v>
      </c>
      <c r="N414" s="191">
        <v>992</v>
      </c>
      <c r="O414" s="192">
        <v>1404</v>
      </c>
      <c r="P414" s="186">
        <v>454</v>
      </c>
      <c r="Q414" s="190">
        <v>808</v>
      </c>
      <c r="R414" s="188">
        <v>649</v>
      </c>
      <c r="S414" s="189">
        <v>892</v>
      </c>
      <c r="T414" s="186">
        <v>50</v>
      </c>
      <c r="U414" s="190">
        <v>418</v>
      </c>
      <c r="V414" s="188">
        <v>310</v>
      </c>
      <c r="W414" s="189">
        <v>1090</v>
      </c>
      <c r="X414" s="186">
        <v>593</v>
      </c>
      <c r="Y414" s="190">
        <v>521</v>
      </c>
      <c r="Z414" s="188">
        <v>1438</v>
      </c>
      <c r="AA414" s="186">
        <v>1001</v>
      </c>
      <c r="AB414" s="161">
        <f t="shared" si="7064"/>
        <v>11238</v>
      </c>
      <c r="AC414" s="162">
        <f t="shared" si="7065"/>
        <v>7759</v>
      </c>
      <c r="AE414" s="253"/>
      <c r="AF414" s="119"/>
      <c r="AG414" s="187"/>
      <c r="AH414" s="188"/>
      <c r="AI414" s="189"/>
      <c r="AJ414" s="186"/>
      <c r="AK414" s="190"/>
      <c r="AL414" s="188"/>
      <c r="AM414" s="189"/>
      <c r="AN414" s="186"/>
      <c r="AO414" s="190"/>
      <c r="AP414" s="188"/>
      <c r="AQ414" s="186"/>
      <c r="AR414" s="191"/>
      <c r="AS414" s="192"/>
      <c r="AT414" s="186"/>
      <c r="AU414" s="190"/>
      <c r="AV414" s="188"/>
      <c r="AW414" s="189"/>
      <c r="AX414" s="186"/>
      <c r="AY414" s="190"/>
      <c r="AZ414" s="188"/>
      <c r="BA414" s="189"/>
      <c r="BB414" s="186"/>
      <c r="BC414" s="190"/>
      <c r="BD414" s="188"/>
      <c r="BE414" s="186"/>
      <c r="BF414" s="163"/>
      <c r="BG414" s="164"/>
      <c r="BI414" s="138" t="s">
        <v>23</v>
      </c>
      <c r="BJ414" s="122">
        <f>B414/B436</f>
        <v>7.5890083632019115E-2</v>
      </c>
      <c r="BK414" s="123">
        <f t="shared" ref="BK414" si="7093">C414/C436</f>
        <v>8.1205880791890023E-3</v>
      </c>
      <c r="BL414" s="124">
        <f t="shared" ref="BL414" si="7094">D414/D436</f>
        <v>9.8579138671659877E-2</v>
      </c>
      <c r="BM414" s="125">
        <f t="shared" ref="BM414" si="7095">E414/E436</f>
        <v>1.014760147601476E-2</v>
      </c>
      <c r="BN414" s="122">
        <f t="shared" ref="BN414" si="7096">F414/F436</f>
        <v>9.6849273738200944E-2</v>
      </c>
      <c r="BO414" s="123">
        <f t="shared" ref="BO414" si="7097">G414/G436</f>
        <v>1.0857356795207787E-2</v>
      </c>
      <c r="BP414" s="124">
        <f t="shared" ref="BP414" si="7098">H414/H436</f>
        <v>5.927958833619211E-2</v>
      </c>
      <c r="BQ414" s="125">
        <f t="shared" ref="BQ414" si="7099">I414/I436</f>
        <v>1.5572465050433552E-2</v>
      </c>
      <c r="BR414" s="122">
        <f t="shared" ref="BR414" si="7100">J414/J436</f>
        <v>1.6663151233916894E-2</v>
      </c>
      <c r="BS414" s="123">
        <f t="shared" ref="BS414" si="7101">K414/K436</f>
        <v>3.8267451640033645E-2</v>
      </c>
      <c r="BT414" s="124">
        <f t="shared" ref="BT414" si="7102">L414/L436</f>
        <v>1.4643781501157881E-2</v>
      </c>
      <c r="BU414" s="122">
        <f t="shared" ref="BU414" si="7103">M414/M436</f>
        <v>3.6393229166666666E-2</v>
      </c>
      <c r="BV414" s="126">
        <f t="shared" ref="BV414" si="7104">N414/N436</f>
        <v>3.6326351252380255E-2</v>
      </c>
      <c r="BW414" s="127">
        <f t="shared" ref="BW414" si="7105">O414/O436</f>
        <v>4.8480662983425411E-2</v>
      </c>
      <c r="BX414" s="122">
        <f t="shared" ref="BX414" si="7106">P414/P436</f>
        <v>3.3522853134460608E-2</v>
      </c>
      <c r="BY414" s="123">
        <f t="shared" ref="BY414" si="7107">Q414/Q436</f>
        <v>5.6829371219580815E-2</v>
      </c>
      <c r="BZ414" s="124">
        <f t="shared" ref="BZ414" si="7108">R414/R436</f>
        <v>3.5147576496073654E-2</v>
      </c>
      <c r="CA414" s="125">
        <f t="shared" ref="CA414" si="7109">S414/S436</f>
        <v>4.5614932242393248E-2</v>
      </c>
      <c r="CB414" s="122">
        <f t="shared" ref="CB414" si="7110">T414/T436</f>
        <v>1.2007684918347743E-2</v>
      </c>
      <c r="CC414" s="123">
        <f t="shared" ref="CC414" si="7111">U414/U436</f>
        <v>8.1928655429243435E-2</v>
      </c>
      <c r="CD414" s="124">
        <f t="shared" ref="CD414" si="7112">V414/V436</f>
        <v>2.0763563295378432E-2</v>
      </c>
      <c r="CE414" s="125">
        <f t="shared" ref="CE414" si="7113">W414/W436</f>
        <v>6.0602690981874791E-2</v>
      </c>
      <c r="CF414" s="122">
        <f t="shared" ref="CF414" si="7114">X414/X436</f>
        <v>4.7764800644381794E-2</v>
      </c>
      <c r="CG414" s="123">
        <f t="shared" ref="CG414" si="7115">Y414/Y436</f>
        <v>6.2975945847939085E-2</v>
      </c>
      <c r="CH414" s="124">
        <f t="shared" ref="CH414" si="7116">Z414/Z436</f>
        <v>4.9307365244822383E-2</v>
      </c>
      <c r="CI414" s="122">
        <f t="shared" ref="CI414" si="7117">AA414/AA436</f>
        <v>3.0656621340193556E-2</v>
      </c>
      <c r="CJ414" s="128">
        <f t="shared" ref="CJ414" si="7118">AB414/AB436</f>
        <v>5.0674807342841813E-2</v>
      </c>
      <c r="CK414" s="129">
        <f t="shared" ref="CK414" si="7119">AC414/AC436</f>
        <v>3.5056726020774691E-2</v>
      </c>
    </row>
    <row r="415" spans="1:89" ht="14.25" thickTop="1" thickBot="1" x14ac:dyDescent="0.25">
      <c r="A415" s="130" t="s">
        <v>24</v>
      </c>
      <c r="B415" s="179">
        <v>2231</v>
      </c>
      <c r="C415" s="180">
        <v>548</v>
      </c>
      <c r="D415" s="181">
        <v>865</v>
      </c>
      <c r="E415" s="182">
        <v>545</v>
      </c>
      <c r="F415" s="179">
        <v>2363</v>
      </c>
      <c r="G415" s="183">
        <v>788</v>
      </c>
      <c r="H415" s="181">
        <v>2397</v>
      </c>
      <c r="I415" s="182">
        <v>1082</v>
      </c>
      <c r="J415" s="179">
        <v>164</v>
      </c>
      <c r="K415" s="183">
        <v>414</v>
      </c>
      <c r="L415" s="181">
        <v>358</v>
      </c>
      <c r="M415" s="179">
        <v>1382</v>
      </c>
      <c r="N415" s="184">
        <v>1538</v>
      </c>
      <c r="O415" s="185">
        <v>2645</v>
      </c>
      <c r="P415" s="179">
        <v>896</v>
      </c>
      <c r="Q415" s="183">
        <v>1188</v>
      </c>
      <c r="R415" s="181">
        <v>1278</v>
      </c>
      <c r="S415" s="182">
        <v>1256</v>
      </c>
      <c r="T415" s="179">
        <v>108</v>
      </c>
      <c r="U415" s="183">
        <v>740</v>
      </c>
      <c r="V415" s="181">
        <v>586</v>
      </c>
      <c r="W415" s="182">
        <v>1897</v>
      </c>
      <c r="X415" s="179">
        <v>1021</v>
      </c>
      <c r="Y415" s="183">
        <v>805</v>
      </c>
      <c r="Z415" s="181">
        <v>2040</v>
      </c>
      <c r="AA415" s="179">
        <v>1687</v>
      </c>
      <c r="AB415" s="161">
        <f t="shared" si="7064"/>
        <v>15845</v>
      </c>
      <c r="AC415" s="162">
        <f t="shared" si="7065"/>
        <v>14977</v>
      </c>
      <c r="AE415" s="250" t="s">
        <v>25</v>
      </c>
      <c r="AF415" s="14">
        <f t="shared" ref="AF415:BG415" si="7120">SUM(AF412:AF414)</f>
        <v>4006</v>
      </c>
      <c r="AG415" s="1">
        <f t="shared" si="7120"/>
        <v>1499</v>
      </c>
      <c r="AH415" s="14">
        <f t="shared" si="7120"/>
        <v>1313</v>
      </c>
      <c r="AI415" s="1">
        <f t="shared" si="7120"/>
        <v>1276</v>
      </c>
      <c r="AJ415" s="14">
        <f t="shared" si="7120"/>
        <v>3913</v>
      </c>
      <c r="AK415" s="1">
        <f t="shared" si="7120"/>
        <v>1872</v>
      </c>
      <c r="AL415" s="14">
        <f t="shared" si="7120"/>
        <v>4715</v>
      </c>
      <c r="AM415" s="1">
        <f t="shared" si="7120"/>
        <v>2841</v>
      </c>
      <c r="AN415" s="14">
        <f t="shared" si="7120"/>
        <v>371</v>
      </c>
      <c r="AO415" s="1">
        <f t="shared" si="7120"/>
        <v>1300</v>
      </c>
      <c r="AP415" s="14">
        <f t="shared" si="7120"/>
        <v>943</v>
      </c>
      <c r="AQ415" s="1">
        <f t="shared" si="7120"/>
        <v>3689</v>
      </c>
      <c r="AR415" s="14">
        <f t="shared" si="7120"/>
        <v>3277</v>
      </c>
      <c r="AS415" s="1">
        <f t="shared" si="7120"/>
        <v>5066</v>
      </c>
      <c r="AT415" s="14">
        <f t="shared" si="7120"/>
        <v>2250</v>
      </c>
      <c r="AU415" s="1">
        <f t="shared" si="7120"/>
        <v>2268</v>
      </c>
      <c r="AV415" s="14">
        <f t="shared" si="7120"/>
        <v>3027</v>
      </c>
      <c r="AW415" s="1">
        <f t="shared" si="7120"/>
        <v>2328</v>
      </c>
      <c r="AX415" s="14">
        <f t="shared" si="7120"/>
        <v>269</v>
      </c>
      <c r="AY415" s="1">
        <f t="shared" si="7120"/>
        <v>1394</v>
      </c>
      <c r="AZ415" s="14">
        <f t="shared" si="7120"/>
        <v>1047</v>
      </c>
      <c r="BA415" s="1">
        <f t="shared" si="7120"/>
        <v>3049</v>
      </c>
      <c r="BB415" s="14">
        <f t="shared" si="7120"/>
        <v>2049</v>
      </c>
      <c r="BC415" s="1">
        <f t="shared" si="7120"/>
        <v>1922</v>
      </c>
      <c r="BD415" s="14">
        <f t="shared" si="7120"/>
        <v>4251</v>
      </c>
      <c r="BE415" s="1">
        <f t="shared" si="7120"/>
        <v>3526</v>
      </c>
      <c r="BF415" s="165">
        <f t="shared" si="7120"/>
        <v>31431</v>
      </c>
      <c r="BG415" s="166">
        <f t="shared" si="7120"/>
        <v>32030</v>
      </c>
      <c r="BI415" s="130" t="s">
        <v>24</v>
      </c>
      <c r="BJ415" s="122">
        <f>B415/B436</f>
        <v>0.10661887694145758</v>
      </c>
      <c r="BK415" s="123">
        <f t="shared" ref="BK415" si="7121">C415/C436</f>
        <v>2.9085505015657345E-2</v>
      </c>
      <c r="BL415" s="124">
        <f t="shared" ref="BL415" si="7122">D415/D436</f>
        <v>9.527481000110144E-2</v>
      </c>
      <c r="BM415" s="125">
        <f t="shared" ref="BM415" si="7123">E415/E436</f>
        <v>6.2845940959409596E-2</v>
      </c>
      <c r="BN415" s="122">
        <f t="shared" ref="BN415" si="7124">F415/F436</f>
        <v>0.1018490582302487</v>
      </c>
      <c r="BO415" s="123">
        <f t="shared" ref="BO415" si="7125">G415/G436</f>
        <v>4.2145798791249932E-2</v>
      </c>
      <c r="BP415" s="124">
        <f t="shared" ref="BP415" si="7126">H415/H436</f>
        <v>8.2229845626072037E-2</v>
      </c>
      <c r="BQ415" s="125">
        <f t="shared" ref="BQ415" si="7127">I415/I436</f>
        <v>3.8294107237657055E-2</v>
      </c>
      <c r="BR415" s="122">
        <f t="shared" ref="BR415" si="7128">J415/J436</f>
        <v>3.4591858257751532E-2</v>
      </c>
      <c r="BS415" s="123">
        <f t="shared" ref="BS415" si="7129">K415/K436</f>
        <v>8.7047939444911696E-2</v>
      </c>
      <c r="BT415" s="124">
        <f t="shared" ref="BT415" si="7130">L415/L436</f>
        <v>2.4383598964718704E-2</v>
      </c>
      <c r="BU415" s="122">
        <f t="shared" ref="BU415" si="7131">M415/M436</f>
        <v>8.997395833333334E-2</v>
      </c>
      <c r="BV415" s="126">
        <f t="shared" ref="BV415" si="7132">N415/N436</f>
        <v>5.6320492163468579E-2</v>
      </c>
      <c r="BW415" s="127">
        <f t="shared" ref="BW415" si="7133">O415/O436</f>
        <v>9.1332872928176795E-2</v>
      </c>
      <c r="BX415" s="122">
        <f t="shared" ref="BX415" si="7134">P415/P436</f>
        <v>6.6159639666248243E-2</v>
      </c>
      <c r="BY415" s="123">
        <f t="shared" ref="BY415" si="7135">Q415/Q436</f>
        <v>8.3556055704037138E-2</v>
      </c>
      <c r="BZ415" s="124">
        <f t="shared" ref="BZ415" si="7136">R415/R436</f>
        <v>6.921202274573518E-2</v>
      </c>
      <c r="CA415" s="125">
        <f t="shared" ref="CA415" si="7137">S415/S436</f>
        <v>6.4229097417540265E-2</v>
      </c>
      <c r="CB415" s="122">
        <f t="shared" ref="CB415" si="7138">T415/T436</f>
        <v>2.5936599423631124E-2</v>
      </c>
      <c r="CC415" s="123">
        <f t="shared" ref="CC415" si="7139">U415/U436</f>
        <v>0.14504116032928263</v>
      </c>
      <c r="CD415" s="124">
        <f t="shared" ref="CD415" si="7140">V415/V436</f>
        <v>3.9249832551908906E-2</v>
      </c>
      <c r="CE415" s="125">
        <f t="shared" ref="CE415" si="7141">W415/W436</f>
        <v>0.10547092182808851</v>
      </c>
      <c r="CF415" s="122">
        <f t="shared" ref="CF415" si="7142">X415/X436</f>
        <v>8.2239226741844543E-2</v>
      </c>
      <c r="CG415" s="123">
        <f t="shared" ref="CG415" si="7143">Y415/Y436</f>
        <v>9.7304484467545027E-2</v>
      </c>
      <c r="CH415" s="124">
        <f t="shared" ref="CH415" si="7144">Z415/Z436</f>
        <v>6.9949252503085993E-2</v>
      </c>
      <c r="CI415" s="122">
        <f t="shared" ref="CI415" si="7145">AA415/AA436</f>
        <v>5.1666054146759767E-2</v>
      </c>
      <c r="CJ415" s="128">
        <f t="shared" ref="CJ415" si="7146">AB415/AB436</f>
        <v>7.144886299584699E-2</v>
      </c>
      <c r="CK415" s="129">
        <f t="shared" ref="CK415" si="7147">AC415/AC436</f>
        <v>6.7669104989450002E-2</v>
      </c>
    </row>
    <row r="416" spans="1:89" ht="13.5" thickTop="1" x14ac:dyDescent="0.2">
      <c r="A416" s="138" t="s">
        <v>20</v>
      </c>
      <c r="B416" s="186">
        <v>2138</v>
      </c>
      <c r="C416" s="187">
        <v>814</v>
      </c>
      <c r="D416" s="188">
        <v>724</v>
      </c>
      <c r="E416" s="189">
        <v>690</v>
      </c>
      <c r="F416" s="186">
        <v>2040</v>
      </c>
      <c r="G416" s="190">
        <v>1085</v>
      </c>
      <c r="H416" s="188">
        <v>2611</v>
      </c>
      <c r="I416" s="189">
        <v>1534</v>
      </c>
      <c r="J416" s="186">
        <v>184</v>
      </c>
      <c r="K416" s="190">
        <v>687</v>
      </c>
      <c r="L416" s="188">
        <v>543</v>
      </c>
      <c r="M416" s="186">
        <v>2058</v>
      </c>
      <c r="N416" s="191">
        <v>1779</v>
      </c>
      <c r="O416" s="192">
        <v>2715</v>
      </c>
      <c r="P416" s="186">
        <v>1240</v>
      </c>
      <c r="Q416" s="190">
        <v>1257</v>
      </c>
      <c r="R416" s="188">
        <v>1666</v>
      </c>
      <c r="S416" s="189">
        <v>1185</v>
      </c>
      <c r="T416" s="186">
        <v>144</v>
      </c>
      <c r="U416" s="190">
        <v>793</v>
      </c>
      <c r="V416" s="188">
        <v>606</v>
      </c>
      <c r="W416" s="189">
        <v>1645</v>
      </c>
      <c r="X416" s="186">
        <v>1127</v>
      </c>
      <c r="Y416" s="190">
        <v>957</v>
      </c>
      <c r="Z416" s="188">
        <v>2245</v>
      </c>
      <c r="AA416" s="186">
        <v>1955</v>
      </c>
      <c r="AB416" s="161">
        <f t="shared" si="7064"/>
        <v>17047</v>
      </c>
      <c r="AC416" s="162">
        <f t="shared" si="7065"/>
        <v>17375</v>
      </c>
      <c r="BI416" s="138" t="s">
        <v>20</v>
      </c>
      <c r="BJ416" s="122">
        <f>B416/B436</f>
        <v>0.10217443249701315</v>
      </c>
      <c r="BK416" s="123">
        <f t="shared" ref="BK416" si="7148">C416/C436</f>
        <v>4.320365161084868E-2</v>
      </c>
      <c r="BL416" s="124">
        <f t="shared" ref="BL416" si="7149">D416/D436</f>
        <v>7.9744465249476815E-2</v>
      </c>
      <c r="BM416" s="125">
        <f t="shared" ref="BM416" si="7150">E416/E436</f>
        <v>7.9566420664206647E-2</v>
      </c>
      <c r="BN416" s="122">
        <f t="shared" ref="BN416" si="7151">F416/F436</f>
        <v>8.792724451532262E-2</v>
      </c>
      <c r="BO416" s="123">
        <f t="shared" ref="BO416" si="7152">G416/G436</f>
        <v>5.8030700112317486E-2</v>
      </c>
      <c r="BP416" s="124">
        <f t="shared" ref="BP416" si="7153">H416/H436</f>
        <v>8.9571183533447687E-2</v>
      </c>
      <c r="BQ416" s="125">
        <f t="shared" ref="BQ416" si="7154">I416/I436</f>
        <v>5.4291275880375155E-2</v>
      </c>
      <c r="BR416" s="122">
        <f t="shared" ref="BR416" si="7155">J416/J436</f>
        <v>3.8810377557477328E-2</v>
      </c>
      <c r="BS416" s="123">
        <f t="shared" ref="BS416" si="7156">K416/K436</f>
        <v>0.14444911690496215</v>
      </c>
      <c r="BT416" s="124">
        <f t="shared" ref="BT416" si="7157">L416/L436</f>
        <v>3.6984062116877811E-2</v>
      </c>
      <c r="BU416" s="122">
        <f t="shared" ref="BU416" si="7158">M416/M436</f>
        <v>0.13398437499999999</v>
      </c>
      <c r="BV416" s="126">
        <f t="shared" ref="BV416" si="7159">N416/N436</f>
        <v>6.5145744836677899E-2</v>
      </c>
      <c r="BW416" s="127">
        <f t="shared" ref="BW416" si="7160">O416/O436</f>
        <v>9.375E-2</v>
      </c>
      <c r="BX416" s="122">
        <f t="shared" ref="BX416" si="7161">P416/P436</f>
        <v>9.1560215609539988E-2</v>
      </c>
      <c r="BY416" s="123">
        <f t="shared" ref="BY416" si="7162">Q416/Q436</f>
        <v>8.840905893937262E-2</v>
      </c>
      <c r="BZ416" s="124">
        <f t="shared" ref="BZ416" si="7163">R416/R436</f>
        <v>9.0224749526130521E-2</v>
      </c>
      <c r="CA416" s="125">
        <f t="shared" ref="CA416" si="7164">S416/S436</f>
        <v>6.0598312452058295E-2</v>
      </c>
      <c r="CB416" s="122">
        <f t="shared" ref="CB416" si="7165">T416/T436</f>
        <v>3.4582132564841501E-2</v>
      </c>
      <c r="CC416" s="123">
        <f t="shared" ref="CC416" si="7166">U416/U436</f>
        <v>0.15542924343394748</v>
      </c>
      <c r="CD416" s="124">
        <f t="shared" ref="CD416" si="7167">V416/V436</f>
        <v>4.0589417280642998E-2</v>
      </c>
      <c r="CE416" s="125">
        <f t="shared" ref="CE416" si="7168">W416/W436</f>
        <v>9.1460024463471595E-2</v>
      </c>
      <c r="CF416" s="122">
        <f t="shared" ref="CF416" si="7169">X416/X436</f>
        <v>9.0777285541683447E-2</v>
      </c>
      <c r="CG416" s="123">
        <f t="shared" ref="CG416" si="7170">Y416/Y436</f>
        <v>0.11567750513719328</v>
      </c>
      <c r="CH416" s="124">
        <f t="shared" ref="CH416" si="7171">Z416/Z436</f>
        <v>7.6978466602660819E-2</v>
      </c>
      <c r="CI416" s="122">
        <f t="shared" ref="CI416" si="7172">AA416/AA436</f>
        <v>5.9873820899179225E-2</v>
      </c>
      <c r="CJ416" s="128">
        <f t="shared" ref="CJ416" si="7173">AB416/AB436</f>
        <v>7.6868966077008757E-2</v>
      </c>
      <c r="CK416" s="129">
        <f t="shared" ref="CK416" si="7174">AC416/AC436</f>
        <v>7.8503752366408081E-2</v>
      </c>
    </row>
    <row r="417" spans="1:89" ht="13.5" thickBot="1" x14ac:dyDescent="0.25">
      <c r="A417" s="130" t="s">
        <v>22</v>
      </c>
      <c r="B417" s="179">
        <v>1868</v>
      </c>
      <c r="C417" s="180">
        <v>685</v>
      </c>
      <c r="D417" s="181">
        <v>589</v>
      </c>
      <c r="E417" s="182">
        <v>586</v>
      </c>
      <c r="F417" s="179">
        <v>1873</v>
      </c>
      <c r="G417" s="183">
        <v>787</v>
      </c>
      <c r="H417" s="181">
        <v>2104</v>
      </c>
      <c r="I417" s="182">
        <v>1307</v>
      </c>
      <c r="J417" s="179">
        <v>187</v>
      </c>
      <c r="K417" s="183">
        <v>613</v>
      </c>
      <c r="L417" s="181">
        <v>400</v>
      </c>
      <c r="M417" s="179">
        <v>1631</v>
      </c>
      <c r="N417" s="184">
        <v>1498</v>
      </c>
      <c r="O417" s="185">
        <v>2351</v>
      </c>
      <c r="P417" s="179">
        <v>1010</v>
      </c>
      <c r="Q417" s="183">
        <v>1011</v>
      </c>
      <c r="R417" s="181">
        <v>1361</v>
      </c>
      <c r="S417" s="182">
        <v>1143</v>
      </c>
      <c r="T417" s="179">
        <v>125</v>
      </c>
      <c r="U417" s="183">
        <v>601</v>
      </c>
      <c r="V417" s="181">
        <v>441</v>
      </c>
      <c r="W417" s="182">
        <v>1404</v>
      </c>
      <c r="X417" s="179">
        <v>922</v>
      </c>
      <c r="Y417" s="183">
        <v>965</v>
      </c>
      <c r="Z417" s="181">
        <v>2006</v>
      </c>
      <c r="AA417" s="179">
        <v>1571</v>
      </c>
      <c r="AB417" s="161">
        <f t="shared" si="7064"/>
        <v>14384</v>
      </c>
      <c r="AC417" s="162">
        <f t="shared" si="7065"/>
        <v>14655</v>
      </c>
      <c r="AE417" t="s">
        <v>26</v>
      </c>
      <c r="BI417" s="130" t="s">
        <v>22</v>
      </c>
      <c r="BJ417" s="122">
        <f>B417/B436</f>
        <v>8.927120669056153E-2</v>
      </c>
      <c r="BK417" s="123">
        <f t="shared" ref="BK417" si="7175">C417/C436</f>
        <v>3.6356881269571678E-2</v>
      </c>
      <c r="BL417" s="124">
        <f t="shared" ref="BL417" si="7176">D417/D436</f>
        <v>6.4874986231963874E-2</v>
      </c>
      <c r="BM417" s="125">
        <f t="shared" ref="BM417" si="7177">E417/E436</f>
        <v>6.7573800738007381E-2</v>
      </c>
      <c r="BN417" s="122">
        <f t="shared" ref="BN417" si="7178">F417/F436</f>
        <v>8.0729278910391791E-2</v>
      </c>
      <c r="BO417" s="123">
        <f t="shared" ref="BO417" si="7179">G417/G436</f>
        <v>4.2092314275017383E-2</v>
      </c>
      <c r="BP417" s="124">
        <f t="shared" ref="BP417" si="7180">H417/H436</f>
        <v>7.217838765008576E-2</v>
      </c>
      <c r="BQ417" s="125">
        <f t="shared" ref="BQ417" si="7181">I417/I436</f>
        <v>4.6257299592992393E-2</v>
      </c>
      <c r="BR417" s="122">
        <f t="shared" ref="BR417" si="7182">J417/J436</f>
        <v>3.9443155452436193E-2</v>
      </c>
      <c r="BS417" s="123">
        <f t="shared" ref="BS417" si="7183">K417/K436</f>
        <v>0.12888982338099242</v>
      </c>
      <c r="BT417" s="124">
        <f t="shared" ref="BT417" si="7184">L417/L436</f>
        <v>2.7244244653316988E-2</v>
      </c>
      <c r="BU417" s="122">
        <f t="shared" ref="BU417" si="7185">M417/M436</f>
        <v>0.10618489583333333</v>
      </c>
      <c r="BV417" s="126">
        <f t="shared" ref="BV417" si="7186">N417/N436</f>
        <v>5.4855719935550024E-2</v>
      </c>
      <c r="BW417" s="127">
        <f t="shared" ref="BW417" si="7187">O417/O436</f>
        <v>8.1180939226519339E-2</v>
      </c>
      <c r="BX417" s="122">
        <f t="shared" ref="BX417" si="7188">P417/P436</f>
        <v>7.4577272391641442E-2</v>
      </c>
      <c r="BY417" s="123">
        <f t="shared" ref="BY417" si="7189">Q417/Q436</f>
        <v>7.1107047404698268E-2</v>
      </c>
      <c r="BZ417" s="124">
        <f t="shared" ref="BZ417" si="7190">R417/R436</f>
        <v>7.3707013268345514E-2</v>
      </c>
      <c r="CA417" s="125">
        <f t="shared" ref="CA417" si="7191">S417/S436</f>
        <v>5.8450524162618256E-2</v>
      </c>
      <c r="CB417" s="122">
        <f t="shared" ref="CB417" si="7192">T417/T436</f>
        <v>3.0019212295869357E-2</v>
      </c>
      <c r="CC417" s="123">
        <f t="shared" ref="CC417" si="7193">U417/U436</f>
        <v>0.117796942375539</v>
      </c>
      <c r="CD417" s="124">
        <f t="shared" ref="CD417" si="7194">V417/V436</f>
        <v>2.9537843268586737E-2</v>
      </c>
      <c r="CE417" s="125">
        <f t="shared" ref="CE417" si="7195">W417/W436</f>
        <v>7.8060713888580005E-2</v>
      </c>
      <c r="CF417" s="122">
        <f t="shared" ref="CF417" si="7196">X417/X436</f>
        <v>7.4265002013693113E-2</v>
      </c>
      <c r="CG417" s="123">
        <f t="shared" ref="CG417" si="7197">Y417/Y436</f>
        <v>0.1166445062250695</v>
      </c>
      <c r="CH417" s="124">
        <f t="shared" ref="CH417" si="7198">Z417/Z436</f>
        <v>6.8783431628034561E-2</v>
      </c>
      <c r="CI417" s="122">
        <f t="shared" ref="CI417" si="7199">AA417/AA436</f>
        <v>4.8113438686757319E-2</v>
      </c>
      <c r="CJ417" s="128">
        <f t="shared" ref="CJ417" si="7200">AB417/AB436</f>
        <v>6.4860867487047211E-2</v>
      </c>
      <c r="CK417" s="129">
        <f t="shared" ref="CK417" si="7201">AC417/AC436</f>
        <v>6.6214244082285489E-2</v>
      </c>
    </row>
    <row r="418" spans="1:89" ht="14.25" thickTop="1" thickBot="1" x14ac:dyDescent="0.25">
      <c r="A418" s="138" t="s">
        <v>27</v>
      </c>
      <c r="B418" s="186">
        <v>1455</v>
      </c>
      <c r="C418" s="187">
        <v>912</v>
      </c>
      <c r="D418" s="188">
        <v>468</v>
      </c>
      <c r="E418" s="189">
        <v>456</v>
      </c>
      <c r="F418" s="186">
        <v>1945</v>
      </c>
      <c r="G418" s="190">
        <v>571</v>
      </c>
      <c r="H418" s="188">
        <v>1978</v>
      </c>
      <c r="I418" s="189">
        <v>1336</v>
      </c>
      <c r="J418" s="186">
        <v>174</v>
      </c>
      <c r="K418" s="190">
        <v>574</v>
      </c>
      <c r="L418" s="188">
        <v>452</v>
      </c>
      <c r="M418" s="186">
        <v>1670</v>
      </c>
      <c r="N418" s="191">
        <v>1424</v>
      </c>
      <c r="O418" s="192">
        <v>2332</v>
      </c>
      <c r="P418" s="186">
        <v>745</v>
      </c>
      <c r="Q418" s="190">
        <v>895</v>
      </c>
      <c r="R418" s="188">
        <v>1319</v>
      </c>
      <c r="S418" s="189">
        <v>1006</v>
      </c>
      <c r="T418" s="186">
        <v>149</v>
      </c>
      <c r="U418" s="190">
        <v>430</v>
      </c>
      <c r="V418" s="188">
        <v>512</v>
      </c>
      <c r="W418" s="189">
        <v>1392</v>
      </c>
      <c r="X418" s="186">
        <v>694</v>
      </c>
      <c r="Y418" s="190">
        <v>647</v>
      </c>
      <c r="Z418" s="188">
        <v>1877</v>
      </c>
      <c r="AA418" s="186">
        <v>1675</v>
      </c>
      <c r="AB418" s="161">
        <f t="shared" si="7064"/>
        <v>13192</v>
      </c>
      <c r="AC418" s="162">
        <f t="shared" si="7065"/>
        <v>13896</v>
      </c>
      <c r="AE418" s="265" t="s">
        <v>2</v>
      </c>
      <c r="AF418" s="267" t="s">
        <v>3</v>
      </c>
      <c r="AG418" s="268"/>
      <c r="AH418" s="267" t="s">
        <v>4</v>
      </c>
      <c r="AI418" s="268"/>
      <c r="AJ418" s="267" t="s">
        <v>5</v>
      </c>
      <c r="AK418" s="268"/>
      <c r="AL418" s="267" t="s">
        <v>6</v>
      </c>
      <c r="AM418" s="268"/>
      <c r="AN418" s="267" t="s">
        <v>7</v>
      </c>
      <c r="AO418" s="268"/>
      <c r="AP418" s="267" t="s">
        <v>8</v>
      </c>
      <c r="AQ418" s="268"/>
      <c r="AR418" s="267" t="s">
        <v>9</v>
      </c>
      <c r="AS418" s="268"/>
      <c r="AT418" s="267" t="s">
        <v>10</v>
      </c>
      <c r="AU418" s="268"/>
      <c r="AV418" s="267" t="s">
        <v>11</v>
      </c>
      <c r="AW418" s="268"/>
      <c r="AX418" s="267" t="s">
        <v>12</v>
      </c>
      <c r="AY418" s="268"/>
      <c r="AZ418" s="267" t="s">
        <v>13</v>
      </c>
      <c r="BA418" s="268"/>
      <c r="BB418" s="267" t="s">
        <v>14</v>
      </c>
      <c r="BC418" s="268"/>
      <c r="BD418" s="270" t="s">
        <v>15</v>
      </c>
      <c r="BE418" s="271"/>
      <c r="BF418" s="272" t="s">
        <v>16</v>
      </c>
      <c r="BG418" s="273"/>
      <c r="BI418" s="138" t="s">
        <v>27</v>
      </c>
      <c r="BJ418" s="122">
        <f>B418/B436</f>
        <v>6.9534050179211465E-2</v>
      </c>
      <c r="BK418" s="123">
        <f t="shared" ref="BK418" si="7202">C418/C436</f>
        <v>4.840507404065602E-2</v>
      </c>
      <c r="BL418" s="124">
        <f t="shared" ref="BL418" si="7203">D418/D436</f>
        <v>5.1547527260711531E-2</v>
      </c>
      <c r="BM418" s="125">
        <f t="shared" ref="BM418" si="7204">E418/E436</f>
        <v>5.2583025830258305E-2</v>
      </c>
      <c r="BN418" s="122">
        <f t="shared" ref="BN418" si="7205">F418/F436</f>
        <v>8.3832593422697291E-2</v>
      </c>
      <c r="BO418" s="123">
        <f t="shared" ref="BO418" si="7206">G418/G436</f>
        <v>3.0539658768786435E-2</v>
      </c>
      <c r="BP418" s="124">
        <f t="shared" ref="BP418" si="7207">H418/H436</f>
        <v>6.7855917667238419E-2</v>
      </c>
      <c r="BQ418" s="125">
        <f t="shared" ref="BQ418" si="7208">I418/I436</f>
        <v>4.7283666607680054E-2</v>
      </c>
      <c r="BR418" s="122">
        <f t="shared" ref="BR418" si="7209">J418/J436</f>
        <v>3.6701117907614426E-2</v>
      </c>
      <c r="BS418" s="123">
        <f t="shared" ref="BS418" si="7210">K418/K436</f>
        <v>0.1206896551724138</v>
      </c>
      <c r="BT418" s="124">
        <f t="shared" ref="BT418" si="7211">L418/L436</f>
        <v>3.0785996458248196E-2</v>
      </c>
      <c r="BU418" s="122">
        <f t="shared" ref="BU418" si="7212">M418/M436</f>
        <v>0.10872395833333333</v>
      </c>
      <c r="BV418" s="126">
        <f t="shared" ref="BV418" si="7213">N418/N436</f>
        <v>5.214589131390069E-2</v>
      </c>
      <c r="BW418" s="127">
        <f t="shared" ref="BW418" si="7214">O418/O436</f>
        <v>8.0524861878453036E-2</v>
      </c>
      <c r="BX418" s="122">
        <f t="shared" ref="BX418" si="7215">P418/P436</f>
        <v>5.5009968249280068E-2</v>
      </c>
      <c r="BY418" s="123">
        <f t="shared" ref="BY418" si="7216">Q418/Q436</f>
        <v>6.2948375298916864E-2</v>
      </c>
      <c r="BZ418" s="124">
        <f t="shared" ref="BZ418" si="7217">R418/R436</f>
        <v>7.1432439750880039E-2</v>
      </c>
      <c r="CA418" s="125">
        <f t="shared" ref="CA418" si="7218">S418/S436</f>
        <v>5.1444643313730505E-2</v>
      </c>
      <c r="CB418" s="122">
        <f t="shared" ref="CB418" si="7219">T418/T436</f>
        <v>3.5782901056676274E-2</v>
      </c>
      <c r="CC418" s="123">
        <f t="shared" ref="CC418" si="7220">U418/U436</f>
        <v>8.4280674245393969E-2</v>
      </c>
      <c r="CD418" s="124">
        <f t="shared" ref="CD418" si="7221">V418/V436</f>
        <v>3.4293369055592764E-2</v>
      </c>
      <c r="CE418" s="125">
        <f t="shared" ref="CE418" si="7222">W418/W436</f>
        <v>7.7393528299788725E-2</v>
      </c>
      <c r="CF418" s="122">
        <f t="shared" ref="CF418" si="7223">X418/X436</f>
        <v>5.5900120821586789E-2</v>
      </c>
      <c r="CG418" s="123">
        <f t="shared" ref="CG418" si="7224">Y418/Y436</f>
        <v>7.8206212981989598E-2</v>
      </c>
      <c r="CH418" s="124">
        <f t="shared" ref="CH418" si="7225">Z418/Z436</f>
        <v>6.436017007269236E-2</v>
      </c>
      <c r="CI418" s="122">
        <f t="shared" ref="CI418" si="7226">AA418/AA436</f>
        <v>5.1298542202621582E-2</v>
      </c>
      <c r="CJ418" s="128">
        <f t="shared" ref="CJ418" si="7227">AB418/AB436</f>
        <v>5.9485856777608932E-2</v>
      </c>
      <c r="CK418" s="129">
        <f t="shared" ref="CK418" si="7228">AC418/AC436</f>
        <v>6.2784929086826285E-2</v>
      </c>
    </row>
    <row r="419" spans="1:89" ht="15" thickTop="1" thickBot="1" x14ac:dyDescent="0.3">
      <c r="A419" s="130" t="s">
        <v>28</v>
      </c>
      <c r="B419" s="179">
        <v>1120</v>
      </c>
      <c r="C419" s="180">
        <v>827</v>
      </c>
      <c r="D419" s="181">
        <v>416</v>
      </c>
      <c r="E419" s="182">
        <v>370</v>
      </c>
      <c r="F419" s="179">
        <v>1547</v>
      </c>
      <c r="G419" s="183">
        <v>617</v>
      </c>
      <c r="H419" s="181">
        <v>1614</v>
      </c>
      <c r="I419" s="182">
        <v>1332</v>
      </c>
      <c r="J419" s="179">
        <v>239</v>
      </c>
      <c r="K419" s="183">
        <v>433</v>
      </c>
      <c r="L419" s="181">
        <v>500</v>
      </c>
      <c r="M419" s="179">
        <v>1177</v>
      </c>
      <c r="N419" s="184">
        <v>1152</v>
      </c>
      <c r="O419" s="185">
        <v>1829</v>
      </c>
      <c r="P419" s="179">
        <v>696</v>
      </c>
      <c r="Q419" s="183">
        <v>649</v>
      </c>
      <c r="R419" s="181">
        <v>1077</v>
      </c>
      <c r="S419" s="182">
        <v>916</v>
      </c>
      <c r="T419" s="179">
        <v>130</v>
      </c>
      <c r="U419" s="183">
        <v>321</v>
      </c>
      <c r="V419" s="181">
        <v>481</v>
      </c>
      <c r="W419" s="182">
        <v>1175</v>
      </c>
      <c r="X419" s="179">
        <v>575</v>
      </c>
      <c r="Y419" s="183">
        <v>499</v>
      </c>
      <c r="Z419" s="181">
        <v>1696</v>
      </c>
      <c r="AA419" s="179">
        <v>1965</v>
      </c>
      <c r="AB419" s="161">
        <f t="shared" si="7064"/>
        <v>11243</v>
      </c>
      <c r="AC419" s="162">
        <f t="shared" si="7065"/>
        <v>12110</v>
      </c>
      <c r="AE419" s="266"/>
      <c r="AF419" s="110" t="s">
        <v>17</v>
      </c>
      <c r="AG419" s="111" t="s">
        <v>18</v>
      </c>
      <c r="AH419" s="112" t="s">
        <v>17</v>
      </c>
      <c r="AI419" s="113" t="s">
        <v>18</v>
      </c>
      <c r="AJ419" s="110" t="s">
        <v>17</v>
      </c>
      <c r="AK419" s="111" t="s">
        <v>18</v>
      </c>
      <c r="AL419" s="112" t="s">
        <v>17</v>
      </c>
      <c r="AM419" s="113" t="s">
        <v>18</v>
      </c>
      <c r="AN419" s="110" t="s">
        <v>17</v>
      </c>
      <c r="AO419" s="111" t="s">
        <v>18</v>
      </c>
      <c r="AP419" s="112" t="s">
        <v>17</v>
      </c>
      <c r="AQ419" s="110" t="s">
        <v>18</v>
      </c>
      <c r="AR419" s="114" t="s">
        <v>17</v>
      </c>
      <c r="AS419" s="115" t="s">
        <v>18</v>
      </c>
      <c r="AT419" s="110" t="s">
        <v>17</v>
      </c>
      <c r="AU419" s="111" t="s">
        <v>18</v>
      </c>
      <c r="AV419" s="112" t="s">
        <v>17</v>
      </c>
      <c r="AW419" s="113" t="s">
        <v>18</v>
      </c>
      <c r="AX419" s="110" t="s">
        <v>17</v>
      </c>
      <c r="AY419" s="111" t="s">
        <v>18</v>
      </c>
      <c r="AZ419" s="112" t="s">
        <v>17</v>
      </c>
      <c r="BA419" s="113" t="s">
        <v>18</v>
      </c>
      <c r="BB419" s="110" t="s">
        <v>17</v>
      </c>
      <c r="BC419" s="111" t="s">
        <v>18</v>
      </c>
      <c r="BD419" s="25" t="s">
        <v>17</v>
      </c>
      <c r="BE419" s="116" t="s">
        <v>18</v>
      </c>
      <c r="BF419" s="167" t="s">
        <v>17</v>
      </c>
      <c r="BG419" s="168" t="s">
        <v>18</v>
      </c>
      <c r="BI419" s="130" t="s">
        <v>28</v>
      </c>
      <c r="BJ419" s="122">
        <f>B419/B436</f>
        <v>5.3524492234169656E-2</v>
      </c>
      <c r="BK419" s="123">
        <f t="shared" ref="BK419" si="7229">C419/C436</f>
        <v>4.3893636218884348E-2</v>
      </c>
      <c r="BL419" s="124">
        <f t="shared" ref="BL419" si="7230">D419/D436</f>
        <v>4.5820024231743584E-2</v>
      </c>
      <c r="BM419" s="125">
        <f t="shared" ref="BM419" si="7231">E419/E436</f>
        <v>4.2666051660516603E-2</v>
      </c>
      <c r="BN419" s="122">
        <f t="shared" ref="BN419" si="7232">F419/F436</f>
        <v>6.6678160424119656E-2</v>
      </c>
      <c r="BO419" s="123">
        <f t="shared" ref="BO419" si="7233">G419/G436</f>
        <v>3.2999946515483769E-2</v>
      </c>
      <c r="BP419" s="124">
        <f t="shared" ref="BP419" si="7234">H419/H436</f>
        <v>5.5368782161234989E-2</v>
      </c>
      <c r="BQ419" s="125">
        <f t="shared" ref="BQ419" si="7235">I419/I436</f>
        <v>4.7142098743585208E-2</v>
      </c>
      <c r="BR419" s="122">
        <f t="shared" ref="BR419" si="7236">J419/J436</f>
        <v>5.0411305631723267E-2</v>
      </c>
      <c r="BS419" s="123">
        <f t="shared" ref="BS419" si="7237">K419/K436</f>
        <v>9.104289318755257E-2</v>
      </c>
      <c r="BT419" s="124">
        <f t="shared" ref="BT419" si="7238">L419/L436</f>
        <v>3.4055305816646231E-2</v>
      </c>
      <c r="BU419" s="122">
        <f t="shared" ref="BU419" si="7239">M419/M436</f>
        <v>7.6627604166666669E-2</v>
      </c>
      <c r="BV419" s="126">
        <f t="shared" ref="BV419" si="7240">N419/N436</f>
        <v>4.218544016405449E-2</v>
      </c>
      <c r="BW419" s="127">
        <f t="shared" ref="BW419" si="7241">O419/O436</f>
        <v>6.3156077348066303E-2</v>
      </c>
      <c r="BX419" s="122">
        <f t="shared" ref="BX419" si="7242">P419/P436</f>
        <v>5.1391862955032119E-2</v>
      </c>
      <c r="BY419" s="123">
        <f t="shared" ref="BY419" si="7243">Q419/Q436</f>
        <v>4.5646363764242512E-2</v>
      </c>
      <c r="BZ419" s="124">
        <f t="shared" ref="BZ419" si="7244">R419/R436</f>
        <v>5.8326563769293259E-2</v>
      </c>
      <c r="CA419" s="125">
        <f t="shared" ref="CA419" si="7245">S419/S436</f>
        <v>4.684223983635899E-2</v>
      </c>
      <c r="CB419" s="122">
        <f t="shared" ref="CB419" si="7246">T419/T436</f>
        <v>3.1219980787704129E-2</v>
      </c>
      <c r="CC419" s="123">
        <f t="shared" ref="CC419" si="7247">U419/U436</f>
        <v>6.2916503332026655E-2</v>
      </c>
      <c r="CD419" s="124">
        <f t="shared" ref="CD419" si="7248">V419/V436</f>
        <v>3.2217012726054921E-2</v>
      </c>
      <c r="CE419" s="125">
        <f t="shared" ref="CE419" si="7249">W419/W436</f>
        <v>6.5328588902479709E-2</v>
      </c>
      <c r="CF419" s="122">
        <f t="shared" ref="CF419" si="7250">X419/X436</f>
        <v>4.6314941602899715E-2</v>
      </c>
      <c r="CG419" s="123">
        <f t="shared" ref="CG419" si="7251">Y419/Y436</f>
        <v>6.0316692856279462E-2</v>
      </c>
      <c r="CH419" s="124">
        <f t="shared" ref="CH419" si="7252">Z419/Z436</f>
        <v>5.8153888355506791E-2</v>
      </c>
      <c r="CI419" s="122">
        <f t="shared" ref="CI419" si="7253">AA419/AA436</f>
        <v>6.0180080852627708E-2</v>
      </c>
      <c r="CJ419" s="128">
        <f t="shared" ref="CJ419" si="7254">AB419/AB436</f>
        <v>5.0697353528703547E-2</v>
      </c>
      <c r="CK419" s="129">
        <f t="shared" ref="CK419" si="7255">AC419/AC436</f>
        <v>5.4715421073795789E-2</v>
      </c>
    </row>
    <row r="420" spans="1:89" ht="13.5" thickTop="1" x14ac:dyDescent="0.2">
      <c r="A420" s="138" t="s">
        <v>29</v>
      </c>
      <c r="B420" s="193">
        <v>950</v>
      </c>
      <c r="C420" s="187">
        <v>871</v>
      </c>
      <c r="D420" s="188">
        <v>420</v>
      </c>
      <c r="E420" s="189">
        <v>368</v>
      </c>
      <c r="F420" s="186">
        <v>1333</v>
      </c>
      <c r="G420" s="190">
        <v>626</v>
      </c>
      <c r="H420" s="188">
        <v>1618</v>
      </c>
      <c r="I420" s="189">
        <v>1220</v>
      </c>
      <c r="J420" s="186">
        <v>270</v>
      </c>
      <c r="K420" s="190">
        <v>265</v>
      </c>
      <c r="L420" s="188">
        <v>537</v>
      </c>
      <c r="M420" s="186">
        <v>1070</v>
      </c>
      <c r="N420" s="191">
        <v>1120</v>
      </c>
      <c r="O420" s="194">
        <v>1522</v>
      </c>
      <c r="P420" s="186">
        <v>603</v>
      </c>
      <c r="Q420" s="190">
        <v>601</v>
      </c>
      <c r="R420" s="188">
        <v>995</v>
      </c>
      <c r="S420" s="189">
        <v>933</v>
      </c>
      <c r="T420" s="186">
        <v>180</v>
      </c>
      <c r="U420" s="190">
        <v>224</v>
      </c>
      <c r="V420" s="188">
        <v>535</v>
      </c>
      <c r="W420" s="195">
        <v>1147</v>
      </c>
      <c r="X420" s="186">
        <v>525</v>
      </c>
      <c r="Y420" s="190">
        <v>408</v>
      </c>
      <c r="Z420" s="188">
        <v>1611</v>
      </c>
      <c r="AA420" s="186">
        <v>1795</v>
      </c>
      <c r="AB420" s="161">
        <f t="shared" si="7064"/>
        <v>10697</v>
      </c>
      <c r="AC420" s="162">
        <f t="shared" si="7065"/>
        <v>11050</v>
      </c>
      <c r="AE420" s="253" t="str">
        <f>$AE$17</f>
        <v>17:00 - 17:59</v>
      </c>
      <c r="AF420" s="119">
        <f t="shared" ref="AF420:AU421" si="7256">SUMIF($A$9:$A$32,$AE420,B$412:B$435)</f>
        <v>1184</v>
      </c>
      <c r="AG420" s="176">
        <f t="shared" si="7256"/>
        <v>2204</v>
      </c>
      <c r="AH420" s="120">
        <f t="shared" si="7256"/>
        <v>852</v>
      </c>
      <c r="AI420" s="171">
        <f t="shared" si="7256"/>
        <v>662</v>
      </c>
      <c r="AJ420" s="119">
        <f t="shared" si="7256"/>
        <v>1260</v>
      </c>
      <c r="AK420" s="121">
        <f t="shared" si="7256"/>
        <v>1997</v>
      </c>
      <c r="AL420" s="120">
        <f t="shared" si="7256"/>
        <v>1786</v>
      </c>
      <c r="AM420" s="171">
        <f t="shared" si="7256"/>
        <v>2887</v>
      </c>
      <c r="AN420" s="119">
        <f t="shared" si="7256"/>
        <v>673</v>
      </c>
      <c r="AO420" s="121">
        <f t="shared" si="7256"/>
        <v>183</v>
      </c>
      <c r="AP420" s="120">
        <f t="shared" si="7256"/>
        <v>1888</v>
      </c>
      <c r="AQ420" s="119">
        <f t="shared" si="7256"/>
        <v>616</v>
      </c>
      <c r="AR420" s="170">
        <f t="shared" si="7256"/>
        <v>2641</v>
      </c>
      <c r="AS420" s="172">
        <f t="shared" si="7256"/>
        <v>1716</v>
      </c>
      <c r="AT420" s="119">
        <f t="shared" si="7256"/>
        <v>1328</v>
      </c>
      <c r="AU420" s="121">
        <f t="shared" si="7256"/>
        <v>1027</v>
      </c>
      <c r="AV420" s="120">
        <f t="shared" ref="AP420:BE421" si="7257">SUMIF($A$9:$A$32,$AE420,R$412:R$435)</f>
        <v>1314</v>
      </c>
      <c r="AW420" s="171">
        <f t="shared" si="7257"/>
        <v>1714</v>
      </c>
      <c r="AX420" s="119">
        <f t="shared" si="7257"/>
        <v>675</v>
      </c>
      <c r="AY420" s="121">
        <f t="shared" si="7257"/>
        <v>151</v>
      </c>
      <c r="AZ420" s="120">
        <f t="shared" si="7257"/>
        <v>1730</v>
      </c>
      <c r="BA420" s="171">
        <f t="shared" si="7257"/>
        <v>1059</v>
      </c>
      <c r="BB420" s="119">
        <f t="shared" si="7257"/>
        <v>1304</v>
      </c>
      <c r="BC420" s="121">
        <f t="shared" si="7257"/>
        <v>391</v>
      </c>
      <c r="BD420" s="20">
        <f t="shared" si="7257"/>
        <v>2022</v>
      </c>
      <c r="BE420" s="175">
        <f t="shared" si="7257"/>
        <v>2849</v>
      </c>
      <c r="BF420" s="161">
        <f>AF420+AH420+AJ420+AL420+AN420+AP420+AR420+AT420+AV420+AX420+AZ420+BB420+BD420</f>
        <v>18657</v>
      </c>
      <c r="BG420" s="162">
        <f>AG420+AI420+AK420+AM420+AO420+AQ420+AS420+AU420+AW420+AY420+BA420+BC420+BE420</f>
        <v>17456</v>
      </c>
      <c r="BI420" s="138" t="s">
        <v>29</v>
      </c>
      <c r="BJ420" s="122">
        <f>B420/B436</f>
        <v>4.5400238948626048E-2</v>
      </c>
      <c r="BK420" s="123">
        <f t="shared" ref="BK420" si="7258">C420/C436</f>
        <v>4.6228968738389685E-2</v>
      </c>
      <c r="BL420" s="124">
        <f t="shared" ref="BL420" si="7259">D420/D436</f>
        <v>4.626060138781804E-2</v>
      </c>
      <c r="BM420" s="125">
        <f t="shared" ref="BM420" si="7260">E420/E436</f>
        <v>4.2435424354243544E-2</v>
      </c>
      <c r="BN420" s="122">
        <f t="shared" ref="BN420" si="7261">F420/F436</f>
        <v>5.745442006810051E-2</v>
      </c>
      <c r="BO420" s="123">
        <f t="shared" ref="BO420" si="7262">G420/G436</f>
        <v>3.3481307161576726E-2</v>
      </c>
      <c r="BP420" s="124">
        <f t="shared" ref="BP420" si="7263">H420/H436</f>
        <v>5.5506003430531733E-2</v>
      </c>
      <c r="BQ420" s="125">
        <f t="shared" ref="BQ420" si="7264">I420/I436</f>
        <v>4.3178198548929396E-2</v>
      </c>
      <c r="BR420" s="122">
        <f t="shared" ref="BR420" si="7265">J420/J436</f>
        <v>5.6950010546298252E-2</v>
      </c>
      <c r="BS420" s="123">
        <f t="shared" ref="BS420" si="7266">K420/K436</f>
        <v>5.5719091673675357E-2</v>
      </c>
      <c r="BT420" s="124">
        <f t="shared" ref="BT420" si="7267">L420/L436</f>
        <v>3.6575398447078057E-2</v>
      </c>
      <c r="BU420" s="122">
        <f t="shared" ref="BU420" si="7268">M420/M436</f>
        <v>6.9661458333333329E-2</v>
      </c>
      <c r="BV420" s="126">
        <f t="shared" ref="BV420" si="7269">N420/N436</f>
        <v>4.1013622381719642E-2</v>
      </c>
      <c r="BW420" s="127">
        <f t="shared" ref="BW420" si="7270">O420/O436</f>
        <v>5.2555248618784529E-2</v>
      </c>
      <c r="BX420" s="122">
        <f t="shared" ref="BX420" si="7271">P420/P436</f>
        <v>4.4524846784316618E-2</v>
      </c>
      <c r="BY420" s="123">
        <f t="shared" ref="BY420" si="7272">Q420/Q436</f>
        <v>4.2270361513574342E-2</v>
      </c>
      <c r="BZ420" s="124">
        <f t="shared" ref="BZ420" si="7273">R420/R436</f>
        <v>5.388572975900352E-2</v>
      </c>
      <c r="CA420" s="125">
        <f t="shared" ref="CA420" si="7274">S420/S436</f>
        <v>4.7711582715418054E-2</v>
      </c>
      <c r="CB420" s="122">
        <f t="shared" ref="CB420" si="7275">T420/T436</f>
        <v>4.3227665706051875E-2</v>
      </c>
      <c r="CC420" s="123">
        <f t="shared" ref="CC420" si="7276">U420/U436</f>
        <v>4.3904351234809881E-2</v>
      </c>
      <c r="CD420" s="124">
        <f t="shared" ref="CD420" si="7277">V420/V436</f>
        <v>3.5833891493636971E-2</v>
      </c>
      <c r="CE420" s="125">
        <f t="shared" ref="CE420" si="7278">W420/W436</f>
        <v>6.3771822528633379E-2</v>
      </c>
      <c r="CF420" s="122">
        <f t="shared" ref="CF420" si="7279">X420/X436</f>
        <v>4.2287555376560614E-2</v>
      </c>
      <c r="CG420" s="123">
        <f t="shared" ref="CG420" si="7280">Y420/Y436</f>
        <v>4.9317055481687418E-2</v>
      </c>
      <c r="CH420" s="124">
        <f t="shared" ref="CH420" si="7281">Z420/Z436</f>
        <v>5.5239336167878204E-2</v>
      </c>
      <c r="CI420" s="122">
        <f t="shared" ref="CI420" si="7282">AA420/AA436</f>
        <v>5.4973661644003427E-2</v>
      </c>
      <c r="CJ420" s="128">
        <f t="shared" ref="CJ420" si="7283">AB420/AB436</f>
        <v>4.8235310032601786E-2</v>
      </c>
      <c r="CK420" s="129">
        <f t="shared" ref="CK420" si="7284">AC420/AC436</f>
        <v>4.9926127404248011E-2</v>
      </c>
    </row>
    <row r="421" spans="1:89" x14ac:dyDescent="0.2">
      <c r="A421" s="130" t="s">
        <v>31</v>
      </c>
      <c r="B421" s="196">
        <v>862</v>
      </c>
      <c r="C421" s="180">
        <v>873</v>
      </c>
      <c r="D421" s="181">
        <v>370</v>
      </c>
      <c r="E421" s="182">
        <v>413</v>
      </c>
      <c r="F421" s="179">
        <v>1143</v>
      </c>
      <c r="G421" s="183">
        <v>716</v>
      </c>
      <c r="H421" s="181">
        <v>1527</v>
      </c>
      <c r="I421" s="182">
        <v>1283</v>
      </c>
      <c r="J421" s="179">
        <v>241</v>
      </c>
      <c r="K421" s="180">
        <v>214</v>
      </c>
      <c r="L421" s="181">
        <v>585</v>
      </c>
      <c r="M421" s="179">
        <v>826</v>
      </c>
      <c r="N421" s="184">
        <v>1162</v>
      </c>
      <c r="O421" s="197">
        <v>1245</v>
      </c>
      <c r="P421" s="179">
        <v>553</v>
      </c>
      <c r="Q421" s="180">
        <v>544</v>
      </c>
      <c r="R421" s="181">
        <v>897</v>
      </c>
      <c r="S421" s="182">
        <v>885</v>
      </c>
      <c r="T421" s="188">
        <v>153</v>
      </c>
      <c r="U421" s="179">
        <v>194</v>
      </c>
      <c r="V421" s="181">
        <v>534</v>
      </c>
      <c r="W421" s="198">
        <v>886</v>
      </c>
      <c r="X421" s="179">
        <v>471</v>
      </c>
      <c r="Y421" s="183">
        <v>276</v>
      </c>
      <c r="Z421" s="181">
        <v>1384</v>
      </c>
      <c r="AA421" s="179">
        <v>1760</v>
      </c>
      <c r="AB421" s="161">
        <f t="shared" si="7064"/>
        <v>9882</v>
      </c>
      <c r="AC421" s="162">
        <f t="shared" si="7065"/>
        <v>10115</v>
      </c>
      <c r="AE421" s="255" t="str">
        <f>$AE$18</f>
        <v>18:00 - 18:59</v>
      </c>
      <c r="AF421" s="119">
        <f t="shared" si="7256"/>
        <v>1146</v>
      </c>
      <c r="AG421" s="180">
        <f t="shared" si="7256"/>
        <v>2148</v>
      </c>
      <c r="AH421" s="181">
        <f t="shared" si="7256"/>
        <v>576</v>
      </c>
      <c r="AI421" s="182">
        <f t="shared" si="7256"/>
        <v>751</v>
      </c>
      <c r="AJ421" s="179">
        <f t="shared" si="7256"/>
        <v>906</v>
      </c>
      <c r="AK421" s="183">
        <f t="shared" si="7256"/>
        <v>2150</v>
      </c>
      <c r="AL421" s="181">
        <f t="shared" si="7256"/>
        <v>1761</v>
      </c>
      <c r="AM421" s="182">
        <f t="shared" si="7256"/>
        <v>3006</v>
      </c>
      <c r="AN421" s="179">
        <f t="shared" si="7256"/>
        <v>492</v>
      </c>
      <c r="AO421" s="183">
        <f t="shared" si="7256"/>
        <v>176</v>
      </c>
      <c r="AP421" s="181">
        <f t="shared" si="7257"/>
        <v>1900</v>
      </c>
      <c r="AQ421" s="179">
        <f t="shared" si="7257"/>
        <v>547</v>
      </c>
      <c r="AR421" s="184">
        <f t="shared" si="7257"/>
        <v>2607</v>
      </c>
      <c r="AS421" s="185">
        <f t="shared" si="7257"/>
        <v>1777</v>
      </c>
      <c r="AT421" s="179">
        <f t="shared" si="7257"/>
        <v>1187</v>
      </c>
      <c r="AU421" s="183">
        <f t="shared" si="7257"/>
        <v>1224</v>
      </c>
      <c r="AV421" s="181">
        <f t="shared" si="7257"/>
        <v>1251</v>
      </c>
      <c r="AW421" s="182">
        <f t="shared" si="7257"/>
        <v>1745</v>
      </c>
      <c r="AX421" s="179">
        <f t="shared" si="7257"/>
        <v>608</v>
      </c>
      <c r="AY421" s="183">
        <f t="shared" si="7257"/>
        <v>129</v>
      </c>
      <c r="AZ421" s="181">
        <f t="shared" si="7257"/>
        <v>1852</v>
      </c>
      <c r="BA421" s="182">
        <f t="shared" si="7257"/>
        <v>997</v>
      </c>
      <c r="BB421" s="179">
        <f t="shared" si="7257"/>
        <v>1190</v>
      </c>
      <c r="BC421" s="183">
        <f t="shared" si="7257"/>
        <v>411</v>
      </c>
      <c r="BD421" s="181">
        <f t="shared" si="7257"/>
        <v>1918</v>
      </c>
      <c r="BE421" s="179">
        <f t="shared" si="7257"/>
        <v>2899</v>
      </c>
      <c r="BF421" s="163">
        <f>SUM(AF421,AH421,AJ421,AL421,AN421,AP421,AR421,AT421,AV421,AX421,AZ421,BB421,BD421)</f>
        <v>17394</v>
      </c>
      <c r="BG421" s="164">
        <f>SUM(AG421,AI421,AK421,AM421,AO421,AQ421,AS421,AU421,AW421,AY421,BA421,BC421,BE421)</f>
        <v>17960</v>
      </c>
      <c r="BI421" s="130" t="s">
        <v>31</v>
      </c>
      <c r="BJ421" s="122">
        <f>B421/B436</f>
        <v>4.1194743130227002E-2</v>
      </c>
      <c r="BK421" s="123">
        <f t="shared" ref="BK421" si="7285">C421/C436</f>
        <v>4.6335120216549015E-2</v>
      </c>
      <c r="BL421" s="124">
        <f t="shared" ref="BL421" si="7286">D421/D436</f>
        <v>4.075338693688732E-2</v>
      </c>
      <c r="BM421" s="125">
        <f t="shared" ref="BM421" si="7287">E421/E436</f>
        <v>4.7624538745387454E-2</v>
      </c>
      <c r="BN421" s="122">
        <f t="shared" ref="BN421" si="7288">F421/F436</f>
        <v>4.9265117882849874E-2</v>
      </c>
      <c r="BO421" s="123">
        <f t="shared" ref="BO421" si="7289">G421/G436</f>
        <v>3.8294913622506283E-2</v>
      </c>
      <c r="BP421" s="124">
        <f t="shared" ref="BP421" si="7290">H421/H436</f>
        <v>5.2384219554030872E-2</v>
      </c>
      <c r="BQ421" s="125">
        <f t="shared" ref="BQ421" si="7291">I421/I436</f>
        <v>4.5407892408423287E-2</v>
      </c>
      <c r="BR421" s="122">
        <f t="shared" ref="BR421" si="7292">J421/J436</f>
        <v>5.0833157561695846E-2</v>
      </c>
      <c r="BS421" s="123">
        <f t="shared" ref="BS421" si="7293">K421/K436</f>
        <v>4.499579478553406E-2</v>
      </c>
      <c r="BT421" s="124">
        <f t="shared" ref="BT421" si="7294">L421/L436</f>
        <v>3.9844707805476096E-2</v>
      </c>
      <c r="BU421" s="122">
        <f t="shared" ref="BU421" si="7295">M421/M436</f>
        <v>5.377604166666667E-2</v>
      </c>
      <c r="BV421" s="126">
        <f t="shared" ref="BV421" si="7296">N421/N436</f>
        <v>4.2551633221034127E-2</v>
      </c>
      <c r="BW421" s="127">
        <f t="shared" ref="BW421" si="7297">O421/O436</f>
        <v>4.2990331491712705E-2</v>
      </c>
      <c r="BX421" s="122">
        <f t="shared" ref="BX421" si="7298">P421/P436</f>
        <v>4.0832902606512587E-2</v>
      </c>
      <c r="BY421" s="123">
        <f t="shared" ref="BY421" si="7299">Q421/Q436</f>
        <v>3.8261358840905896E-2</v>
      </c>
      <c r="BZ421" s="124">
        <f t="shared" ref="BZ421" si="7300">R421/R436</f>
        <v>4.8578391551584076E-2</v>
      </c>
      <c r="CA421" s="125">
        <f t="shared" ref="CA421" si="7301">S421/S436</f>
        <v>4.5256967527486577E-2</v>
      </c>
      <c r="CB421" s="122">
        <f t="shared" ref="CB421" si="7302">T421/T436</f>
        <v>3.6743515850144091E-2</v>
      </c>
      <c r="CC421" s="123">
        <f t="shared" ref="CC421" si="7303">U421/U436</f>
        <v>3.8024304194433554E-2</v>
      </c>
      <c r="CD421" s="124">
        <f t="shared" ref="CD421" si="7304">V421/V436</f>
        <v>3.5766912257200266E-2</v>
      </c>
      <c r="CE421" s="125">
        <f t="shared" ref="CE421" si="7305">W421/W436</f>
        <v>4.9260535972422997E-2</v>
      </c>
      <c r="CF421" s="122">
        <f t="shared" ref="CF421" si="7306">X421/X436</f>
        <v>3.7937978252114375E-2</v>
      </c>
      <c r="CG421" s="123">
        <f t="shared" ref="CG421" si="7307">Y421/Y436</f>
        <v>3.3361537531729726E-2</v>
      </c>
      <c r="CH421" s="124">
        <f t="shared" ref="CH421" si="7308">Z421/Z436</f>
        <v>4.7455767384446575E-2</v>
      </c>
      <c r="CI421" s="122">
        <f t="shared" ref="CI421" si="7309">AA421/AA436</f>
        <v>5.3901751806933726E-2</v>
      </c>
      <c r="CJ421" s="128">
        <f t="shared" ref="CJ421" si="7310">AB421/AB436</f>
        <v>4.4560281737138531E-2</v>
      </c>
      <c r="CK421" s="129">
        <f t="shared" ref="CK421" si="7311">AC421/AC436</f>
        <v>4.5701608931580873E-2</v>
      </c>
    </row>
    <row r="422" spans="1:89" ht="13.5" thickBot="1" x14ac:dyDescent="0.25">
      <c r="A422" s="138" t="s">
        <v>33</v>
      </c>
      <c r="B422" s="193">
        <v>861</v>
      </c>
      <c r="C422" s="187">
        <v>799</v>
      </c>
      <c r="D422" s="188">
        <v>381</v>
      </c>
      <c r="E422" s="189">
        <v>426</v>
      </c>
      <c r="F422" s="186">
        <v>946</v>
      </c>
      <c r="G422" s="190">
        <v>624</v>
      </c>
      <c r="H422" s="188">
        <v>1325</v>
      </c>
      <c r="I422" s="189">
        <v>1289</v>
      </c>
      <c r="J422" s="186">
        <v>239</v>
      </c>
      <c r="K422" s="187">
        <v>238</v>
      </c>
      <c r="L422" s="188">
        <v>623</v>
      </c>
      <c r="M422" s="186">
        <v>591</v>
      </c>
      <c r="N422" s="191">
        <v>1201</v>
      </c>
      <c r="O422" s="194">
        <v>1148</v>
      </c>
      <c r="P422" s="186">
        <v>531</v>
      </c>
      <c r="Q422" s="187">
        <v>522</v>
      </c>
      <c r="R422" s="188">
        <v>905</v>
      </c>
      <c r="S422" s="189">
        <v>836</v>
      </c>
      <c r="T422" s="186">
        <v>154</v>
      </c>
      <c r="U422" s="190">
        <v>216</v>
      </c>
      <c r="V422" s="188">
        <v>569</v>
      </c>
      <c r="W422" s="195">
        <v>757</v>
      </c>
      <c r="X422" s="186">
        <v>469</v>
      </c>
      <c r="Y422" s="190">
        <v>333</v>
      </c>
      <c r="Z422" s="188">
        <v>1616</v>
      </c>
      <c r="AA422" s="186">
        <v>1932</v>
      </c>
      <c r="AB422" s="161">
        <f t="shared" si="7064"/>
        <v>9820</v>
      </c>
      <c r="AC422" s="162">
        <f t="shared" si="7065"/>
        <v>9711</v>
      </c>
      <c r="AE422" s="253"/>
      <c r="AF422" s="119"/>
      <c r="AG422" s="187"/>
      <c r="AH422" s="188"/>
      <c r="AI422" s="189"/>
      <c r="AJ422" s="186"/>
      <c r="AK422" s="190"/>
      <c r="AL422" s="188"/>
      <c r="AM422" s="189"/>
      <c r="AN422" s="186"/>
      <c r="AO422" s="190"/>
      <c r="AP422" s="188"/>
      <c r="AQ422" s="186"/>
      <c r="AR422" s="191"/>
      <c r="AS422" s="192"/>
      <c r="AT422" s="186"/>
      <c r="AU422" s="190"/>
      <c r="AV422" s="188"/>
      <c r="AW422" s="189"/>
      <c r="AX422" s="186"/>
      <c r="AY422" s="190"/>
      <c r="AZ422" s="188"/>
      <c r="BA422" s="189"/>
      <c r="BB422" s="186"/>
      <c r="BC422" s="190"/>
      <c r="BD422" s="188"/>
      <c r="BE422" s="186"/>
      <c r="BF422" s="163"/>
      <c r="BG422" s="164"/>
      <c r="BI422" s="138" t="s">
        <v>33</v>
      </c>
      <c r="BJ422" s="122">
        <f>B422/B436</f>
        <v>4.1146953405017922E-2</v>
      </c>
      <c r="BK422" s="123">
        <f t="shared" ref="BK422" si="7312">C422/C436</f>
        <v>4.2407515524653681E-2</v>
      </c>
      <c r="BL422" s="124">
        <f t="shared" ref="BL422" si="7313">D422/D436</f>
        <v>4.1964974116092083E-2</v>
      </c>
      <c r="BM422" s="125">
        <f t="shared" ref="BM422" si="7314">E422/E436</f>
        <v>4.9123616236162362E-2</v>
      </c>
      <c r="BN422" s="122">
        <f t="shared" ref="BN422" si="7315">F422/F436</f>
        <v>4.077410456445843E-2</v>
      </c>
      <c r="BO422" s="123">
        <f t="shared" ref="BO422" si="7316">G422/G436</f>
        <v>3.3374338129111621E-2</v>
      </c>
      <c r="BP422" s="124">
        <f t="shared" ref="BP422" si="7317">H422/H436</f>
        <v>4.5454545454545456E-2</v>
      </c>
      <c r="BQ422" s="125">
        <f t="shared" ref="BQ422" si="7318">I422/I436</f>
        <v>4.5620244204565563E-2</v>
      </c>
      <c r="BR422" s="122">
        <f t="shared" ref="BR422" si="7319">J422/J436</f>
        <v>5.0411305631723267E-2</v>
      </c>
      <c r="BS422" s="123">
        <f t="shared" ref="BS422" si="7320">K422/K436</f>
        <v>5.0042052144659378E-2</v>
      </c>
      <c r="BT422" s="124">
        <f t="shared" ref="BT422" si="7321">L422/L436</f>
        <v>4.2432911047541204E-2</v>
      </c>
      <c r="BU422" s="122">
        <f t="shared" ref="BU422" si="7322">M422/M436</f>
        <v>3.8476562499999999E-2</v>
      </c>
      <c r="BV422" s="126">
        <f t="shared" ref="BV422" si="7323">N422/N436</f>
        <v>4.397978614325472E-2</v>
      </c>
      <c r="BW422" s="127">
        <f t="shared" ref="BW422" si="7324">O422/O436</f>
        <v>3.9640883977900554E-2</v>
      </c>
      <c r="BX422" s="122">
        <f t="shared" ref="BX422" si="7325">P422/P436</f>
        <v>3.9208447168278815E-2</v>
      </c>
      <c r="BY422" s="123">
        <f t="shared" ref="BY422" si="7326">Q422/Q436</f>
        <v>3.6714024476016315E-2</v>
      </c>
      <c r="BZ422" s="124">
        <f t="shared" ref="BZ422" si="7327">R422/R436</f>
        <v>4.9011643650148928E-2</v>
      </c>
      <c r="CA422" s="125">
        <f t="shared" ref="CA422" si="7328">S422/S436</f>
        <v>4.275121452313986E-2</v>
      </c>
      <c r="CB422" s="122">
        <f t="shared" ref="CB422" si="7329">T422/T436</f>
        <v>3.6983669548511046E-2</v>
      </c>
      <c r="CC422" s="123">
        <f t="shared" ref="CC422" si="7330">U422/U436</f>
        <v>4.2336338690709525E-2</v>
      </c>
      <c r="CD422" s="124">
        <f t="shared" ref="CD422" si="7331">V422/V436</f>
        <v>3.811118553248493E-2</v>
      </c>
      <c r="CE422" s="125">
        <f t="shared" ref="CE422" si="7332">W422/W436</f>
        <v>4.2088290892916713E-2</v>
      </c>
      <c r="CF422" s="122">
        <f t="shared" ref="CF422" si="7333">X422/X436</f>
        <v>3.7776882803060817E-2</v>
      </c>
      <c r="CG422" s="123">
        <f t="shared" ref="CG422" si="7334">Y422/Y436</f>
        <v>4.0251420282847818E-2</v>
      </c>
      <c r="CH422" s="124">
        <f t="shared" ref="CH422" si="7335">Z422/Z436</f>
        <v>5.5410780414209299E-2</v>
      </c>
      <c r="CI422" s="122">
        <f t="shared" ref="CI422" si="7336">AA422/AA436</f>
        <v>5.9169423006247703E-2</v>
      </c>
      <c r="CJ422" s="128">
        <f t="shared" ref="CJ422" si="7337">AB422/AB436</f>
        <v>4.4280709032452979E-2</v>
      </c>
      <c r="CK422" s="129">
        <f t="shared" ref="CK422" si="7338">AC422/AC436</f>
        <v>4.3876255495262667E-2</v>
      </c>
    </row>
    <row r="423" spans="1:89" ht="14.25" thickTop="1" thickBot="1" x14ac:dyDescent="0.25">
      <c r="A423" s="130" t="s">
        <v>34</v>
      </c>
      <c r="B423" s="196">
        <v>799</v>
      </c>
      <c r="C423" s="180">
        <v>1084</v>
      </c>
      <c r="D423" s="181">
        <v>369</v>
      </c>
      <c r="E423" s="182">
        <v>438</v>
      </c>
      <c r="F423" s="179">
        <v>936</v>
      </c>
      <c r="G423" s="183">
        <v>862</v>
      </c>
      <c r="H423" s="181">
        <v>1405</v>
      </c>
      <c r="I423" s="182">
        <v>1337</v>
      </c>
      <c r="J423" s="179">
        <v>297</v>
      </c>
      <c r="K423" s="180">
        <v>176</v>
      </c>
      <c r="L423" s="181">
        <v>674</v>
      </c>
      <c r="M423" s="179">
        <v>551</v>
      </c>
      <c r="N423" s="184">
        <v>1273</v>
      </c>
      <c r="O423" s="197">
        <v>1106</v>
      </c>
      <c r="P423" s="179">
        <v>666</v>
      </c>
      <c r="Q423" s="180">
        <v>469</v>
      </c>
      <c r="R423" s="181">
        <v>902</v>
      </c>
      <c r="S423" s="182">
        <v>944</v>
      </c>
      <c r="T423" s="179">
        <v>164</v>
      </c>
      <c r="U423" s="183">
        <v>169</v>
      </c>
      <c r="V423" s="181">
        <v>676</v>
      </c>
      <c r="W423" s="198">
        <v>714</v>
      </c>
      <c r="X423" s="179">
        <v>483</v>
      </c>
      <c r="Y423" s="183">
        <v>250</v>
      </c>
      <c r="Z423" s="181">
        <v>1600</v>
      </c>
      <c r="AA423" s="179">
        <v>1871</v>
      </c>
      <c r="AB423" s="161">
        <f t="shared" si="7064"/>
        <v>10244</v>
      </c>
      <c r="AC423" s="162">
        <f t="shared" si="7065"/>
        <v>9971</v>
      </c>
      <c r="AE423" s="250" t="s">
        <v>25</v>
      </c>
      <c r="AF423" s="14">
        <f t="shared" ref="AF423:BG423" si="7339">SUM(AF420:AF422)</f>
        <v>2330</v>
      </c>
      <c r="AG423" s="1">
        <f t="shared" si="7339"/>
        <v>4352</v>
      </c>
      <c r="AH423" s="14">
        <f t="shared" si="7339"/>
        <v>1428</v>
      </c>
      <c r="AI423" s="1">
        <f t="shared" si="7339"/>
        <v>1413</v>
      </c>
      <c r="AJ423" s="14">
        <f t="shared" si="7339"/>
        <v>2166</v>
      </c>
      <c r="AK423" s="1">
        <f t="shared" si="7339"/>
        <v>4147</v>
      </c>
      <c r="AL423" s="14">
        <f t="shared" si="7339"/>
        <v>3547</v>
      </c>
      <c r="AM423" s="1">
        <f t="shared" si="7339"/>
        <v>5893</v>
      </c>
      <c r="AN423" s="14">
        <f t="shared" si="7339"/>
        <v>1165</v>
      </c>
      <c r="AO423" s="1">
        <f t="shared" si="7339"/>
        <v>359</v>
      </c>
      <c r="AP423" s="14">
        <f t="shared" si="7339"/>
        <v>3788</v>
      </c>
      <c r="AQ423" s="1">
        <f t="shared" si="7339"/>
        <v>1163</v>
      </c>
      <c r="AR423" s="14">
        <f t="shared" si="7339"/>
        <v>5248</v>
      </c>
      <c r="AS423" s="1">
        <f t="shared" si="7339"/>
        <v>3493</v>
      </c>
      <c r="AT423" s="14">
        <f t="shared" si="7339"/>
        <v>2515</v>
      </c>
      <c r="AU423" s="1">
        <f t="shared" si="7339"/>
        <v>2251</v>
      </c>
      <c r="AV423" s="14">
        <f t="shared" si="7339"/>
        <v>2565</v>
      </c>
      <c r="AW423" s="1">
        <f t="shared" si="7339"/>
        <v>3459</v>
      </c>
      <c r="AX423" s="14">
        <f t="shared" si="7339"/>
        <v>1283</v>
      </c>
      <c r="AY423" s="1">
        <f t="shared" si="7339"/>
        <v>280</v>
      </c>
      <c r="AZ423" s="14">
        <f t="shared" si="7339"/>
        <v>3582</v>
      </c>
      <c r="BA423" s="1">
        <f t="shared" si="7339"/>
        <v>2056</v>
      </c>
      <c r="BB423" s="14">
        <f t="shared" si="7339"/>
        <v>2494</v>
      </c>
      <c r="BC423" s="1">
        <f t="shared" si="7339"/>
        <v>802</v>
      </c>
      <c r="BD423" s="14">
        <f t="shared" si="7339"/>
        <v>3940</v>
      </c>
      <c r="BE423" s="1">
        <f t="shared" si="7339"/>
        <v>5748</v>
      </c>
      <c r="BF423" s="165">
        <f t="shared" si="7339"/>
        <v>36051</v>
      </c>
      <c r="BG423" s="166">
        <f t="shared" si="7339"/>
        <v>35416</v>
      </c>
      <c r="BI423" s="130" t="s">
        <v>34</v>
      </c>
      <c r="BJ423" s="122">
        <f>B423/B436</f>
        <v>3.8183990442054956E-2</v>
      </c>
      <c r="BK423" s="123">
        <f t="shared" ref="BK423" si="7340">C423/C436</f>
        <v>5.7534101162358686E-2</v>
      </c>
      <c r="BL423" s="124">
        <f t="shared" ref="BL423" si="7341">D423/D436</f>
        <v>4.0643242647868706E-2</v>
      </c>
      <c r="BM423" s="125">
        <f t="shared" ref="BM423" si="7342">E423/E436</f>
        <v>5.0507380073800741E-2</v>
      </c>
      <c r="BN423" s="122">
        <f t="shared" ref="BN423" si="7343">F423/F436</f>
        <v>4.0343088659971556E-2</v>
      </c>
      <c r="BO423" s="123">
        <f t="shared" ref="BO423" si="7344">G423/G436</f>
        <v>4.6103652992458687E-2</v>
      </c>
      <c r="BP423" s="124">
        <f t="shared" ref="BP423" si="7345">H423/H436</f>
        <v>4.8198970840480276E-2</v>
      </c>
      <c r="BQ423" s="125">
        <f t="shared" ref="BQ423" si="7346">I423/I436</f>
        <v>4.7319058573703769E-2</v>
      </c>
      <c r="BR423" s="122">
        <f t="shared" ref="BR423" si="7347">J423/J436</f>
        <v>6.2645011600928072E-2</v>
      </c>
      <c r="BS423" s="123">
        <f t="shared" ref="BS423" si="7348">K423/K436</f>
        <v>3.700588730025231E-2</v>
      </c>
      <c r="BT423" s="124">
        <f t="shared" ref="BT423" si="7349">L423/L436</f>
        <v>4.5906552240839123E-2</v>
      </c>
      <c r="BU423" s="122">
        <f t="shared" ref="BU423" si="7350">M423/M436</f>
        <v>3.5872395833333334E-2</v>
      </c>
      <c r="BV423" s="126">
        <f t="shared" ref="BV423" si="7351">N423/N436</f>
        <v>4.6616376153508131E-2</v>
      </c>
      <c r="BW423" s="127">
        <f t="shared" ref="BW423" si="7352">O423/O436</f>
        <v>3.8190607734806627E-2</v>
      </c>
      <c r="BX423" s="122">
        <f t="shared" ref="BX423" si="7353">P423/P436</f>
        <v>4.9176696448349703E-2</v>
      </c>
      <c r="BY423" s="123">
        <f t="shared" ref="BY423" si="7354">Q423/Q436</f>
        <v>3.2986355324236882E-2</v>
      </c>
      <c r="BZ423" s="124">
        <f t="shared" ref="BZ423" si="7355">R423/R436</f>
        <v>4.8849174113187108E-2</v>
      </c>
      <c r="CA423" s="125">
        <f t="shared" ref="CA423" si="7356">S423/S436</f>
        <v>4.827409869598568E-2</v>
      </c>
      <c r="CB423" s="122">
        <f t="shared" ref="CB423" si="7357">T423/T436</f>
        <v>3.9385206532180597E-2</v>
      </c>
      <c r="CC423" s="123">
        <f t="shared" ref="CC423" si="7358">U423/U436</f>
        <v>3.3124264994119954E-2</v>
      </c>
      <c r="CD423" s="124">
        <f t="shared" ref="CD423" si="7359">V423/V436</f>
        <v>4.5277963831212326E-2</v>
      </c>
      <c r="CE423" s="125">
        <f t="shared" ref="CE423" si="7360">W423/W436</f>
        <v>3.9697542533081283E-2</v>
      </c>
      <c r="CF423" s="122">
        <f t="shared" ref="CF423" si="7361">X423/X436</f>
        <v>3.8904550946435766E-2</v>
      </c>
      <c r="CG423" s="123">
        <f t="shared" ref="CG423" si="7362">Y423/Y436</f>
        <v>3.0218783996131995E-2</v>
      </c>
      <c r="CH423" s="124">
        <f t="shared" ref="CH423" si="7363">Z423/Z436</f>
        <v>5.4862158825949803E-2</v>
      </c>
      <c r="CI423" s="122">
        <f t="shared" ref="CI423" si="7364">AA423/AA436</f>
        <v>5.7301237290211929E-2</v>
      </c>
      <c r="CJ423" s="128">
        <f t="shared" ref="CJ423" si="7365">AB423/AB436</f>
        <v>4.6192625593528346E-2</v>
      </c>
      <c r="CK423" s="129">
        <f t="shared" ref="CK423" si="7366">AC423/AC436</f>
        <v>4.5050987904774381E-2</v>
      </c>
    </row>
    <row r="424" spans="1:89" ht="13.5" thickTop="1" x14ac:dyDescent="0.2">
      <c r="A424" s="138" t="s">
        <v>35</v>
      </c>
      <c r="B424" s="193">
        <v>761</v>
      </c>
      <c r="C424" s="187">
        <v>1199</v>
      </c>
      <c r="D424" s="188">
        <v>407</v>
      </c>
      <c r="E424" s="189">
        <v>415</v>
      </c>
      <c r="F424" s="186">
        <v>946</v>
      </c>
      <c r="G424" s="190">
        <v>1061</v>
      </c>
      <c r="H424" s="188">
        <v>1531</v>
      </c>
      <c r="I424" s="189">
        <v>1766</v>
      </c>
      <c r="J424" s="186">
        <v>269</v>
      </c>
      <c r="K424" s="187">
        <v>145</v>
      </c>
      <c r="L424" s="188">
        <v>1068</v>
      </c>
      <c r="M424" s="186">
        <v>581</v>
      </c>
      <c r="N424" s="191">
        <v>1577</v>
      </c>
      <c r="O424" s="194">
        <v>1156</v>
      </c>
      <c r="P424" s="186">
        <v>752</v>
      </c>
      <c r="Q424" s="187">
        <v>570</v>
      </c>
      <c r="R424" s="188">
        <v>898</v>
      </c>
      <c r="S424" s="189">
        <v>991</v>
      </c>
      <c r="T424" s="186">
        <v>246</v>
      </c>
      <c r="U424" s="190">
        <v>140</v>
      </c>
      <c r="V424" s="188">
        <v>955</v>
      </c>
      <c r="W424" s="195">
        <v>770</v>
      </c>
      <c r="X424" s="186">
        <v>625</v>
      </c>
      <c r="Y424" s="190">
        <v>244</v>
      </c>
      <c r="Z424" s="188">
        <v>1590</v>
      </c>
      <c r="AA424" s="186">
        <v>1958</v>
      </c>
      <c r="AB424" s="161">
        <f t="shared" si="7064"/>
        <v>11625</v>
      </c>
      <c r="AC424" s="162">
        <f t="shared" si="7065"/>
        <v>10996</v>
      </c>
      <c r="BI424" s="138" t="s">
        <v>35</v>
      </c>
      <c r="BJ424" s="122">
        <f>B424/B436</f>
        <v>3.6367980884109918E-2</v>
      </c>
      <c r="BK424" s="123">
        <f t="shared" ref="BK424" si="7367">C424/C436</f>
        <v>6.3637811156520355E-2</v>
      </c>
      <c r="BL424" s="124">
        <f t="shared" ref="BL424" si="7368">D424/D436</f>
        <v>4.4828725630576056E-2</v>
      </c>
      <c r="BM424" s="125">
        <f t="shared" ref="BM424" si="7369">E424/E436</f>
        <v>4.7855166051660514E-2</v>
      </c>
      <c r="BN424" s="122">
        <f t="shared" ref="BN424" si="7370">F424/F436</f>
        <v>4.077410456445843E-2</v>
      </c>
      <c r="BO424" s="123">
        <f t="shared" ref="BO424" si="7371">G424/G436</f>
        <v>5.674707172273627E-2</v>
      </c>
      <c r="BP424" s="124">
        <f t="shared" ref="BP424" si="7372">H424/H436</f>
        <v>5.2521440823327617E-2</v>
      </c>
      <c r="BQ424" s="125">
        <f t="shared" ref="BQ424" si="7373">I424/I436</f>
        <v>6.2502211997876478E-2</v>
      </c>
      <c r="BR424" s="122">
        <f t="shared" ref="BR424" si="7374">J424/J436</f>
        <v>5.6739084581311959E-2</v>
      </c>
      <c r="BS424" s="123">
        <f t="shared" ref="BS424" si="7375">K424/K436</f>
        <v>3.048780487804878E-2</v>
      </c>
      <c r="BT424" s="124">
        <f t="shared" ref="BT424" si="7376">L424/L436</f>
        <v>7.2742133224356353E-2</v>
      </c>
      <c r="BU424" s="122">
        <f t="shared" ref="BU424" si="7377">M424/M436</f>
        <v>3.7825520833333334E-2</v>
      </c>
      <c r="BV424" s="126">
        <f t="shared" ref="BV424" si="7378">N424/N436</f>
        <v>5.7748645085689172E-2</v>
      </c>
      <c r="BW424" s="127">
        <f t="shared" ref="BW424" si="7379">O424/O436</f>
        <v>3.9917127071823204E-2</v>
      </c>
      <c r="BX424" s="122">
        <f t="shared" ref="BX424" si="7380">P424/P436</f>
        <v>5.5526840434172636E-2</v>
      </c>
      <c r="BY424" s="123">
        <f t="shared" ref="BY424" si="7381">Q424/Q436</f>
        <v>4.0090026726684484E-2</v>
      </c>
      <c r="BZ424" s="124">
        <f t="shared" ref="BZ424" si="7382">R424/R436</f>
        <v>4.8632548063904685E-2</v>
      </c>
      <c r="CA424" s="125">
        <f t="shared" ref="CA424" si="7383">S424/S436</f>
        <v>5.0677576067501916E-2</v>
      </c>
      <c r="CB424" s="122">
        <f t="shared" ref="CB424" si="7384">T424/T436</f>
        <v>5.9077809798270896E-2</v>
      </c>
      <c r="CC424" s="123">
        <f t="shared" ref="CC424" si="7385">U424/U436</f>
        <v>2.7440219521756175E-2</v>
      </c>
      <c r="CD424" s="124">
        <f t="shared" ref="CD424" si="7386">V424/V436</f>
        <v>6.3965170797052912E-2</v>
      </c>
      <c r="CE424" s="125">
        <f t="shared" ref="CE424" si="7387">W424/W436</f>
        <v>4.2811075280773936E-2</v>
      </c>
      <c r="CF424" s="122">
        <f t="shared" ref="CF424" si="7388">X424/X436</f>
        <v>5.0342327829238823E-2</v>
      </c>
      <c r="CG424" s="123">
        <f t="shared" ref="CG424" si="7389">Y424/Y436</f>
        <v>2.9493533180224827E-2</v>
      </c>
      <c r="CH424" s="124">
        <f t="shared" ref="CH424" si="7390">Z424/Z436</f>
        <v>5.4519270333287614E-2</v>
      </c>
      <c r="CI424" s="122">
        <f t="shared" ref="CI424" si="7391">AA424/AA436</f>
        <v>5.9965698885213768E-2</v>
      </c>
      <c r="CJ424" s="128">
        <f t="shared" ref="CJ424" si="7392">AB424/AB436</f>
        <v>5.2419882128540318E-2</v>
      </c>
      <c r="CK424" s="129">
        <f t="shared" ref="CK424" si="7393">AC424/AC436</f>
        <v>4.968214451919558E-2</v>
      </c>
    </row>
    <row r="425" spans="1:89" x14ac:dyDescent="0.2">
      <c r="A425" s="130" t="s">
        <v>36</v>
      </c>
      <c r="B425" s="196">
        <v>939</v>
      </c>
      <c r="C425" s="180">
        <v>1623</v>
      </c>
      <c r="D425" s="181">
        <v>688</v>
      </c>
      <c r="E425" s="182">
        <v>560</v>
      </c>
      <c r="F425" s="179">
        <v>1122</v>
      </c>
      <c r="G425" s="183">
        <v>1655</v>
      </c>
      <c r="H425" s="181">
        <v>1626</v>
      </c>
      <c r="I425" s="182">
        <v>2260</v>
      </c>
      <c r="J425" s="179">
        <v>458</v>
      </c>
      <c r="K425" s="180">
        <v>153</v>
      </c>
      <c r="L425" s="181">
        <v>1355</v>
      </c>
      <c r="M425" s="179">
        <v>557</v>
      </c>
      <c r="N425" s="184">
        <v>1992</v>
      </c>
      <c r="O425" s="197">
        <v>1417</v>
      </c>
      <c r="P425" s="179">
        <v>1094</v>
      </c>
      <c r="Q425" s="180">
        <v>751</v>
      </c>
      <c r="R425" s="181">
        <v>1253</v>
      </c>
      <c r="S425" s="182">
        <v>1417</v>
      </c>
      <c r="T425" s="179">
        <v>621</v>
      </c>
      <c r="U425" s="183">
        <v>137</v>
      </c>
      <c r="V425" s="181">
        <v>1545</v>
      </c>
      <c r="W425" s="198">
        <v>987</v>
      </c>
      <c r="X425" s="179">
        <v>1010</v>
      </c>
      <c r="Y425" s="183">
        <v>293</v>
      </c>
      <c r="Z425" s="181">
        <v>1966</v>
      </c>
      <c r="AA425" s="179">
        <v>2425</v>
      </c>
      <c r="AB425" s="161">
        <f t="shared" si="7064"/>
        <v>15669</v>
      </c>
      <c r="AC425" s="162">
        <f t="shared" si="7065"/>
        <v>14235</v>
      </c>
      <c r="BI425" s="130" t="s">
        <v>36</v>
      </c>
      <c r="BJ425" s="122">
        <f>B425/B436</f>
        <v>4.4874551971326164E-2</v>
      </c>
      <c r="BK425" s="123">
        <f t="shared" ref="BK425" si="7394">C425/C436</f>
        <v>8.6141924526299027E-2</v>
      </c>
      <c r="BL425" s="124">
        <f t="shared" ref="BL425" si="7395">D425/D436</f>
        <v>7.5779270844806693E-2</v>
      </c>
      <c r="BM425" s="125">
        <f t="shared" ref="BM425" si="7396">E425/E436</f>
        <v>6.4575645756457564E-2</v>
      </c>
      <c r="BN425" s="122">
        <f t="shared" ref="BN425" si="7397">F425/F436</f>
        <v>4.8359984483427439E-2</v>
      </c>
      <c r="BO425" s="123">
        <f t="shared" ref="BO425" si="7398">G425/G436</f>
        <v>8.8516874364871365E-2</v>
      </c>
      <c r="BP425" s="124">
        <f t="shared" ref="BP425" si="7399">H425/H436</f>
        <v>5.5780445969125216E-2</v>
      </c>
      <c r="BQ425" s="125">
        <f t="shared" ref="BQ425" si="7400">I425/I436</f>
        <v>7.9985843213590521E-2</v>
      </c>
      <c r="BR425" s="122">
        <f t="shared" ref="BR425" si="7401">J425/J436</f>
        <v>9.6604091963720731E-2</v>
      </c>
      <c r="BS425" s="123">
        <f t="shared" ref="BS425" si="7402">K425/K436</f>
        <v>3.2169890664423884E-2</v>
      </c>
      <c r="BT425" s="124">
        <f t="shared" ref="BT425" si="7403">L425/L436</f>
        <v>9.2289878763111288E-2</v>
      </c>
      <c r="BU425" s="122">
        <f t="shared" ref="BU425" si="7404">M425/M436</f>
        <v>3.6263020833333333E-2</v>
      </c>
      <c r="BV425" s="126">
        <f t="shared" ref="BV425" si="7405">N425/N436</f>
        <v>7.2945656950344218E-2</v>
      </c>
      <c r="BW425" s="127">
        <f t="shared" ref="BW425" si="7406">O425/O436</f>
        <v>4.8929558011049722E-2</v>
      </c>
      <c r="BX425" s="122">
        <f t="shared" ref="BX425" si="7407">P425/P436</f>
        <v>8.0779738610352217E-2</v>
      </c>
      <c r="BY425" s="123">
        <f t="shared" ref="BY425" si="7408">Q425/Q436</f>
        <v>5.2820368546912362E-2</v>
      </c>
      <c r="BZ425" s="124">
        <f t="shared" ref="BZ425" si="7409">R425/R436</f>
        <v>6.7858109937720013E-2</v>
      </c>
      <c r="CA425" s="125">
        <f t="shared" ref="CA425" si="7410">S425/S436</f>
        <v>7.2462285860393758E-2</v>
      </c>
      <c r="CB425" s="122">
        <f t="shared" ref="CB425" si="7411">T425/T436</f>
        <v>0.14913544668587897</v>
      </c>
      <c r="CC425" s="123">
        <f t="shared" ref="CC425" si="7412">U425/U436</f>
        <v>2.6852214817718541E-2</v>
      </c>
      <c r="CD425" s="124">
        <f t="shared" ref="CD425" si="7413">V425/V436</f>
        <v>0.10348292029470864</v>
      </c>
      <c r="CE425" s="125">
        <f t="shared" ref="CE425" si="7414">W425/W436</f>
        <v>5.4876014678082952E-2</v>
      </c>
      <c r="CF425" s="122">
        <f t="shared" ref="CF425" si="7415">X425/X436</f>
        <v>8.1353201772049938E-2</v>
      </c>
      <c r="CG425" s="123">
        <f t="shared" ref="CG425" si="7416">Y425/Y436</f>
        <v>3.5416414843466699E-2</v>
      </c>
      <c r="CH425" s="124">
        <f t="shared" ref="CH425" si="7417">Z425/Z436</f>
        <v>6.7411877657385821E-2</v>
      </c>
      <c r="CI425" s="122">
        <f t="shared" ref="CI425" si="7418">AA425/AA436</f>
        <v>7.4268038711258116E-2</v>
      </c>
      <c r="CJ425" s="128">
        <f t="shared" ref="CJ425" si="7419">AB425/AB436</f>
        <v>7.0655237253513817E-2</v>
      </c>
      <c r="CK425" s="129">
        <f t="shared" ref="CK425" si="7420">AC425/AC436</f>
        <v>6.4316599420766563E-2</v>
      </c>
    </row>
    <row r="426" spans="1:89" x14ac:dyDescent="0.2">
      <c r="A426" s="138" t="s">
        <v>30</v>
      </c>
      <c r="B426" s="193">
        <v>1184</v>
      </c>
      <c r="C426" s="187">
        <v>2204</v>
      </c>
      <c r="D426" s="188">
        <v>852</v>
      </c>
      <c r="E426" s="189">
        <v>662</v>
      </c>
      <c r="F426" s="186">
        <v>1260</v>
      </c>
      <c r="G426" s="190">
        <v>1997</v>
      </c>
      <c r="H426" s="188">
        <v>1786</v>
      </c>
      <c r="I426" s="189">
        <v>2887</v>
      </c>
      <c r="J426" s="186">
        <v>673</v>
      </c>
      <c r="K426" s="187">
        <v>183</v>
      </c>
      <c r="L426" s="188">
        <v>1888</v>
      </c>
      <c r="M426" s="186">
        <v>616</v>
      </c>
      <c r="N426" s="191">
        <v>2641</v>
      </c>
      <c r="O426" s="194">
        <v>1716</v>
      </c>
      <c r="P426" s="186">
        <v>1328</v>
      </c>
      <c r="Q426" s="187">
        <v>1027</v>
      </c>
      <c r="R426" s="188">
        <v>1314</v>
      </c>
      <c r="S426" s="189">
        <v>1714</v>
      </c>
      <c r="T426" s="186">
        <v>675</v>
      </c>
      <c r="U426" s="190">
        <v>151</v>
      </c>
      <c r="V426" s="188">
        <v>1730</v>
      </c>
      <c r="W426" s="195">
        <v>1059</v>
      </c>
      <c r="X426" s="186">
        <v>1304</v>
      </c>
      <c r="Y426" s="190">
        <v>391</v>
      </c>
      <c r="Z426" s="188">
        <v>2022</v>
      </c>
      <c r="AA426" s="186">
        <v>2849</v>
      </c>
      <c r="AB426" s="161">
        <f t="shared" si="7064"/>
        <v>18657</v>
      </c>
      <c r="AC426" s="162">
        <f t="shared" si="7065"/>
        <v>17456</v>
      </c>
      <c r="BI426" s="138" t="s">
        <v>30</v>
      </c>
      <c r="BJ426" s="122">
        <f>B426/B436</f>
        <v>5.6583034647550774E-2</v>
      </c>
      <c r="BK426" s="123">
        <f t="shared" ref="BK426" si="7421">C426/C436</f>
        <v>0.11697892893158537</v>
      </c>
      <c r="BL426" s="124">
        <f t="shared" ref="BL426" si="7422">D426/D436</f>
        <v>9.3842934243859449E-2</v>
      </c>
      <c r="BM426" s="125">
        <f t="shared" ref="BM426" si="7423">E426/E436</f>
        <v>7.6337638376383771E-2</v>
      </c>
      <c r="BN426" s="122">
        <f t="shared" ref="BN426" si="7424">F426/F436</f>
        <v>5.4308003965346324E-2</v>
      </c>
      <c r="BO426" s="123">
        <f t="shared" ref="BO426" si="7425">G426/G436</f>
        <v>0.1068085789164037</v>
      </c>
      <c r="BP426" s="124">
        <f t="shared" ref="BP426" si="7426">H426/H436</f>
        <v>6.1269296740994857E-2</v>
      </c>
      <c r="BQ426" s="125">
        <f t="shared" ref="BQ426" si="7427">I426/I436</f>
        <v>0.10217660591045832</v>
      </c>
      <c r="BR426" s="122">
        <f t="shared" ref="BR426" si="7428">J426/J436</f>
        <v>0.14195317443577304</v>
      </c>
      <c r="BS426" s="123">
        <f t="shared" ref="BS426" si="7429">K426/K436</f>
        <v>3.847771236333053E-2</v>
      </c>
      <c r="BT426" s="124">
        <f t="shared" ref="BT426" si="7430">L426/L436</f>
        <v>0.12859283476365618</v>
      </c>
      <c r="BU426" s="122">
        <f t="shared" ref="BU426" si="7431">M426/M436</f>
        <v>4.010416666666667E-2</v>
      </c>
      <c r="BV426" s="126">
        <f t="shared" ref="BV426" si="7432">N426/N436</f>
        <v>9.6711586348322831E-2</v>
      </c>
      <c r="BW426" s="127">
        <f t="shared" ref="BW426" si="7433">O426/O436</f>
        <v>5.9254143646408838E-2</v>
      </c>
      <c r="BX426" s="122">
        <f t="shared" ref="BX426" si="7434">P426/P436</f>
        <v>9.8058037362475078E-2</v>
      </c>
      <c r="BY426" s="123">
        <f t="shared" ref="BY426" si="7435">Q426/Q436</f>
        <v>7.2232381488254324E-2</v>
      </c>
      <c r="BZ426" s="124">
        <f t="shared" ref="BZ426" si="7436">R426/R436</f>
        <v>7.1161657189277014E-2</v>
      </c>
      <c r="CA426" s="125">
        <f t="shared" ref="CA426" si="7437">S426/S436</f>
        <v>8.765021733571976E-2</v>
      </c>
      <c r="CB426" s="122">
        <f t="shared" ref="CB426" si="7438">T426/T436</f>
        <v>0.16210374639769454</v>
      </c>
      <c r="CC426" s="123">
        <f t="shared" ref="CC426" si="7439">U426/U436</f>
        <v>2.959623676989416E-2</v>
      </c>
      <c r="CD426" s="124">
        <f t="shared" ref="CD426" si="7440">V426/V436</f>
        <v>0.115874079035499</v>
      </c>
      <c r="CE426" s="125">
        <f t="shared" ref="CE426" si="7441">W426/W436</f>
        <v>5.8879128210830647E-2</v>
      </c>
      <c r="CF426" s="122">
        <f t="shared" ref="CF426" si="7442">X426/X436</f>
        <v>0.10503423278292388</v>
      </c>
      <c r="CG426" s="123">
        <f t="shared" ref="CG426" si="7443">Y426/Y436</f>
        <v>4.7262178169950445E-2</v>
      </c>
      <c r="CH426" s="124">
        <f t="shared" ref="CH426" si="7444">Z426/Z436</f>
        <v>6.9332053216294057E-2</v>
      </c>
      <c r="CI426" s="122">
        <f t="shared" ref="CI426" si="7445">AA426/AA436</f>
        <v>8.7253460737473962E-2</v>
      </c>
      <c r="CJ426" s="128">
        <f t="shared" ref="CJ426" si="7446">AB426/AB436</f>
        <v>8.4128837924488317E-2</v>
      </c>
      <c r="CK426" s="129">
        <f t="shared" ref="CK426" si="7447">AC426/AC436</f>
        <v>7.886972669398673E-2</v>
      </c>
    </row>
    <row r="427" spans="1:89" x14ac:dyDescent="0.2">
      <c r="A427" s="130" t="s">
        <v>32</v>
      </c>
      <c r="B427" s="196">
        <v>1146</v>
      </c>
      <c r="C427" s="180">
        <v>2148</v>
      </c>
      <c r="D427" s="181">
        <v>576</v>
      </c>
      <c r="E427" s="182">
        <v>751</v>
      </c>
      <c r="F427" s="179">
        <v>906</v>
      </c>
      <c r="G427" s="183">
        <v>2150</v>
      </c>
      <c r="H427" s="181">
        <v>1761</v>
      </c>
      <c r="I427" s="182">
        <v>3006</v>
      </c>
      <c r="J427" s="179">
        <v>492</v>
      </c>
      <c r="K427" s="180">
        <v>176</v>
      </c>
      <c r="L427" s="181">
        <v>1900</v>
      </c>
      <c r="M427" s="179">
        <v>547</v>
      </c>
      <c r="N427" s="184">
        <v>2607</v>
      </c>
      <c r="O427" s="197">
        <v>1777</v>
      </c>
      <c r="P427" s="179">
        <v>1187</v>
      </c>
      <c r="Q427" s="180">
        <v>1224</v>
      </c>
      <c r="R427" s="181">
        <v>1251</v>
      </c>
      <c r="S427" s="182">
        <v>1745</v>
      </c>
      <c r="T427" s="179">
        <v>608</v>
      </c>
      <c r="U427" s="183">
        <v>129</v>
      </c>
      <c r="V427" s="181">
        <v>1852</v>
      </c>
      <c r="W427" s="198">
        <v>997</v>
      </c>
      <c r="X427" s="179">
        <v>1190</v>
      </c>
      <c r="Y427" s="183">
        <v>411</v>
      </c>
      <c r="Z427" s="181">
        <v>1918</v>
      </c>
      <c r="AA427" s="179">
        <v>2899</v>
      </c>
      <c r="AB427" s="161">
        <f t="shared" si="7064"/>
        <v>17394</v>
      </c>
      <c r="AC427" s="162">
        <f t="shared" si="7065"/>
        <v>17960</v>
      </c>
      <c r="BI427" s="130" t="s">
        <v>32</v>
      </c>
      <c r="BJ427" s="122">
        <f>B427/B436</f>
        <v>5.4767025089605736E-2</v>
      </c>
      <c r="BK427" s="123">
        <f t="shared" ref="BK427" si="7448">C427/C436</f>
        <v>0.11400668754312404</v>
      </c>
      <c r="BL427" s="124">
        <f t="shared" ref="BL427" si="7449">D427/D436</f>
        <v>6.3443110474721884E-2</v>
      </c>
      <c r="BM427" s="125">
        <f t="shared" ref="BM427" si="7450">E427/E436</f>
        <v>8.6600553505535055E-2</v>
      </c>
      <c r="BN427" s="122">
        <f t="shared" ref="BN427" si="7451">F427/F436</f>
        <v>3.9050040946510926E-2</v>
      </c>
      <c r="BO427" s="123">
        <f t="shared" ref="BO427" si="7452">G427/G436</f>
        <v>0.11499170989998396</v>
      </c>
      <c r="BP427" s="124">
        <f t="shared" ref="BP427" si="7453">H427/H436</f>
        <v>6.0411663807890224E-2</v>
      </c>
      <c r="BQ427" s="125">
        <f t="shared" ref="BQ427" si="7454">I427/I436</f>
        <v>0.10638824986728013</v>
      </c>
      <c r="BR427" s="122">
        <f t="shared" ref="BR427" si="7455">J427/J436</f>
        <v>0.10377557477325458</v>
      </c>
      <c r="BS427" s="123">
        <f t="shared" ref="BS427" si="7456">K427/K436</f>
        <v>3.700588730025231E-2</v>
      </c>
      <c r="BT427" s="124">
        <f t="shared" ref="BT427" si="7457">L427/L436</f>
        <v>0.12941016210325568</v>
      </c>
      <c r="BU427" s="122">
        <f t="shared" ref="BU427" si="7458">M427/M436</f>
        <v>3.5611979166666669E-2</v>
      </c>
      <c r="BV427" s="126">
        <f t="shared" ref="BV427" si="7459">N427/N436</f>
        <v>9.5466529954592066E-2</v>
      </c>
      <c r="BW427" s="127">
        <f t="shared" ref="BW427" si="7460">O427/O436</f>
        <v>6.1360497237569062E-2</v>
      </c>
      <c r="BX427" s="122">
        <f t="shared" ref="BX427" si="7461">P427/P436</f>
        <v>8.7646754781067704E-2</v>
      </c>
      <c r="BY427" s="123">
        <f t="shared" ref="BY427" si="7462">Q427/Q436</f>
        <v>8.6088057392038259E-2</v>
      </c>
      <c r="BZ427" s="124">
        <f t="shared" ref="BZ427" si="7463">R427/R436</f>
        <v>6.7749796913078794E-2</v>
      </c>
      <c r="CA427" s="125">
        <f t="shared" ref="CA427" si="7464">S427/S436</f>
        <v>8.9235489644592172E-2</v>
      </c>
      <c r="CB427" s="122">
        <f t="shared" ref="CB427" si="7465">T427/T436</f>
        <v>0.14601344860710855</v>
      </c>
      <c r="CC427" s="123">
        <f t="shared" ref="CC427" si="7466">U427/U436</f>
        <v>2.5284202273618189E-2</v>
      </c>
      <c r="CD427" s="124">
        <f t="shared" ref="CD427" si="7467">V427/V436</f>
        <v>0.12404554588077696</v>
      </c>
      <c r="CE427" s="125">
        <f t="shared" ref="CE427" si="7468">W427/W436</f>
        <v>5.5432002668742354E-2</v>
      </c>
      <c r="CF427" s="122">
        <f t="shared" ref="CF427" si="7469">X427/X436</f>
        <v>9.5851792186870718E-2</v>
      </c>
      <c r="CG427" s="123">
        <f t="shared" ref="CG427" si="7470">Y427/Y436</f>
        <v>4.9679680889641004E-2</v>
      </c>
      <c r="CH427" s="124">
        <f t="shared" ref="CH427" si="7471">Z427/Z436</f>
        <v>6.576601289260732E-2</v>
      </c>
      <c r="CI427" s="122">
        <f t="shared" ref="CI427" si="7472">AA427/AA436</f>
        <v>8.8784760504716398E-2</v>
      </c>
      <c r="CJ427" s="128">
        <f t="shared" ref="CJ427" si="7473">AB427/AB436</f>
        <v>7.8433671375813349E-2</v>
      </c>
      <c r="CK427" s="129">
        <f t="shared" ref="CK427" si="7474">AC427/AC436</f>
        <v>8.1146900287809437E-2</v>
      </c>
    </row>
    <row r="428" spans="1:89" x14ac:dyDescent="0.2">
      <c r="A428" s="138" t="s">
        <v>37</v>
      </c>
      <c r="B428" s="193">
        <v>1234</v>
      </c>
      <c r="C428" s="187">
        <v>1777</v>
      </c>
      <c r="D428" s="188">
        <v>399</v>
      </c>
      <c r="E428" s="189">
        <v>701</v>
      </c>
      <c r="F428" s="186">
        <v>801</v>
      </c>
      <c r="G428" s="190">
        <v>1900</v>
      </c>
      <c r="H428" s="188">
        <v>1567</v>
      </c>
      <c r="I428" s="189">
        <v>2339</v>
      </c>
      <c r="J428" s="186">
        <v>353</v>
      </c>
      <c r="K428" s="187">
        <v>107</v>
      </c>
      <c r="L428" s="188">
        <v>1403</v>
      </c>
      <c r="M428" s="186">
        <v>489</v>
      </c>
      <c r="N428" s="191">
        <v>2104</v>
      </c>
      <c r="O428" s="194">
        <v>1551</v>
      </c>
      <c r="P428" s="186">
        <v>795</v>
      </c>
      <c r="Q428" s="187">
        <v>965</v>
      </c>
      <c r="R428" s="188">
        <v>1000</v>
      </c>
      <c r="S428" s="189">
        <v>1435</v>
      </c>
      <c r="T428" s="186">
        <v>347</v>
      </c>
      <c r="U428" s="190">
        <v>124</v>
      </c>
      <c r="V428" s="188">
        <v>1444</v>
      </c>
      <c r="W428" s="195">
        <v>804</v>
      </c>
      <c r="X428" s="186">
        <v>658</v>
      </c>
      <c r="Y428" s="190">
        <v>398</v>
      </c>
      <c r="Z428" s="188">
        <v>1645</v>
      </c>
      <c r="AA428" s="186">
        <v>2301</v>
      </c>
      <c r="AB428" s="161">
        <f t="shared" si="7064"/>
        <v>13750</v>
      </c>
      <c r="AC428" s="162">
        <f t="shared" si="7065"/>
        <v>14891</v>
      </c>
      <c r="BI428" s="138" t="s">
        <v>37</v>
      </c>
      <c r="BJ428" s="122">
        <f>B428/B436</f>
        <v>5.8972520908004776E-2</v>
      </c>
      <c r="BK428" s="123">
        <f t="shared" ref="BK428" si="7475">C428/C436</f>
        <v>9.43155883445677E-2</v>
      </c>
      <c r="BL428" s="124">
        <f t="shared" ref="BL428" si="7476">D428/D436</f>
        <v>4.3947571318427137E-2</v>
      </c>
      <c r="BM428" s="125">
        <f t="shared" ref="BM428" si="7477">E428/E436</f>
        <v>8.0834870848708482E-2</v>
      </c>
      <c r="BN428" s="122">
        <f t="shared" ref="BN428" si="7478">F428/F436</f>
        <v>3.452437394939873E-2</v>
      </c>
      <c r="BO428" s="123">
        <f t="shared" ref="BO428" si="7479">G428/G436</f>
        <v>0.10162058084184629</v>
      </c>
      <c r="BP428" s="124">
        <f t="shared" ref="BP428" si="7480">H428/H436</f>
        <v>5.3756432246998283E-2</v>
      </c>
      <c r="BQ428" s="125">
        <f t="shared" ref="BQ428" si="7481">I428/I436</f>
        <v>8.2781808529463818E-2</v>
      </c>
      <c r="BR428" s="122">
        <f t="shared" ref="BR428" si="7482">J428/J436</f>
        <v>7.4456865640160297E-2</v>
      </c>
      <c r="BS428" s="123">
        <f t="shared" ref="BS428" si="7483">K428/K436</f>
        <v>2.249789739276703E-2</v>
      </c>
      <c r="BT428" s="124">
        <f t="shared" ref="BT428" si="7484">L428/L436</f>
        <v>9.5559188121509334E-2</v>
      </c>
      <c r="BU428" s="122">
        <f t="shared" ref="BU428" si="7485">M428/M436</f>
        <v>3.1835937500000001E-2</v>
      </c>
      <c r="BV428" s="126">
        <f t="shared" ref="BV428" si="7486">N428/N436</f>
        <v>7.7047019188516183E-2</v>
      </c>
      <c r="BW428" s="127">
        <f t="shared" ref="BW428" si="7487">O428/O436</f>
        <v>5.3556629834254146E-2</v>
      </c>
      <c r="BX428" s="122">
        <f t="shared" ref="BX428" si="7488">P428/P436</f>
        <v>5.8701912427084099E-2</v>
      </c>
      <c r="BY428" s="123">
        <f t="shared" ref="BY428" si="7489">Q428/Q436</f>
        <v>6.7871711914474608E-2</v>
      </c>
      <c r="BZ428" s="124">
        <f t="shared" ref="BZ428" si="7490">R428/R436</f>
        <v>5.4156512320606552E-2</v>
      </c>
      <c r="CA428" s="125">
        <f t="shared" ref="CA428" si="7491">S428/S436</f>
        <v>7.3382766555868062E-2</v>
      </c>
      <c r="CB428" s="122">
        <f t="shared" ref="CB428" si="7492">T428/T436</f>
        <v>8.3333333333333329E-2</v>
      </c>
      <c r="CC428" s="123">
        <f t="shared" ref="CC428" si="7493">U428/U436</f>
        <v>2.4304194433555467E-2</v>
      </c>
      <c r="CD428" s="124">
        <f t="shared" ref="CD428" si="7494">V428/V436</f>
        <v>9.6718017414601468E-2</v>
      </c>
      <c r="CE428" s="125">
        <f t="shared" ref="CE428" si="7495">W428/W436</f>
        <v>4.4701434449015899E-2</v>
      </c>
      <c r="CF428" s="122">
        <f t="shared" ref="CF428" si="7496">X428/X436</f>
        <v>5.3000402738622637E-2</v>
      </c>
      <c r="CG428" s="123">
        <f t="shared" ref="CG428" si="7497">Y428/Y436</f>
        <v>4.8108304121842138E-2</v>
      </c>
      <c r="CH428" s="124">
        <f t="shared" ref="CH428" si="7498">Z428/Z436</f>
        <v>5.6405157042929636E-2</v>
      </c>
      <c r="CI428" s="122">
        <f t="shared" ref="CI428" si="7499">AA428/AA436</f>
        <v>7.0470415288496874E-2</v>
      </c>
      <c r="CJ428" s="128">
        <f t="shared" ref="CJ428" si="7500">AB428/AB436</f>
        <v>6.200201111977887E-2</v>
      </c>
      <c r="CK428" s="129">
        <f t="shared" ref="CK428" si="7501">AC428/AC436</f>
        <v>6.7280539653996121E-2</v>
      </c>
    </row>
    <row r="429" spans="1:89" x14ac:dyDescent="0.2">
      <c r="A429" s="130" t="s">
        <v>38</v>
      </c>
      <c r="B429" s="196">
        <v>1008</v>
      </c>
      <c r="C429" s="180">
        <v>1204</v>
      </c>
      <c r="D429" s="181">
        <v>303</v>
      </c>
      <c r="E429" s="182">
        <v>543</v>
      </c>
      <c r="F429" s="179">
        <v>715</v>
      </c>
      <c r="G429" s="183">
        <v>1279</v>
      </c>
      <c r="H429" s="181">
        <v>1369</v>
      </c>
      <c r="I429" s="182">
        <v>1805</v>
      </c>
      <c r="J429" s="179">
        <v>275</v>
      </c>
      <c r="K429" s="180">
        <v>80</v>
      </c>
      <c r="L429" s="181">
        <v>958</v>
      </c>
      <c r="M429" s="179">
        <v>566</v>
      </c>
      <c r="N429" s="184">
        <v>1500</v>
      </c>
      <c r="O429" s="197">
        <v>1564</v>
      </c>
      <c r="P429" s="179">
        <v>477</v>
      </c>
      <c r="Q429" s="180">
        <v>873</v>
      </c>
      <c r="R429" s="181">
        <v>836</v>
      </c>
      <c r="S429" s="182">
        <v>1160</v>
      </c>
      <c r="T429" s="179">
        <v>167</v>
      </c>
      <c r="U429" s="183">
        <v>179</v>
      </c>
      <c r="V429" s="181">
        <v>1064</v>
      </c>
      <c r="W429" s="198">
        <v>713</v>
      </c>
      <c r="X429" s="179">
        <v>452</v>
      </c>
      <c r="Y429" s="183">
        <v>434</v>
      </c>
      <c r="Z429" s="181">
        <v>1341</v>
      </c>
      <c r="AA429" s="179">
        <v>1696</v>
      </c>
      <c r="AB429" s="161">
        <f t="shared" si="7064"/>
        <v>10465</v>
      </c>
      <c r="AC429" s="162">
        <f t="shared" si="7065"/>
        <v>12096</v>
      </c>
      <c r="BI429" s="130" t="s">
        <v>38</v>
      </c>
      <c r="BJ429" s="122">
        <f>B429/B436</f>
        <v>4.8172043010752688E-2</v>
      </c>
      <c r="BK429" s="123">
        <f t="shared" ref="BK429" si="7502">C429/C436</f>
        <v>6.3903189851918688E-2</v>
      </c>
      <c r="BL429" s="124">
        <f t="shared" ref="BL429" si="7503">D429/D436</f>
        <v>3.3373719572640161E-2</v>
      </c>
      <c r="BM429" s="125">
        <f t="shared" ref="BM429" si="7504">E429/E436</f>
        <v>6.2615313653136537E-2</v>
      </c>
      <c r="BN429" s="122">
        <f t="shared" ref="BN429" si="7505">F429/F436</f>
        <v>3.0817637170811603E-2</v>
      </c>
      <c r="BO429" s="123">
        <f t="shared" ref="BO429" si="7506">G429/G436</f>
        <v>6.8406696261432309E-2</v>
      </c>
      <c r="BP429" s="124">
        <f t="shared" ref="BP429" si="7507">H429/H436</f>
        <v>4.6963979416809604E-2</v>
      </c>
      <c r="BQ429" s="125">
        <f t="shared" ref="BQ429" si="7508">I429/I436</f>
        <v>6.3882498672801269E-2</v>
      </c>
      <c r="BR429" s="122">
        <f t="shared" ref="BR429" si="7509">J429/J436</f>
        <v>5.8004640371229696E-2</v>
      </c>
      <c r="BS429" s="123">
        <f t="shared" ref="BS429" si="7510">K429/K436</f>
        <v>1.6820857863751051E-2</v>
      </c>
      <c r="BT429" s="124">
        <f t="shared" ref="BT429" si="7511">L429/L436</f>
        <v>6.5249965944694177E-2</v>
      </c>
      <c r="BU429" s="122">
        <f t="shared" ref="BU429" si="7512">M429/M436</f>
        <v>3.6848958333333334E-2</v>
      </c>
      <c r="BV429" s="126">
        <f t="shared" ref="BV429" si="7513">N429/N436</f>
        <v>5.4928958546945947E-2</v>
      </c>
      <c r="BW429" s="127">
        <f t="shared" ref="BW429" si="7514">O429/O436</f>
        <v>5.400552486187845E-2</v>
      </c>
      <c r="BX429" s="122">
        <f t="shared" ref="BX429" si="7515">P429/P436</f>
        <v>3.5221147456250462E-2</v>
      </c>
      <c r="BY429" s="123">
        <f t="shared" ref="BY429" si="7516">Q429/Q436</f>
        <v>6.140104093402729E-2</v>
      </c>
      <c r="BZ429" s="124">
        <f t="shared" ref="BZ429" si="7517">R429/R436</f>
        <v>4.5274844300027081E-2</v>
      </c>
      <c r="CA429" s="125">
        <f t="shared" ref="CA429" si="7518">S429/S436</f>
        <v>5.931986704167732E-2</v>
      </c>
      <c r="CB429" s="122">
        <f t="shared" ref="CB429" si="7519">T429/T436</f>
        <v>4.0105667627281461E-2</v>
      </c>
      <c r="CC429" s="123">
        <f t="shared" ref="CC429" si="7520">U429/U436</f>
        <v>3.5084280674245391E-2</v>
      </c>
      <c r="CD429" s="124">
        <f t="shared" ref="CD429" si="7521">V429/V436</f>
        <v>7.1265907568653711E-2</v>
      </c>
      <c r="CE429" s="125">
        <f t="shared" ref="CE429" si="7522">W429/W436</f>
        <v>3.9641943734015347E-2</v>
      </c>
      <c r="CF429" s="122">
        <f t="shared" ref="CF429" si="7523">X429/X436</f>
        <v>3.6407571486105517E-2</v>
      </c>
      <c r="CG429" s="123">
        <f t="shared" ref="CG429" si="7524">Y429/Y436</f>
        <v>5.2459809017285142E-2</v>
      </c>
      <c r="CH429" s="124">
        <f t="shared" ref="CH429" si="7525">Z429/Z436</f>
        <v>4.5981346865999174E-2</v>
      </c>
      <c r="CI429" s="122">
        <f t="shared" ref="CI429" si="7526">AA429/AA436</f>
        <v>5.1941688104863409E-2</v>
      </c>
      <c r="CJ429" s="128">
        <f t="shared" ref="CJ429" si="7527">AB429/AB436</f>
        <v>4.7189167008617153E-2</v>
      </c>
      <c r="CK429" s="129">
        <f t="shared" ref="CK429" si="7528">AC429/AC436</f>
        <v>5.4652166251745155E-2</v>
      </c>
    </row>
    <row r="430" spans="1:89" x14ac:dyDescent="0.2">
      <c r="A430" s="138" t="s">
        <v>39</v>
      </c>
      <c r="B430" s="193">
        <v>366</v>
      </c>
      <c r="C430" s="187">
        <v>775</v>
      </c>
      <c r="D430" s="188">
        <v>133</v>
      </c>
      <c r="E430" s="189">
        <v>465</v>
      </c>
      <c r="F430" s="186">
        <v>417</v>
      </c>
      <c r="G430" s="190">
        <v>1231</v>
      </c>
      <c r="H430" s="188">
        <v>604</v>
      </c>
      <c r="I430" s="189">
        <v>1567</v>
      </c>
      <c r="J430" s="186">
        <v>105</v>
      </c>
      <c r="K430" s="187">
        <v>82</v>
      </c>
      <c r="L430" s="188">
        <v>1005</v>
      </c>
      <c r="M430" s="186">
        <v>383</v>
      </c>
      <c r="N430" s="191">
        <v>1342</v>
      </c>
      <c r="O430" s="194">
        <v>1158</v>
      </c>
      <c r="P430" s="186">
        <v>404</v>
      </c>
      <c r="Q430" s="187">
        <v>649</v>
      </c>
      <c r="R430" s="188">
        <v>683</v>
      </c>
      <c r="S430" s="189">
        <v>915</v>
      </c>
      <c r="T430" s="186">
        <v>125</v>
      </c>
      <c r="U430" s="190">
        <v>121</v>
      </c>
      <c r="V430" s="188">
        <v>959</v>
      </c>
      <c r="W430" s="195">
        <v>535</v>
      </c>
      <c r="X430" s="186">
        <v>251</v>
      </c>
      <c r="Y430" s="190">
        <v>412</v>
      </c>
      <c r="Z430" s="188">
        <v>1060</v>
      </c>
      <c r="AA430" s="186">
        <v>1148</v>
      </c>
      <c r="AB430" s="161">
        <f t="shared" si="7064"/>
        <v>7454</v>
      </c>
      <c r="AC430" s="162">
        <f t="shared" si="7065"/>
        <v>9441</v>
      </c>
      <c r="BI430" s="138" t="s">
        <v>39</v>
      </c>
      <c r="BJ430" s="122">
        <f>B430/B436</f>
        <v>1.7491039426523299E-2</v>
      </c>
      <c r="BK430" s="123">
        <f t="shared" ref="BK430" si="7529">C430/C436</f>
        <v>4.1133697786741683E-2</v>
      </c>
      <c r="BL430" s="124">
        <f t="shared" ref="BL430" si="7530">D430/D436</f>
        <v>1.4649190439475714E-2</v>
      </c>
      <c r="BM430" s="125">
        <f t="shared" ref="BM430" si="7531">E430/E436</f>
        <v>5.3620848708487087E-2</v>
      </c>
      <c r="BN430" s="122">
        <f t="shared" ref="BN430" si="7532">F430/F436</f>
        <v>1.797336321710271E-2</v>
      </c>
      <c r="BO430" s="123">
        <f t="shared" ref="BO430" si="7533">G430/G436</f>
        <v>6.5839439482269876E-2</v>
      </c>
      <c r="BP430" s="124">
        <f t="shared" ref="BP430" si="7534">H430/H436</f>
        <v>2.0720411663807892E-2</v>
      </c>
      <c r="BQ430" s="125">
        <f t="shared" ref="BQ430" si="7535">I430/I436</f>
        <v>5.5459210759157669E-2</v>
      </c>
      <c r="BR430" s="122">
        <f t="shared" ref="BR430" si="7536">J430/J436</f>
        <v>2.2147226323560431E-2</v>
      </c>
      <c r="BS430" s="123">
        <f t="shared" ref="BS430" si="7537">K430/K436</f>
        <v>1.7241379310344827E-2</v>
      </c>
      <c r="BT430" s="124">
        <f t="shared" ref="BT430" si="7538">L430/L436</f>
        <v>6.8451164691458927E-2</v>
      </c>
      <c r="BU430" s="122">
        <f t="shared" ref="BU430" si="7539">M430/M436</f>
        <v>2.4934895833333335E-2</v>
      </c>
      <c r="BV430" s="126">
        <f t="shared" ref="BV430" si="7540">N430/N436</f>
        <v>4.9143108246667642E-2</v>
      </c>
      <c r="BW430" s="127">
        <f t="shared" ref="BW430" si="7541">O430/O436</f>
        <v>3.9986187845303868E-2</v>
      </c>
      <c r="BX430" s="122">
        <f t="shared" ref="BX430" si="7542">P430/P436</f>
        <v>2.9830908956656577E-2</v>
      </c>
      <c r="BY430" s="123">
        <f t="shared" ref="BY430" si="7543">Q430/Q436</f>
        <v>4.5646363764242512E-2</v>
      </c>
      <c r="BZ430" s="124">
        <f t="shared" ref="BZ430" si="7544">R430/R436</f>
        <v>3.6988897914974277E-2</v>
      </c>
      <c r="CA430" s="125">
        <f t="shared" ref="CA430" si="7545">S430/S436</f>
        <v>4.6791102019943749E-2</v>
      </c>
      <c r="CB430" s="122">
        <f t="shared" ref="CB430" si="7546">T430/T436</f>
        <v>3.0019212295869357E-2</v>
      </c>
      <c r="CC430" s="123">
        <f t="shared" ref="CC430" si="7547">U430/U436</f>
        <v>2.3716189729517837E-2</v>
      </c>
      <c r="CD430" s="124">
        <f t="shared" ref="CD430" si="7548">V430/V436</f>
        <v>6.4233087742799733E-2</v>
      </c>
      <c r="CE430" s="125">
        <f t="shared" ref="CE430" si="7549">W430/W436</f>
        <v>2.9745357500277993E-2</v>
      </c>
      <c r="CF430" s="122">
        <f t="shared" ref="CF430" si="7550">X430/X436</f>
        <v>2.0217478856222312E-2</v>
      </c>
      <c r="CG430" s="123">
        <f t="shared" ref="CG430" si="7551">Y430/Y436</f>
        <v>4.9800556025625532E-2</v>
      </c>
      <c r="CH430" s="124">
        <f t="shared" ref="CH430" si="7552">Z430/Z436</f>
        <v>3.6346180222191743E-2</v>
      </c>
      <c r="CI430" s="122">
        <f t="shared" ref="CI430" si="7553">AA430/AA436</f>
        <v>3.5158642655886314E-2</v>
      </c>
      <c r="CJ430" s="128">
        <f t="shared" ref="CJ430" si="7554">AB430/AB436</f>
        <v>3.361185388267867E-2</v>
      </c>
      <c r="CK430" s="129">
        <f t="shared" ref="CK430" si="7555">AC430/AC436</f>
        <v>4.2656341070000499E-2</v>
      </c>
    </row>
    <row r="431" spans="1:89" x14ac:dyDescent="0.2">
      <c r="A431" s="130" t="s">
        <v>40</v>
      </c>
      <c r="B431" s="196"/>
      <c r="C431" s="180">
        <v>345</v>
      </c>
      <c r="D431" s="181">
        <v>10</v>
      </c>
      <c r="E431" s="182">
        <v>195</v>
      </c>
      <c r="F431" s="179">
        <v>10</v>
      </c>
      <c r="G431" s="183">
        <v>542</v>
      </c>
      <c r="H431" s="181">
        <v>71</v>
      </c>
      <c r="I431" s="182">
        <v>443</v>
      </c>
      <c r="J431" s="179">
        <v>26</v>
      </c>
      <c r="K431" s="180">
        <v>25</v>
      </c>
      <c r="L431" s="181">
        <v>192</v>
      </c>
      <c r="M431" s="179">
        <v>75</v>
      </c>
      <c r="N431" s="184">
        <v>216</v>
      </c>
      <c r="O431" s="197">
        <v>202</v>
      </c>
      <c r="P431" s="179">
        <v>78</v>
      </c>
      <c r="Q431" s="180">
        <v>141</v>
      </c>
      <c r="R431" s="181">
        <v>166</v>
      </c>
      <c r="S431" s="182">
        <v>93</v>
      </c>
      <c r="T431" s="179">
        <v>17</v>
      </c>
      <c r="U431" s="183">
        <v>15</v>
      </c>
      <c r="V431" s="181">
        <v>131</v>
      </c>
      <c r="W431" s="198">
        <v>14</v>
      </c>
      <c r="X431" s="179">
        <v>42</v>
      </c>
      <c r="Y431" s="183">
        <v>29</v>
      </c>
      <c r="Z431" s="181">
        <v>109</v>
      </c>
      <c r="AA431" s="179">
        <v>164</v>
      </c>
      <c r="AB431" s="161">
        <f t="shared" si="7064"/>
        <v>1068</v>
      </c>
      <c r="AC431" s="162">
        <f t="shared" si="7065"/>
        <v>2283</v>
      </c>
      <c r="BI431" s="130" t="s">
        <v>40</v>
      </c>
      <c r="BJ431" s="122">
        <f>B431/B436</f>
        <v>0</v>
      </c>
      <c r="BK431" s="123">
        <f t="shared" ref="BK431" si="7556">C431/C436</f>
        <v>1.8311129982485005E-2</v>
      </c>
      <c r="BL431" s="124">
        <f t="shared" ref="BL431" si="7557">D431/D436</f>
        <v>1.1014428901861438E-3</v>
      </c>
      <c r="BM431" s="125">
        <f t="shared" ref="BM431" si="7558">E431/E436</f>
        <v>2.2486162361623617E-2</v>
      </c>
      <c r="BN431" s="122">
        <f t="shared" ref="BN431" si="7559">F431/F436</f>
        <v>4.3101590448687557E-4</v>
      </c>
      <c r="BO431" s="123">
        <f t="shared" ref="BO431" si="7560">G431/G436</f>
        <v>2.8988607798042465E-2</v>
      </c>
      <c r="BP431" s="124">
        <f t="shared" ref="BP431" si="7561">H431/H436</f>
        <v>2.4356775300171528E-3</v>
      </c>
      <c r="BQ431" s="125">
        <f t="shared" ref="BQ431" si="7562">I431/I436</f>
        <v>1.5678640948504689E-2</v>
      </c>
      <c r="BR431" s="122">
        <f t="shared" ref="BR431" si="7563">J431/J436</f>
        <v>5.4840750896435354E-3</v>
      </c>
      <c r="BS431" s="123">
        <f t="shared" ref="BS431" si="7564">K431/K436</f>
        <v>5.2565180824222036E-3</v>
      </c>
      <c r="BT431" s="124">
        <f t="shared" ref="BT431" si="7565">L431/L436</f>
        <v>1.3077237433592154E-2</v>
      </c>
      <c r="BU431" s="122">
        <f t="shared" ref="BU431" si="7566">M431/M436</f>
        <v>4.8828125E-3</v>
      </c>
      <c r="BV431" s="126">
        <f t="shared" ref="BV431" si="7567">N431/N436</f>
        <v>7.9097700307602173E-3</v>
      </c>
      <c r="BW431" s="127">
        <f t="shared" ref="BW431" si="7568">O431/O436</f>
        <v>6.9751381215469614E-3</v>
      </c>
      <c r="BX431" s="122">
        <f t="shared" ref="BX431" si="7569">P431/P436</f>
        <v>5.7594329173742895E-3</v>
      </c>
      <c r="BY431" s="123">
        <f t="shared" ref="BY431" si="7570">Q431/Q436</f>
        <v>9.9170066113377416E-3</v>
      </c>
      <c r="BZ431" s="124">
        <f t="shared" ref="BZ431" si="7571">R431/R436</f>
        <v>8.9899810452206876E-3</v>
      </c>
      <c r="CA431" s="125">
        <f t="shared" ref="CA431" si="7572">S431/S436</f>
        <v>4.7558169266172338E-3</v>
      </c>
      <c r="CB431" s="122">
        <f t="shared" ref="CB431" si="7573">T431/T436</f>
        <v>4.0826128722382324E-3</v>
      </c>
      <c r="CC431" s="123">
        <f t="shared" ref="CC431" si="7574">U431/U436</f>
        <v>2.9400235201881616E-3</v>
      </c>
      <c r="CD431" s="124">
        <f t="shared" ref="CD431" si="7575">V431/V436</f>
        <v>8.774279973208305E-3</v>
      </c>
      <c r="CE431" s="125">
        <f t="shared" ref="CE431" si="7576">W431/W436</f>
        <v>7.783831869231625E-4</v>
      </c>
      <c r="CF431" s="122">
        <f t="shared" ref="CF431" si="7577">X431/X436</f>
        <v>3.3830044301248492E-3</v>
      </c>
      <c r="CG431" s="123">
        <f t="shared" ref="CG431" si="7578">Y431/Y436</f>
        <v>3.5053789435513117E-3</v>
      </c>
      <c r="CH431" s="124">
        <f t="shared" ref="CH431" si="7579">Z431/Z436</f>
        <v>3.7374845700178304E-3</v>
      </c>
      <c r="CI431" s="122">
        <f t="shared" ref="CI431" si="7580">AA431/AA436</f>
        <v>5.0226632365551879E-3</v>
      </c>
      <c r="CJ431" s="128">
        <f t="shared" ref="CJ431" si="7581">AB431/AB436</f>
        <v>4.815865300067188E-3</v>
      </c>
      <c r="CK431" s="129">
        <f t="shared" ref="CK431" si="7582">AC431/AC436</f>
        <v>1.0315054195827893E-2</v>
      </c>
    </row>
    <row r="432" spans="1:89" x14ac:dyDescent="0.2">
      <c r="A432" s="138" t="s">
        <v>41</v>
      </c>
      <c r="B432" s="193"/>
      <c r="C432" s="187"/>
      <c r="D432" s="188"/>
      <c r="E432" s="189"/>
      <c r="F432" s="186"/>
      <c r="G432" s="190"/>
      <c r="H432" s="188"/>
      <c r="I432" s="189"/>
      <c r="J432" s="186"/>
      <c r="K432" s="190"/>
      <c r="L432" s="188"/>
      <c r="M432" s="186"/>
      <c r="N432" s="191"/>
      <c r="O432" s="194"/>
      <c r="P432" s="186"/>
      <c r="Q432" s="190"/>
      <c r="R432" s="188"/>
      <c r="S432" s="189"/>
      <c r="T432" s="186"/>
      <c r="U432" s="190"/>
      <c r="V432" s="188"/>
      <c r="W432" s="189"/>
      <c r="X432" s="186"/>
      <c r="Y432" s="190"/>
      <c r="Z432" s="188"/>
      <c r="AA432" s="186"/>
      <c r="AB432" s="161">
        <f t="shared" si="7064"/>
        <v>0</v>
      </c>
      <c r="AC432" s="162">
        <f t="shared" si="7065"/>
        <v>0</v>
      </c>
      <c r="BI432" s="138" t="s">
        <v>41</v>
      </c>
      <c r="BJ432" s="122">
        <f>B432/B436</f>
        <v>0</v>
      </c>
      <c r="BK432" s="123">
        <f t="shared" ref="BK432" si="7583">C432/C436</f>
        <v>0</v>
      </c>
      <c r="BL432" s="124">
        <f t="shared" ref="BL432" si="7584">D432/D436</f>
        <v>0</v>
      </c>
      <c r="BM432" s="125">
        <f t="shared" ref="BM432" si="7585">E432/E436</f>
        <v>0</v>
      </c>
      <c r="BN432" s="122">
        <f t="shared" ref="BN432" si="7586">F432/F436</f>
        <v>0</v>
      </c>
      <c r="BO432" s="123">
        <f t="shared" ref="BO432" si="7587">G432/G436</f>
        <v>0</v>
      </c>
      <c r="BP432" s="124">
        <f t="shared" ref="BP432" si="7588">H432/H436</f>
        <v>0</v>
      </c>
      <c r="BQ432" s="125">
        <f t="shared" ref="BQ432" si="7589">I432/I436</f>
        <v>0</v>
      </c>
      <c r="BR432" s="122">
        <f t="shared" ref="BR432" si="7590">J432/J436</f>
        <v>0</v>
      </c>
      <c r="BS432" s="123">
        <f t="shared" ref="BS432" si="7591">K432/K436</f>
        <v>0</v>
      </c>
      <c r="BT432" s="124">
        <f t="shared" ref="BT432" si="7592">L432/L436</f>
        <v>0</v>
      </c>
      <c r="BU432" s="122">
        <f t="shared" ref="BU432" si="7593">M432/M436</f>
        <v>0</v>
      </c>
      <c r="BV432" s="126">
        <f t="shared" ref="BV432" si="7594">N432/N436</f>
        <v>0</v>
      </c>
      <c r="BW432" s="127">
        <f t="shared" ref="BW432" si="7595">O432/O436</f>
        <v>0</v>
      </c>
      <c r="BX432" s="122">
        <f t="shared" ref="BX432" si="7596">P432/P436</f>
        <v>0</v>
      </c>
      <c r="BY432" s="123">
        <f t="shared" ref="BY432" si="7597">Q432/Q436</f>
        <v>0</v>
      </c>
      <c r="BZ432" s="124">
        <f t="shared" ref="BZ432" si="7598">R432/R436</f>
        <v>0</v>
      </c>
      <c r="CA432" s="125">
        <f t="shared" ref="CA432" si="7599">S432/S436</f>
        <v>0</v>
      </c>
      <c r="CB432" s="122">
        <f t="shared" ref="CB432" si="7600">T432/T436</f>
        <v>0</v>
      </c>
      <c r="CC432" s="123">
        <f t="shared" ref="CC432" si="7601">U432/U436</f>
        <v>0</v>
      </c>
      <c r="CD432" s="124">
        <f t="shared" ref="CD432" si="7602">V432/V436</f>
        <v>0</v>
      </c>
      <c r="CE432" s="125">
        <f t="shared" ref="CE432" si="7603">W432/W436</f>
        <v>0</v>
      </c>
      <c r="CF432" s="122">
        <f t="shared" ref="CF432" si="7604">X432/X436</f>
        <v>0</v>
      </c>
      <c r="CG432" s="123">
        <f t="shared" ref="CG432" si="7605">Y432/Y436</f>
        <v>0</v>
      </c>
      <c r="CH432" s="124">
        <f t="shared" ref="CH432" si="7606">Z432/Z436</f>
        <v>0</v>
      </c>
      <c r="CI432" s="122">
        <f t="shared" ref="CI432" si="7607">AA432/AA436</f>
        <v>0</v>
      </c>
      <c r="CJ432" s="128">
        <f t="shared" ref="CJ432" si="7608">AB432/AB436</f>
        <v>0</v>
      </c>
      <c r="CK432" s="129">
        <f t="shared" ref="CK432" si="7609">AC432/AC436</f>
        <v>0</v>
      </c>
    </row>
    <row r="433" spans="1:89" x14ac:dyDescent="0.2">
      <c r="A433" s="130" t="s">
        <v>42</v>
      </c>
      <c r="B433" s="55"/>
      <c r="C433" s="56"/>
      <c r="D433" s="132"/>
      <c r="E433" s="133"/>
      <c r="F433" s="131"/>
      <c r="G433" s="134"/>
      <c r="H433" s="132"/>
      <c r="I433" s="133"/>
      <c r="J433" s="131"/>
      <c r="K433" s="134"/>
      <c r="L433" s="132"/>
      <c r="M433" s="131"/>
      <c r="N433" s="135"/>
      <c r="O433" s="136"/>
      <c r="P433" s="131"/>
      <c r="Q433" s="134"/>
      <c r="R433" s="132"/>
      <c r="S433" s="133"/>
      <c r="T433" s="131"/>
      <c r="U433" s="134"/>
      <c r="V433" s="132"/>
      <c r="W433" s="133"/>
      <c r="X433" s="131"/>
      <c r="Y433" s="134"/>
      <c r="Z433" s="137"/>
      <c r="AA433" s="2"/>
      <c r="AB433" s="163">
        <f t="shared" ref="AB433:AB435" si="7610">SUM(B433,D433,F433,H433,J433,L433,N433,P433,R433,T433,V433,X433,Z433)</f>
        <v>0</v>
      </c>
      <c r="AC433" s="164">
        <f t="shared" ref="AC433:AC435" si="7611">SUM(C433,E433,G433,I433,K433,M433,O433,Q433,S433,U433,W433,Y433,AA433)</f>
        <v>0</v>
      </c>
      <c r="BI433" s="130" t="s">
        <v>42</v>
      </c>
      <c r="BJ433" s="122">
        <f>B433/B436</f>
        <v>0</v>
      </c>
      <c r="BK433" s="123">
        <f t="shared" ref="BK433" si="7612">C433/C436</f>
        <v>0</v>
      </c>
      <c r="BL433" s="124">
        <f t="shared" ref="BL433" si="7613">D433/D436</f>
        <v>0</v>
      </c>
      <c r="BM433" s="125">
        <f t="shared" ref="BM433" si="7614">E433/E436</f>
        <v>0</v>
      </c>
      <c r="BN433" s="122">
        <f t="shared" ref="BN433" si="7615">F433/F436</f>
        <v>0</v>
      </c>
      <c r="BO433" s="123">
        <f t="shared" ref="BO433" si="7616">G433/G436</f>
        <v>0</v>
      </c>
      <c r="BP433" s="124">
        <f t="shared" ref="BP433" si="7617">H433/H436</f>
        <v>0</v>
      </c>
      <c r="BQ433" s="125">
        <f t="shared" ref="BQ433" si="7618">I433/I436</f>
        <v>0</v>
      </c>
      <c r="BR433" s="122">
        <f t="shared" ref="BR433" si="7619">J433/J436</f>
        <v>0</v>
      </c>
      <c r="BS433" s="123">
        <f t="shared" ref="BS433" si="7620">K433/K436</f>
        <v>0</v>
      </c>
      <c r="BT433" s="124">
        <f t="shared" ref="BT433" si="7621">L433/L436</f>
        <v>0</v>
      </c>
      <c r="BU433" s="122">
        <f t="shared" ref="BU433" si="7622">M433/M436</f>
        <v>0</v>
      </c>
      <c r="BV433" s="126">
        <f t="shared" ref="BV433" si="7623">N433/N436</f>
        <v>0</v>
      </c>
      <c r="BW433" s="127">
        <f t="shared" ref="BW433" si="7624">O433/O436</f>
        <v>0</v>
      </c>
      <c r="BX433" s="122">
        <f t="shared" ref="BX433" si="7625">P433/P436</f>
        <v>0</v>
      </c>
      <c r="BY433" s="123">
        <f t="shared" ref="BY433" si="7626">Q433/Q436</f>
        <v>0</v>
      </c>
      <c r="BZ433" s="124">
        <f t="shared" ref="BZ433" si="7627">R433/R436</f>
        <v>0</v>
      </c>
      <c r="CA433" s="125">
        <f t="shared" ref="CA433" si="7628">S433/S436</f>
        <v>0</v>
      </c>
      <c r="CB433" s="122">
        <f t="shared" ref="CB433" si="7629">T433/T436</f>
        <v>0</v>
      </c>
      <c r="CC433" s="123">
        <f t="shared" ref="CC433" si="7630">U433/U436</f>
        <v>0</v>
      </c>
      <c r="CD433" s="124">
        <f t="shared" ref="CD433" si="7631">V433/V436</f>
        <v>0</v>
      </c>
      <c r="CE433" s="125">
        <f t="shared" ref="CE433" si="7632">W433/W436</f>
        <v>0</v>
      </c>
      <c r="CF433" s="122">
        <f t="shared" ref="CF433" si="7633">X433/X436</f>
        <v>0</v>
      </c>
      <c r="CG433" s="123">
        <f t="shared" ref="CG433" si="7634">Y433/Y436</f>
        <v>0</v>
      </c>
      <c r="CH433" s="124">
        <f t="shared" ref="CH433" si="7635">Z433/Z436</f>
        <v>0</v>
      </c>
      <c r="CI433" s="122">
        <f t="shared" ref="CI433" si="7636">AA433/AA436</f>
        <v>0</v>
      </c>
      <c r="CJ433" s="128">
        <f t="shared" ref="CJ433" si="7637">AB433/AB436</f>
        <v>0</v>
      </c>
      <c r="CK433" s="129">
        <f t="shared" ref="CK433" si="7638">AC433/AC436</f>
        <v>0</v>
      </c>
    </row>
    <row r="434" spans="1:89" x14ac:dyDescent="0.2">
      <c r="A434" s="138" t="s">
        <v>43</v>
      </c>
      <c r="B434" s="53"/>
      <c r="C434" s="54"/>
      <c r="D434" s="143"/>
      <c r="E434" s="140"/>
      <c r="F434" s="141"/>
      <c r="G434" s="142"/>
      <c r="H434" s="143"/>
      <c r="I434" s="140"/>
      <c r="J434" s="141"/>
      <c r="K434" s="142"/>
      <c r="L434" s="143"/>
      <c r="M434" s="141"/>
      <c r="N434" s="145"/>
      <c r="O434" s="144"/>
      <c r="P434" s="141"/>
      <c r="Q434" s="142"/>
      <c r="R434" s="143"/>
      <c r="S434" s="140"/>
      <c r="T434" s="141"/>
      <c r="U434" s="142"/>
      <c r="V434" s="143"/>
      <c r="W434" s="140"/>
      <c r="X434" s="141"/>
      <c r="Y434" s="142"/>
      <c r="Z434" s="3"/>
      <c r="AA434" s="139"/>
      <c r="AB434" s="163">
        <f t="shared" si="7610"/>
        <v>0</v>
      </c>
      <c r="AC434" s="164">
        <f t="shared" si="7611"/>
        <v>0</v>
      </c>
      <c r="BI434" s="138" t="s">
        <v>43</v>
      </c>
      <c r="BJ434" s="122">
        <f>B434/B436</f>
        <v>0</v>
      </c>
      <c r="BK434" s="123">
        <f t="shared" ref="BK434" si="7639">C434/C436</f>
        <v>0</v>
      </c>
      <c r="BL434" s="124">
        <f t="shared" ref="BL434" si="7640">D434/D436</f>
        <v>0</v>
      </c>
      <c r="BM434" s="125">
        <f t="shared" ref="BM434" si="7641">E434/E436</f>
        <v>0</v>
      </c>
      <c r="BN434" s="122">
        <f t="shared" ref="BN434" si="7642">F434/F436</f>
        <v>0</v>
      </c>
      <c r="BO434" s="123">
        <f t="shared" ref="BO434" si="7643">G434/G436</f>
        <v>0</v>
      </c>
      <c r="BP434" s="124">
        <f t="shared" ref="BP434" si="7644">H434/H436</f>
        <v>0</v>
      </c>
      <c r="BQ434" s="125">
        <f t="shared" ref="BQ434" si="7645">I434/I436</f>
        <v>0</v>
      </c>
      <c r="BR434" s="122">
        <f t="shared" ref="BR434" si="7646">J434/J436</f>
        <v>0</v>
      </c>
      <c r="BS434" s="123">
        <f t="shared" ref="BS434" si="7647">K434/K436</f>
        <v>0</v>
      </c>
      <c r="BT434" s="124">
        <f t="shared" ref="BT434" si="7648">L434/L436</f>
        <v>0</v>
      </c>
      <c r="BU434" s="122">
        <f t="shared" ref="BU434" si="7649">M434/M436</f>
        <v>0</v>
      </c>
      <c r="BV434" s="126">
        <f t="shared" ref="BV434" si="7650">N434/N436</f>
        <v>0</v>
      </c>
      <c r="BW434" s="127">
        <f t="shared" ref="BW434" si="7651">O434/O436</f>
        <v>0</v>
      </c>
      <c r="BX434" s="122">
        <f t="shared" ref="BX434" si="7652">P434/P436</f>
        <v>0</v>
      </c>
      <c r="BY434" s="123">
        <f t="shared" ref="BY434" si="7653">Q434/Q436</f>
        <v>0</v>
      </c>
      <c r="BZ434" s="124">
        <f t="shared" ref="BZ434" si="7654">R434/R436</f>
        <v>0</v>
      </c>
      <c r="CA434" s="125">
        <f t="shared" ref="CA434" si="7655">S434/S436</f>
        <v>0</v>
      </c>
      <c r="CB434" s="122">
        <f t="shared" ref="CB434" si="7656">T434/T436</f>
        <v>0</v>
      </c>
      <c r="CC434" s="123">
        <f t="shared" ref="CC434" si="7657">U434/U436</f>
        <v>0</v>
      </c>
      <c r="CD434" s="124">
        <f t="shared" ref="CD434" si="7658">V434/V436</f>
        <v>0</v>
      </c>
      <c r="CE434" s="125">
        <f t="shared" ref="CE434" si="7659">W434/W436</f>
        <v>0</v>
      </c>
      <c r="CF434" s="122">
        <f t="shared" ref="CF434" si="7660">X434/X436</f>
        <v>0</v>
      </c>
      <c r="CG434" s="123">
        <f t="shared" ref="CG434" si="7661">Y434/Y436</f>
        <v>0</v>
      </c>
      <c r="CH434" s="124">
        <f t="shared" ref="CH434" si="7662">Z434/Z436</f>
        <v>0</v>
      </c>
      <c r="CI434" s="122">
        <f t="shared" ref="CI434" si="7663">AA434/AA436</f>
        <v>0</v>
      </c>
      <c r="CJ434" s="128">
        <f t="shared" ref="CJ434" si="7664">AB434/AB436</f>
        <v>0</v>
      </c>
      <c r="CK434" s="129">
        <f t="shared" ref="CK434" si="7665">AC434/AC436</f>
        <v>0</v>
      </c>
    </row>
    <row r="435" spans="1:89" ht="13.5" thickBot="1" x14ac:dyDescent="0.25">
      <c r="A435" s="130" t="s">
        <v>44</v>
      </c>
      <c r="B435" s="55"/>
      <c r="C435" s="56"/>
      <c r="D435" s="132"/>
      <c r="E435" s="133"/>
      <c r="F435" s="131"/>
      <c r="G435" s="134"/>
      <c r="H435" s="132"/>
      <c r="I435" s="133"/>
      <c r="J435" s="131"/>
      <c r="K435" s="134"/>
      <c r="L435" s="132"/>
      <c r="M435" s="131"/>
      <c r="N435" s="135"/>
      <c r="O435" s="136"/>
      <c r="P435" s="131"/>
      <c r="Q435" s="134"/>
      <c r="R435" s="132"/>
      <c r="S435" s="133"/>
      <c r="T435" s="131"/>
      <c r="U435" s="134"/>
      <c r="V435" s="132"/>
      <c r="W435" s="133"/>
      <c r="X435" s="131"/>
      <c r="Y435" s="134"/>
      <c r="Z435" s="137"/>
      <c r="AA435" s="2"/>
      <c r="AB435" s="163">
        <f t="shared" si="7610"/>
        <v>0</v>
      </c>
      <c r="AC435" s="164">
        <f t="shared" si="7611"/>
        <v>0</v>
      </c>
      <c r="BI435" s="130" t="s">
        <v>44</v>
      </c>
      <c r="BJ435" s="122">
        <f>B435/B436</f>
        <v>0</v>
      </c>
      <c r="BK435" s="123">
        <f t="shared" ref="BK435" si="7666">C435/C436</f>
        <v>0</v>
      </c>
      <c r="BL435" s="124">
        <f t="shared" ref="BL435" si="7667">D435/D436</f>
        <v>0</v>
      </c>
      <c r="BM435" s="125">
        <f t="shared" ref="BM435" si="7668">E435/E436</f>
        <v>0</v>
      </c>
      <c r="BN435" s="122">
        <f t="shared" ref="BN435" si="7669">F435/F436</f>
        <v>0</v>
      </c>
      <c r="BO435" s="123">
        <f t="shared" ref="BO435" si="7670">G435/G436</f>
        <v>0</v>
      </c>
      <c r="BP435" s="124">
        <f t="shared" ref="BP435" si="7671">H435/H436</f>
        <v>0</v>
      </c>
      <c r="BQ435" s="125">
        <f t="shared" ref="BQ435" si="7672">I435/I436</f>
        <v>0</v>
      </c>
      <c r="BR435" s="122">
        <f t="shared" ref="BR435" si="7673">J435/J436</f>
        <v>0</v>
      </c>
      <c r="BS435" s="123">
        <f t="shared" ref="BS435" si="7674">K435/K436</f>
        <v>0</v>
      </c>
      <c r="BT435" s="124">
        <f t="shared" ref="BT435" si="7675">L435/L436</f>
        <v>0</v>
      </c>
      <c r="BU435" s="122">
        <f t="shared" ref="BU435" si="7676">M435/M436</f>
        <v>0</v>
      </c>
      <c r="BV435" s="126">
        <f t="shared" ref="BV435" si="7677">N435/N436</f>
        <v>0</v>
      </c>
      <c r="BW435" s="127">
        <f t="shared" ref="BW435" si="7678">O435/O436</f>
        <v>0</v>
      </c>
      <c r="BX435" s="122">
        <f t="shared" ref="BX435" si="7679">P435/P436</f>
        <v>0</v>
      </c>
      <c r="BY435" s="123">
        <f t="shared" ref="BY435" si="7680">Q435/Q436</f>
        <v>0</v>
      </c>
      <c r="BZ435" s="124">
        <f t="shared" ref="BZ435" si="7681">R435/R436</f>
        <v>0</v>
      </c>
      <c r="CA435" s="125">
        <f t="shared" ref="CA435" si="7682">S435/S436</f>
        <v>0</v>
      </c>
      <c r="CB435" s="122">
        <f t="shared" ref="CB435" si="7683">T435/T436</f>
        <v>0</v>
      </c>
      <c r="CC435" s="123">
        <f t="shared" ref="CC435" si="7684">U435/U436</f>
        <v>0</v>
      </c>
      <c r="CD435" s="124">
        <f t="shared" ref="CD435" si="7685">V435/V436</f>
        <v>0</v>
      </c>
      <c r="CE435" s="125">
        <f t="shared" ref="CE435" si="7686">W435/W436</f>
        <v>0</v>
      </c>
      <c r="CF435" s="122">
        <f t="shared" ref="CF435" si="7687">X435/X436</f>
        <v>0</v>
      </c>
      <c r="CG435" s="123">
        <f t="shared" ref="CG435" si="7688">Y435/Y436</f>
        <v>0</v>
      </c>
      <c r="CH435" s="124">
        <f t="shared" ref="CH435" si="7689">Z435/Z436</f>
        <v>0</v>
      </c>
      <c r="CI435" s="122">
        <f t="shared" ref="CI435" si="7690">AA435/AA436</f>
        <v>0</v>
      </c>
      <c r="CJ435" s="128">
        <f t="shared" ref="CJ435" si="7691">AB435/AB436</f>
        <v>0</v>
      </c>
      <c r="CK435" s="129">
        <f t="shared" ref="CK435" si="7692">AC435/AC436</f>
        <v>0</v>
      </c>
    </row>
    <row r="436" spans="1:89" ht="14.25" thickTop="1" thickBot="1" x14ac:dyDescent="0.25">
      <c r="A436" s="250" t="s">
        <v>25</v>
      </c>
      <c r="B436" s="14">
        <f t="shared" ref="B436" si="7693">SUM(B413:B435)</f>
        <v>20925</v>
      </c>
      <c r="C436" s="1">
        <f t="shared" ref="C436" si="7694">SUM(C413:C435)</f>
        <v>18841</v>
      </c>
      <c r="D436" s="14">
        <f t="shared" ref="D436" si="7695">SUM(D413:D435)</f>
        <v>9079</v>
      </c>
      <c r="E436" s="1">
        <f t="shared" ref="E436" si="7696">SUM(E413:E435)</f>
        <v>8672</v>
      </c>
      <c r="F436" s="14">
        <f t="shared" ref="F436" si="7697">SUM(F413:F435)</f>
        <v>23201</v>
      </c>
      <c r="G436" s="1">
        <f t="shared" ref="G436" si="7698">SUM(G413:G435)</f>
        <v>18697</v>
      </c>
      <c r="H436" s="14">
        <f t="shared" ref="H436" si="7699">SUM(H413:H435)</f>
        <v>29150</v>
      </c>
      <c r="I436" s="1">
        <f t="shared" ref="I436" si="7700">SUM(I413:I435)</f>
        <v>28255</v>
      </c>
      <c r="J436" s="14">
        <f t="shared" ref="J436" si="7701">SUM(J413:J435)</f>
        <v>4741</v>
      </c>
      <c r="K436" s="1">
        <f t="shared" ref="K436" si="7702">SUM(K413:K435)</f>
        <v>4756</v>
      </c>
      <c r="L436" s="14">
        <f t="shared" ref="L436" si="7703">SUM(L413:L435)</f>
        <v>14682</v>
      </c>
      <c r="M436" s="1">
        <f t="shared" ref="M436" si="7704">SUM(M413:M435)</f>
        <v>15360</v>
      </c>
      <c r="N436" s="14">
        <f t="shared" ref="N436" si="7705">SUM(N413:N435)</f>
        <v>27308</v>
      </c>
      <c r="O436" s="1">
        <f t="shared" ref="O436" si="7706">SUM(O413:O435)</f>
        <v>28960</v>
      </c>
      <c r="P436" s="14">
        <f t="shared" ref="P436" si="7707">SUM(P413:P435)</f>
        <v>13543</v>
      </c>
      <c r="Q436" s="1">
        <f t="shared" ref="Q436" si="7708">SUM(Q413:Q435)</f>
        <v>14218</v>
      </c>
      <c r="R436" s="14">
        <f t="shared" ref="R436" si="7709">SUM(R413:R435)</f>
        <v>18465</v>
      </c>
      <c r="S436" s="1">
        <f t="shared" ref="S436" si="7710">SUM(S413:S435)</f>
        <v>19555</v>
      </c>
      <c r="T436" s="14">
        <f t="shared" ref="T436" si="7711">SUM(T413:T435)</f>
        <v>4164</v>
      </c>
      <c r="U436" s="1">
        <f t="shared" ref="U436" si="7712">SUM(U413:U435)</f>
        <v>5102</v>
      </c>
      <c r="V436" s="14">
        <f t="shared" ref="V436" si="7713">SUM(V413:V435)</f>
        <v>14930</v>
      </c>
      <c r="W436" s="1">
        <f t="shared" ref="W436" si="7714">SUM(W413:W435)</f>
        <v>17986</v>
      </c>
      <c r="X436" s="14">
        <f t="shared" ref="X436" si="7715">SUM(X413:X435)</f>
        <v>12415</v>
      </c>
      <c r="Y436" s="1">
        <f t="shared" ref="Y436" si="7716">SUM(Y413:Y435)</f>
        <v>8273</v>
      </c>
      <c r="Z436" s="14">
        <f t="shared" ref="Z436" si="7717">SUM(Z413:Z435)</f>
        <v>29164</v>
      </c>
      <c r="AA436" s="1">
        <f t="shared" ref="AA436" si="7718">SUM(AA413:AA435)</f>
        <v>32652</v>
      </c>
      <c r="AB436" s="165">
        <f t="shared" ref="AB436:AC436" si="7719">SUM(AB412:AB435)</f>
        <v>221767</v>
      </c>
      <c r="AC436" s="166">
        <f t="shared" si="7719"/>
        <v>221327</v>
      </c>
      <c r="BI436" s="250" t="s">
        <v>25</v>
      </c>
      <c r="BJ436" s="146">
        <f>SUM(BJ412:BJ435)</f>
        <v>1</v>
      </c>
      <c r="BK436" s="147">
        <f t="shared" ref="BK436:CK436" si="7720">SUM(BK412:BK435)</f>
        <v>0.99999999999999989</v>
      </c>
      <c r="BL436" s="146">
        <f t="shared" si="7720"/>
        <v>1</v>
      </c>
      <c r="BM436" s="147">
        <f t="shared" si="7720"/>
        <v>1</v>
      </c>
      <c r="BN436" s="146">
        <f t="shared" si="7720"/>
        <v>1.0000000000000002</v>
      </c>
      <c r="BO436" s="147">
        <f t="shared" si="7720"/>
        <v>1</v>
      </c>
      <c r="BP436" s="146">
        <f t="shared" si="7720"/>
        <v>1</v>
      </c>
      <c r="BQ436" s="147">
        <f t="shared" si="7720"/>
        <v>1</v>
      </c>
      <c r="BR436" s="146">
        <f t="shared" si="7720"/>
        <v>1</v>
      </c>
      <c r="BS436" s="147">
        <f t="shared" si="7720"/>
        <v>1.0000000000000002</v>
      </c>
      <c r="BT436" s="146">
        <f t="shared" si="7720"/>
        <v>1</v>
      </c>
      <c r="BU436" s="147">
        <f t="shared" si="7720"/>
        <v>1</v>
      </c>
      <c r="BV436" s="146">
        <f t="shared" si="7720"/>
        <v>0.99999999999999989</v>
      </c>
      <c r="BW436" s="147">
        <f t="shared" si="7720"/>
        <v>1</v>
      </c>
      <c r="BX436" s="146">
        <f t="shared" si="7720"/>
        <v>1</v>
      </c>
      <c r="BY436" s="147">
        <f t="shared" si="7720"/>
        <v>1</v>
      </c>
      <c r="BZ436" s="146">
        <f t="shared" si="7720"/>
        <v>1</v>
      </c>
      <c r="CA436" s="147">
        <f t="shared" si="7720"/>
        <v>0.99999999999999989</v>
      </c>
      <c r="CB436" s="146">
        <f t="shared" si="7720"/>
        <v>1</v>
      </c>
      <c r="CC436" s="147">
        <f t="shared" si="7720"/>
        <v>0.99999999999999989</v>
      </c>
      <c r="CD436" s="146">
        <f t="shared" si="7720"/>
        <v>0.99999999999999989</v>
      </c>
      <c r="CE436" s="147">
        <f t="shared" si="7720"/>
        <v>0.99999999999999989</v>
      </c>
      <c r="CF436" s="146">
        <f t="shared" si="7720"/>
        <v>1</v>
      </c>
      <c r="CG436" s="147">
        <f t="shared" si="7720"/>
        <v>1.0000000000000002</v>
      </c>
      <c r="CH436" s="146">
        <f t="shared" si="7720"/>
        <v>0.99999999999999989</v>
      </c>
      <c r="CI436" s="147">
        <f t="shared" si="7720"/>
        <v>1</v>
      </c>
      <c r="CJ436" s="146">
        <f t="shared" si="7720"/>
        <v>1</v>
      </c>
      <c r="CK436" s="147">
        <f t="shared" si="7720"/>
        <v>1</v>
      </c>
    </row>
    <row r="437" spans="1:89" ht="13.5" thickTop="1" x14ac:dyDescent="0.2">
      <c r="A437" s="177"/>
    </row>
    <row r="439" spans="1:89" x14ac:dyDescent="0.2">
      <c r="A439" s="269">
        <f>+A408+1</f>
        <v>44607</v>
      </c>
      <c r="B439" s="269"/>
      <c r="C439" s="269"/>
      <c r="D439" s="269"/>
      <c r="BI439" s="274">
        <f>+BI408+1</f>
        <v>44607</v>
      </c>
      <c r="BJ439" s="274"/>
      <c r="BK439" s="274"/>
      <c r="BL439" s="274"/>
    </row>
    <row r="440" spans="1:89" ht="13.5" customHeight="1" thickBot="1" x14ac:dyDescent="0.25">
      <c r="AE440" t="s">
        <v>1</v>
      </c>
    </row>
    <row r="441" spans="1:89" ht="14.25" thickTop="1" thickBot="1" x14ac:dyDescent="0.25">
      <c r="A441" s="265" t="s">
        <v>2</v>
      </c>
      <c r="B441" s="267" t="s">
        <v>3</v>
      </c>
      <c r="C441" s="268"/>
      <c r="D441" s="267" t="s">
        <v>4</v>
      </c>
      <c r="E441" s="268"/>
      <c r="F441" s="267" t="s">
        <v>5</v>
      </c>
      <c r="G441" s="268"/>
      <c r="H441" s="267" t="s">
        <v>6</v>
      </c>
      <c r="I441" s="268"/>
      <c r="J441" s="267" t="s">
        <v>7</v>
      </c>
      <c r="K441" s="268"/>
      <c r="L441" s="267" t="s">
        <v>8</v>
      </c>
      <c r="M441" s="268"/>
      <c r="N441" s="267" t="s">
        <v>9</v>
      </c>
      <c r="O441" s="268"/>
      <c r="P441" s="267" t="s">
        <v>10</v>
      </c>
      <c r="Q441" s="268"/>
      <c r="R441" s="267" t="s">
        <v>11</v>
      </c>
      <c r="S441" s="268"/>
      <c r="T441" s="267" t="s">
        <v>12</v>
      </c>
      <c r="U441" s="268"/>
      <c r="V441" s="267" t="s">
        <v>13</v>
      </c>
      <c r="W441" s="268"/>
      <c r="X441" s="267" t="s">
        <v>14</v>
      </c>
      <c r="Y441" s="268"/>
      <c r="Z441" s="270" t="s">
        <v>15</v>
      </c>
      <c r="AA441" s="271"/>
      <c r="AB441" s="272" t="s">
        <v>16</v>
      </c>
      <c r="AC441" s="273"/>
      <c r="AE441" s="265" t="s">
        <v>2</v>
      </c>
      <c r="AF441" s="267" t="s">
        <v>3</v>
      </c>
      <c r="AG441" s="268"/>
      <c r="AH441" s="267" t="s">
        <v>4</v>
      </c>
      <c r="AI441" s="268"/>
      <c r="AJ441" s="267" t="s">
        <v>5</v>
      </c>
      <c r="AK441" s="268"/>
      <c r="AL441" s="267" t="s">
        <v>6</v>
      </c>
      <c r="AM441" s="268"/>
      <c r="AN441" s="267" t="s">
        <v>7</v>
      </c>
      <c r="AO441" s="268"/>
      <c r="AP441" s="267" t="s">
        <v>8</v>
      </c>
      <c r="AQ441" s="268"/>
      <c r="AR441" s="267" t="s">
        <v>9</v>
      </c>
      <c r="AS441" s="268"/>
      <c r="AT441" s="267" t="s">
        <v>10</v>
      </c>
      <c r="AU441" s="268"/>
      <c r="AV441" s="267" t="s">
        <v>11</v>
      </c>
      <c r="AW441" s="268"/>
      <c r="AX441" s="267" t="s">
        <v>12</v>
      </c>
      <c r="AY441" s="268"/>
      <c r="AZ441" s="267" t="s">
        <v>13</v>
      </c>
      <c r="BA441" s="268"/>
      <c r="BB441" s="267" t="s">
        <v>14</v>
      </c>
      <c r="BC441" s="268"/>
      <c r="BD441" s="270" t="s">
        <v>15</v>
      </c>
      <c r="BE441" s="271"/>
      <c r="BF441" s="272" t="s">
        <v>16</v>
      </c>
      <c r="BG441" s="273"/>
      <c r="BI441" s="265" t="s">
        <v>2</v>
      </c>
      <c r="BJ441" s="267" t="s">
        <v>3</v>
      </c>
      <c r="BK441" s="268"/>
      <c r="BL441" s="267" t="s">
        <v>4</v>
      </c>
      <c r="BM441" s="268"/>
      <c r="BN441" s="267" t="s">
        <v>5</v>
      </c>
      <c r="BO441" s="268"/>
      <c r="BP441" s="267" t="s">
        <v>6</v>
      </c>
      <c r="BQ441" s="268"/>
      <c r="BR441" s="267" t="s">
        <v>7</v>
      </c>
      <c r="BS441" s="268"/>
      <c r="BT441" s="267" t="s">
        <v>8</v>
      </c>
      <c r="BU441" s="268"/>
      <c r="BV441" s="267" t="s">
        <v>9</v>
      </c>
      <c r="BW441" s="268"/>
      <c r="BX441" s="267" t="s">
        <v>10</v>
      </c>
      <c r="BY441" s="268"/>
      <c r="BZ441" s="267" t="s">
        <v>11</v>
      </c>
      <c r="CA441" s="268"/>
      <c r="CB441" s="267" t="s">
        <v>12</v>
      </c>
      <c r="CC441" s="268"/>
      <c r="CD441" s="267" t="s">
        <v>13</v>
      </c>
      <c r="CE441" s="268"/>
      <c r="CF441" s="267" t="s">
        <v>14</v>
      </c>
      <c r="CG441" s="268"/>
      <c r="CH441" s="270" t="s">
        <v>15</v>
      </c>
      <c r="CI441" s="271"/>
      <c r="CJ441" s="267" t="s">
        <v>16</v>
      </c>
      <c r="CK441" s="268"/>
    </row>
    <row r="442" spans="1:89" ht="15" thickTop="1" thickBot="1" x14ac:dyDescent="0.3">
      <c r="A442" s="266"/>
      <c r="B442" s="110" t="s">
        <v>17</v>
      </c>
      <c r="C442" s="111" t="s">
        <v>18</v>
      </c>
      <c r="D442" s="112" t="s">
        <v>17</v>
      </c>
      <c r="E442" s="113" t="s">
        <v>18</v>
      </c>
      <c r="F442" s="110" t="s">
        <v>17</v>
      </c>
      <c r="G442" s="111" t="s">
        <v>18</v>
      </c>
      <c r="H442" s="112" t="s">
        <v>17</v>
      </c>
      <c r="I442" s="113" t="s">
        <v>18</v>
      </c>
      <c r="J442" s="110" t="s">
        <v>17</v>
      </c>
      <c r="K442" s="111" t="s">
        <v>18</v>
      </c>
      <c r="L442" s="112" t="s">
        <v>17</v>
      </c>
      <c r="M442" s="110" t="s">
        <v>18</v>
      </c>
      <c r="N442" s="114" t="s">
        <v>17</v>
      </c>
      <c r="O442" s="115" t="s">
        <v>18</v>
      </c>
      <c r="P442" s="110" t="s">
        <v>17</v>
      </c>
      <c r="Q442" s="111" t="s">
        <v>18</v>
      </c>
      <c r="R442" s="112" t="s">
        <v>17</v>
      </c>
      <c r="S442" s="113" t="s">
        <v>18</v>
      </c>
      <c r="T442" s="110" t="s">
        <v>17</v>
      </c>
      <c r="U442" s="111" t="s">
        <v>18</v>
      </c>
      <c r="V442" s="112" t="s">
        <v>17</v>
      </c>
      <c r="W442" s="113" t="s">
        <v>18</v>
      </c>
      <c r="X442" s="110" t="s">
        <v>17</v>
      </c>
      <c r="Y442" s="111" t="s">
        <v>18</v>
      </c>
      <c r="Z442" s="25" t="s">
        <v>17</v>
      </c>
      <c r="AA442" s="116" t="s">
        <v>18</v>
      </c>
      <c r="AB442" s="167" t="s">
        <v>17</v>
      </c>
      <c r="AC442" s="168" t="s">
        <v>18</v>
      </c>
      <c r="AE442" s="266"/>
      <c r="AF442" s="110" t="s">
        <v>17</v>
      </c>
      <c r="AG442" s="111" t="s">
        <v>18</v>
      </c>
      <c r="AH442" s="112" t="s">
        <v>17</v>
      </c>
      <c r="AI442" s="113" t="s">
        <v>18</v>
      </c>
      <c r="AJ442" s="110" t="s">
        <v>17</v>
      </c>
      <c r="AK442" s="111" t="s">
        <v>18</v>
      </c>
      <c r="AL442" s="112" t="s">
        <v>17</v>
      </c>
      <c r="AM442" s="113" t="s">
        <v>18</v>
      </c>
      <c r="AN442" s="110" t="s">
        <v>17</v>
      </c>
      <c r="AO442" s="111" t="s">
        <v>18</v>
      </c>
      <c r="AP442" s="112" t="s">
        <v>17</v>
      </c>
      <c r="AQ442" s="110" t="s">
        <v>18</v>
      </c>
      <c r="AR442" s="114" t="s">
        <v>17</v>
      </c>
      <c r="AS442" s="115" t="s">
        <v>18</v>
      </c>
      <c r="AT442" s="110" t="s">
        <v>17</v>
      </c>
      <c r="AU442" s="111" t="s">
        <v>18</v>
      </c>
      <c r="AV442" s="112" t="s">
        <v>17</v>
      </c>
      <c r="AW442" s="113" t="s">
        <v>18</v>
      </c>
      <c r="AX442" s="110" t="s">
        <v>17</v>
      </c>
      <c r="AY442" s="111" t="s">
        <v>18</v>
      </c>
      <c r="AZ442" s="112" t="s">
        <v>17</v>
      </c>
      <c r="BA442" s="113" t="s">
        <v>18</v>
      </c>
      <c r="BB442" s="110" t="s">
        <v>17</v>
      </c>
      <c r="BC442" s="111" t="s">
        <v>18</v>
      </c>
      <c r="BD442" s="25" t="s">
        <v>17</v>
      </c>
      <c r="BE442" s="116" t="s">
        <v>18</v>
      </c>
      <c r="BF442" s="167" t="s">
        <v>17</v>
      </c>
      <c r="BG442" s="168" t="s">
        <v>18</v>
      </c>
      <c r="BI442" s="266"/>
      <c r="BJ442" s="110" t="s">
        <v>17</v>
      </c>
      <c r="BK442" s="111" t="s">
        <v>18</v>
      </c>
      <c r="BL442" s="112" t="s">
        <v>17</v>
      </c>
      <c r="BM442" s="113" t="s">
        <v>18</v>
      </c>
      <c r="BN442" s="110" t="s">
        <v>17</v>
      </c>
      <c r="BO442" s="111" t="s">
        <v>18</v>
      </c>
      <c r="BP442" s="112" t="s">
        <v>17</v>
      </c>
      <c r="BQ442" s="113" t="s">
        <v>18</v>
      </c>
      <c r="BR442" s="110" t="s">
        <v>17</v>
      </c>
      <c r="BS442" s="111" t="s">
        <v>18</v>
      </c>
      <c r="BT442" s="112" t="s">
        <v>17</v>
      </c>
      <c r="BU442" s="110" t="s">
        <v>18</v>
      </c>
      <c r="BV442" s="114" t="s">
        <v>17</v>
      </c>
      <c r="BW442" s="115" t="s">
        <v>18</v>
      </c>
      <c r="BX442" s="110" t="s">
        <v>17</v>
      </c>
      <c r="BY442" s="111" t="s">
        <v>18</v>
      </c>
      <c r="BZ442" s="112" t="s">
        <v>17</v>
      </c>
      <c r="CA442" s="113" t="s">
        <v>18</v>
      </c>
      <c r="CB442" s="110" t="s">
        <v>17</v>
      </c>
      <c r="CC442" s="111" t="s">
        <v>18</v>
      </c>
      <c r="CD442" s="112" t="s">
        <v>17</v>
      </c>
      <c r="CE442" s="113" t="s">
        <v>18</v>
      </c>
      <c r="CF442" s="110" t="s">
        <v>17</v>
      </c>
      <c r="CG442" s="111" t="s">
        <v>18</v>
      </c>
      <c r="CH442" s="25" t="s">
        <v>17</v>
      </c>
      <c r="CI442" s="116" t="s">
        <v>18</v>
      </c>
      <c r="CJ442" s="114" t="s">
        <v>17</v>
      </c>
      <c r="CK442" s="115" t="s">
        <v>18</v>
      </c>
    </row>
    <row r="443" spans="1:89" ht="13.5" thickTop="1" x14ac:dyDescent="0.2">
      <c r="A443" s="118" t="s">
        <v>19</v>
      </c>
      <c r="B443" s="119"/>
      <c r="C443" s="176"/>
      <c r="D443" s="120"/>
      <c r="E443" s="171"/>
      <c r="F443" s="119"/>
      <c r="G443" s="121"/>
      <c r="H443" s="120"/>
      <c r="I443" s="171"/>
      <c r="J443" s="119"/>
      <c r="K443" s="121"/>
      <c r="L443" s="120"/>
      <c r="M443" s="119"/>
      <c r="N443" s="170"/>
      <c r="O443" s="172"/>
      <c r="P443" s="119"/>
      <c r="Q443" s="121"/>
      <c r="R443" s="120"/>
      <c r="S443" s="171"/>
      <c r="T443" s="119"/>
      <c r="U443" s="121"/>
      <c r="V443" s="120"/>
      <c r="W443" s="171"/>
      <c r="X443" s="119"/>
      <c r="Y443" s="121"/>
      <c r="Z443" s="20"/>
      <c r="AA443" s="175"/>
      <c r="AB443" s="161">
        <f>B443+D443+F443+H443+J443+L443+N443+P443+R443+T443+V443+X443+Z443</f>
        <v>0</v>
      </c>
      <c r="AC443" s="162">
        <f>C443+E443+G443+I443+K443+M443+O443+Q443+S443+U443+W443+Y443+AA443</f>
        <v>0</v>
      </c>
      <c r="AE443" s="253" t="str">
        <f>$AE$9</f>
        <v>07:00 - 07:59</v>
      </c>
      <c r="AF443" s="119">
        <f>SUMIF($A$9:$A$32,$AE443,B$443:B$466)</f>
        <v>2020</v>
      </c>
      <c r="AG443" s="176">
        <f t="shared" ref="AG443:AV444" si="7721">SUMIF($A$9:$A$32,$AE443,C$443:C$466)</f>
        <v>771</v>
      </c>
      <c r="AH443" s="120">
        <f t="shared" si="7721"/>
        <v>779</v>
      </c>
      <c r="AI443" s="171">
        <f t="shared" si="7721"/>
        <v>581</v>
      </c>
      <c r="AJ443" s="119">
        <f t="shared" si="7721"/>
        <v>2108</v>
      </c>
      <c r="AK443" s="121">
        <f t="shared" si="7721"/>
        <v>1053</v>
      </c>
      <c r="AL443" s="120">
        <f t="shared" si="7721"/>
        <v>2474</v>
      </c>
      <c r="AM443" s="171">
        <f t="shared" si="7721"/>
        <v>1523</v>
      </c>
      <c r="AN443" s="119">
        <f t="shared" si="7721"/>
        <v>197</v>
      </c>
      <c r="AO443" s="121">
        <f t="shared" si="7721"/>
        <v>615</v>
      </c>
      <c r="AP443" s="120">
        <f t="shared" si="7721"/>
        <v>738</v>
      </c>
      <c r="AQ443" s="119">
        <f t="shared" si="7721"/>
        <v>1951</v>
      </c>
      <c r="AR443" s="170">
        <f t="shared" si="7721"/>
        <v>1938</v>
      </c>
      <c r="AS443" s="172">
        <f t="shared" si="7721"/>
        <v>2695</v>
      </c>
      <c r="AT443" s="119">
        <f t="shared" si="7721"/>
        <v>1389</v>
      </c>
      <c r="AU443" s="121">
        <f t="shared" si="7721"/>
        <v>1217</v>
      </c>
      <c r="AV443" s="120">
        <f t="shared" si="7721"/>
        <v>1723</v>
      </c>
      <c r="AW443" s="171">
        <f t="shared" ref="AW443:BE444" si="7722">SUMIF($A$9:$A$32,$AE443,S$443:S$466)</f>
        <v>1252</v>
      </c>
      <c r="AX443" s="119">
        <f t="shared" si="7722"/>
        <v>211</v>
      </c>
      <c r="AY443" s="121">
        <f t="shared" si="7722"/>
        <v>833</v>
      </c>
      <c r="AZ443" s="120">
        <f t="shared" si="7722"/>
        <v>644</v>
      </c>
      <c r="BA443" s="171">
        <f t="shared" si="7722"/>
        <v>1703</v>
      </c>
      <c r="BB443" s="119">
        <f t="shared" si="7722"/>
        <v>1154</v>
      </c>
      <c r="BC443" s="121">
        <f t="shared" si="7722"/>
        <v>1058</v>
      </c>
      <c r="BD443" s="20">
        <f t="shared" si="7722"/>
        <v>2316</v>
      </c>
      <c r="BE443" s="175">
        <f t="shared" si="7722"/>
        <v>1811</v>
      </c>
      <c r="BF443" s="161">
        <f>AF443+AH443+AJ443+AL443+AN443+AP443+AR443+AT443+AV443+AX443+AZ443+BB443+BD443</f>
        <v>17691</v>
      </c>
      <c r="BG443" s="162">
        <f>AG443+AI443+AK443+AM443+AO443+AQ443+AS443+AU443+AW443+AY443+BA443+BC443+BE443</f>
        <v>17063</v>
      </c>
      <c r="BI443" s="118" t="s">
        <v>19</v>
      </c>
      <c r="BJ443" s="122">
        <f>B443/B467</f>
        <v>0</v>
      </c>
      <c r="BK443" s="123">
        <f t="shared" ref="BK443" si="7723">C443/C467</f>
        <v>0</v>
      </c>
      <c r="BL443" s="124">
        <f t="shared" ref="BL443" si="7724">D443/D467</f>
        <v>0</v>
      </c>
      <c r="BM443" s="125">
        <f t="shared" ref="BM443" si="7725">E443/E467</f>
        <v>0</v>
      </c>
      <c r="BN443" s="122">
        <f t="shared" ref="BN443" si="7726">F443/F467</f>
        <v>0</v>
      </c>
      <c r="BO443" s="123">
        <f t="shared" ref="BO443" si="7727">G443/G467</f>
        <v>0</v>
      </c>
      <c r="BP443" s="124">
        <f t="shared" ref="BP443" si="7728">H443/H467</f>
        <v>0</v>
      </c>
      <c r="BQ443" s="125">
        <f t="shared" ref="BQ443" si="7729">I443/I467</f>
        <v>0</v>
      </c>
      <c r="BR443" s="122">
        <f t="shared" ref="BR443" si="7730">J443/J467</f>
        <v>0</v>
      </c>
      <c r="BS443" s="123">
        <f t="shared" ref="BS443" si="7731">K443/K467</f>
        <v>0</v>
      </c>
      <c r="BT443" s="124">
        <f t="shared" ref="BT443" si="7732">L443/L467</f>
        <v>0</v>
      </c>
      <c r="BU443" s="122">
        <f t="shared" ref="BU443" si="7733">M443/M467</f>
        <v>0</v>
      </c>
      <c r="BV443" s="126">
        <f t="shared" ref="BV443" si="7734">N443/N467</f>
        <v>0</v>
      </c>
      <c r="BW443" s="127">
        <f t="shared" ref="BW443" si="7735">O443/O467</f>
        <v>0</v>
      </c>
      <c r="BX443" s="122">
        <f t="shared" ref="BX443" si="7736">P443/P467</f>
        <v>0</v>
      </c>
      <c r="BY443" s="123">
        <f t="shared" ref="BY443" si="7737">Q443/Q467</f>
        <v>0</v>
      </c>
      <c r="BZ443" s="124">
        <f t="shared" ref="BZ443" si="7738">R443/R467</f>
        <v>0</v>
      </c>
      <c r="CA443" s="125">
        <f t="shared" ref="CA443" si="7739">S443/S467</f>
        <v>0</v>
      </c>
      <c r="CB443" s="122">
        <f t="shared" ref="CB443" si="7740">T443/T467</f>
        <v>0</v>
      </c>
      <c r="CC443" s="123">
        <f t="shared" ref="CC443" si="7741">U443/U467</f>
        <v>0</v>
      </c>
      <c r="CD443" s="124">
        <f t="shared" ref="CD443" si="7742">V443/V467</f>
        <v>0</v>
      </c>
      <c r="CE443" s="125">
        <f t="shared" ref="CE443" si="7743">W443/W467</f>
        <v>0</v>
      </c>
      <c r="CF443" s="122">
        <f t="shared" ref="CF443" si="7744">X443/X467</f>
        <v>0</v>
      </c>
      <c r="CG443" s="123">
        <f t="shared" ref="CG443" si="7745">Y443/Y467</f>
        <v>0</v>
      </c>
      <c r="CH443" s="124">
        <f t="shared" ref="CH443" si="7746">Z443/Z467</f>
        <v>0</v>
      </c>
      <c r="CI443" s="122">
        <f t="shared" ref="CI443" si="7747">AA443/AA467</f>
        <v>0</v>
      </c>
      <c r="CJ443" s="128">
        <f t="shared" ref="CJ443" si="7748">AB443/AB467</f>
        <v>0</v>
      </c>
      <c r="CK443" s="129">
        <f t="shared" ref="CK443" si="7749">AC443/AC467</f>
        <v>0</v>
      </c>
    </row>
    <row r="444" spans="1:89" x14ac:dyDescent="0.2">
      <c r="A444" s="130" t="s">
        <v>21</v>
      </c>
      <c r="B444" s="179">
        <v>252</v>
      </c>
      <c r="C444" s="180"/>
      <c r="D444" s="181">
        <v>123</v>
      </c>
      <c r="E444" s="182">
        <v>2</v>
      </c>
      <c r="F444" s="179">
        <v>553</v>
      </c>
      <c r="G444" s="183">
        <v>4</v>
      </c>
      <c r="H444" s="181">
        <v>337</v>
      </c>
      <c r="I444" s="182">
        <v>20</v>
      </c>
      <c r="J444" s="179">
        <v>16</v>
      </c>
      <c r="K444" s="183">
        <v>7</v>
      </c>
      <c r="L444" s="181">
        <v>13</v>
      </c>
      <c r="M444" s="179"/>
      <c r="N444" s="184">
        <v>142</v>
      </c>
      <c r="O444" s="185"/>
      <c r="P444" s="179">
        <v>34</v>
      </c>
      <c r="Q444" s="183"/>
      <c r="R444" s="181">
        <v>14</v>
      </c>
      <c r="S444" s="182">
        <v>0</v>
      </c>
      <c r="T444" s="179"/>
      <c r="U444" s="183">
        <v>0</v>
      </c>
      <c r="V444" s="181"/>
      <c r="W444" s="182">
        <v>0</v>
      </c>
      <c r="X444" s="179">
        <v>6</v>
      </c>
      <c r="Y444" s="183">
        <v>0</v>
      </c>
      <c r="Z444" s="181">
        <v>0</v>
      </c>
      <c r="AA444" s="179"/>
      <c r="AB444" s="161">
        <f t="shared" ref="AB444:AB463" si="7750">B444+D444+F444+H444+J444+L444+N444+P444+R444+T444+V444+X444+Z444</f>
        <v>1490</v>
      </c>
      <c r="AC444" s="162">
        <f t="shared" ref="AC444:AC463" si="7751">C444+E444+G444+I444+K444+M444+O444+Q444+S444+U444+W444+Y444+AA444</f>
        <v>33</v>
      </c>
      <c r="AE444" s="255" t="str">
        <f>$AE$10</f>
        <v>08:00 - 08:59</v>
      </c>
      <c r="AF444" s="119">
        <f>SUMIF($A$9:$A$32,$AE444,B$443:B$466)</f>
        <v>1853</v>
      </c>
      <c r="AG444" s="180">
        <f t="shared" si="7721"/>
        <v>896</v>
      </c>
      <c r="AH444" s="181">
        <f t="shared" si="7721"/>
        <v>587</v>
      </c>
      <c r="AI444" s="182">
        <f t="shared" si="7721"/>
        <v>578</v>
      </c>
      <c r="AJ444" s="179">
        <f t="shared" si="7721"/>
        <v>2045</v>
      </c>
      <c r="AK444" s="183">
        <f t="shared" si="7721"/>
        <v>919</v>
      </c>
      <c r="AL444" s="181">
        <f t="shared" si="7721"/>
        <v>2144</v>
      </c>
      <c r="AM444" s="182">
        <f t="shared" si="7721"/>
        <v>1470</v>
      </c>
      <c r="AN444" s="179">
        <f t="shared" si="7721"/>
        <v>161</v>
      </c>
      <c r="AO444" s="183">
        <f t="shared" si="7721"/>
        <v>644</v>
      </c>
      <c r="AP444" s="181">
        <f t="shared" si="7721"/>
        <v>579</v>
      </c>
      <c r="AQ444" s="179">
        <f t="shared" si="7721"/>
        <v>1866</v>
      </c>
      <c r="AR444" s="184">
        <f t="shared" si="7721"/>
        <v>1540</v>
      </c>
      <c r="AS444" s="185">
        <f t="shared" si="7721"/>
        <v>2498</v>
      </c>
      <c r="AT444" s="179">
        <f t="shared" si="7721"/>
        <v>1091</v>
      </c>
      <c r="AU444" s="183">
        <f t="shared" si="7721"/>
        <v>1108</v>
      </c>
      <c r="AV444" s="181">
        <f t="shared" si="7721"/>
        <v>1507</v>
      </c>
      <c r="AW444" s="182">
        <f t="shared" si="7722"/>
        <v>1087</v>
      </c>
      <c r="AX444" s="179">
        <f t="shared" si="7722"/>
        <v>211</v>
      </c>
      <c r="AY444" s="183">
        <f t="shared" si="7722"/>
        <v>664</v>
      </c>
      <c r="AZ444" s="181">
        <f t="shared" si="7722"/>
        <v>531</v>
      </c>
      <c r="BA444" s="182">
        <f t="shared" si="7722"/>
        <v>1468</v>
      </c>
      <c r="BB444" s="179">
        <f t="shared" si="7722"/>
        <v>897</v>
      </c>
      <c r="BC444" s="183">
        <f t="shared" si="7722"/>
        <v>883</v>
      </c>
      <c r="BD444" s="181">
        <f t="shared" si="7722"/>
        <v>2069</v>
      </c>
      <c r="BE444" s="179">
        <f t="shared" si="7722"/>
        <v>1857</v>
      </c>
      <c r="BF444" s="163">
        <f>SUM(AF444,AH444,AJ444,AL444,AN444,AP444,AR444,AT444,AV444,AX444,AZ444,BB444,BD444)</f>
        <v>15215</v>
      </c>
      <c r="BG444" s="164">
        <f>SUM(AG444,AI444,AK444,AM444,AO444,AQ444,AS444,AU444,AW444,AY444,BA444,BC444,BE444)</f>
        <v>15938</v>
      </c>
      <c r="BI444" s="130" t="s">
        <v>21</v>
      </c>
      <c r="BJ444" s="122">
        <f>B444/B467</f>
        <v>1.342639458681869E-2</v>
      </c>
      <c r="BK444" s="123">
        <f t="shared" ref="BK444" si="7752">C444/C467</f>
        <v>0</v>
      </c>
      <c r="BL444" s="124">
        <f t="shared" ref="BL444" si="7753">D444/D467</f>
        <v>1.4907283965579929E-2</v>
      </c>
      <c r="BM444" s="125">
        <f t="shared" ref="BM444" si="7754">E444/E467</f>
        <v>2.4530847540782532E-4</v>
      </c>
      <c r="BN444" s="122">
        <f t="shared" ref="BN444" si="7755">F444/F467</f>
        <v>2.5824227141122629E-2</v>
      </c>
      <c r="BO444" s="123">
        <f t="shared" ref="BO444" si="7756">G444/G467</f>
        <v>2.042692268409764E-4</v>
      </c>
      <c r="BP444" s="124">
        <f t="shared" ref="BP444" si="7757">H444/H467</f>
        <v>1.2687297643249756E-2</v>
      </c>
      <c r="BQ444" s="125">
        <f t="shared" ref="BQ444" si="7758">I444/I467</f>
        <v>7.2348430039068155E-4</v>
      </c>
      <c r="BR444" s="122">
        <f t="shared" ref="BR444" si="7759">J444/J467</f>
        <v>3.4865983874482458E-3</v>
      </c>
      <c r="BS444" s="123">
        <f t="shared" ref="BS444" si="7760">K444/K467</f>
        <v>1.5300546448087432E-3</v>
      </c>
      <c r="BT444" s="124">
        <f t="shared" ref="BT444" si="7761">L444/L467</f>
        <v>8.7512622012790304E-4</v>
      </c>
      <c r="BU444" s="122">
        <f t="shared" ref="BU444" si="7762">M444/M467</f>
        <v>0</v>
      </c>
      <c r="BV444" s="126">
        <f t="shared" ref="BV444" si="7763">N444/N467</f>
        <v>5.1711580480699199E-3</v>
      </c>
      <c r="BW444" s="127">
        <f t="shared" ref="BW444" si="7764">O444/O467</f>
        <v>0</v>
      </c>
      <c r="BX444" s="122">
        <f t="shared" ref="BX444" si="7765">P444/P467</f>
        <v>2.4393743722198307E-3</v>
      </c>
      <c r="BY444" s="123">
        <f t="shared" ref="BY444" si="7766">Q444/Q467</f>
        <v>0</v>
      </c>
      <c r="BZ444" s="124">
        <f t="shared" ref="BZ444" si="7767">R444/R467</f>
        <v>7.7877287645324587E-4</v>
      </c>
      <c r="CA444" s="125">
        <f t="shared" ref="CA444" si="7768">S444/S467</f>
        <v>0</v>
      </c>
      <c r="CB444" s="122">
        <f t="shared" ref="CB444" si="7769">T444/T467</f>
        <v>0</v>
      </c>
      <c r="CC444" s="123">
        <f t="shared" ref="CC444" si="7770">U444/U467</f>
        <v>0</v>
      </c>
      <c r="CD444" s="124">
        <f t="shared" ref="CD444" si="7771">V444/V467</f>
        <v>0</v>
      </c>
      <c r="CE444" s="125">
        <f t="shared" ref="CE444" si="7772">W444/W467</f>
        <v>0</v>
      </c>
      <c r="CF444" s="122">
        <f t="shared" ref="CF444" si="7773">X444/X467</f>
        <v>4.8851978505129456E-4</v>
      </c>
      <c r="CG444" s="123">
        <f t="shared" ref="CG444" si="7774">Y444/Y467</f>
        <v>0</v>
      </c>
      <c r="CH444" s="124">
        <f t="shared" ref="CH444" si="7775">Z444/Z467</f>
        <v>0</v>
      </c>
      <c r="CI444" s="122">
        <f t="shared" ref="CI444" si="7776">AA444/AA467</f>
        <v>0</v>
      </c>
      <c r="CJ444" s="128">
        <f t="shared" ref="CJ444" si="7777">AB444/AB467</f>
        <v>7.0002677954794246E-3</v>
      </c>
      <c r="CK444" s="129">
        <f t="shared" ref="CK444" si="7778">AC444/AC467</f>
        <v>1.554645799865264E-4</v>
      </c>
    </row>
    <row r="445" spans="1:89" ht="13.5" thickBot="1" x14ac:dyDescent="0.25">
      <c r="A445" s="138" t="s">
        <v>23</v>
      </c>
      <c r="B445" s="186">
        <v>1306</v>
      </c>
      <c r="C445" s="187">
        <v>116</v>
      </c>
      <c r="D445" s="188">
        <v>516</v>
      </c>
      <c r="E445" s="189">
        <v>98</v>
      </c>
      <c r="F445" s="186">
        <v>2042</v>
      </c>
      <c r="G445" s="190">
        <v>194</v>
      </c>
      <c r="H445" s="188">
        <v>1472</v>
      </c>
      <c r="I445" s="189">
        <v>415</v>
      </c>
      <c r="J445" s="186">
        <v>65</v>
      </c>
      <c r="K445" s="190">
        <v>146</v>
      </c>
      <c r="L445" s="188">
        <v>258</v>
      </c>
      <c r="M445" s="186">
        <v>590</v>
      </c>
      <c r="N445" s="191">
        <v>932</v>
      </c>
      <c r="O445" s="192">
        <v>1168</v>
      </c>
      <c r="P445" s="186">
        <v>441</v>
      </c>
      <c r="Q445" s="190">
        <v>643</v>
      </c>
      <c r="R445" s="188">
        <v>561</v>
      </c>
      <c r="S445" s="189">
        <v>821</v>
      </c>
      <c r="T445" s="186">
        <v>47</v>
      </c>
      <c r="U445" s="190">
        <v>371</v>
      </c>
      <c r="V445" s="188">
        <v>247</v>
      </c>
      <c r="W445" s="189">
        <v>916</v>
      </c>
      <c r="X445" s="186">
        <v>464</v>
      </c>
      <c r="Y445" s="190">
        <v>430</v>
      </c>
      <c r="Z445" s="188">
        <v>1087</v>
      </c>
      <c r="AA445" s="186">
        <v>802</v>
      </c>
      <c r="AB445" s="161">
        <f t="shared" si="7750"/>
        <v>9438</v>
      </c>
      <c r="AC445" s="162">
        <f t="shared" si="7751"/>
        <v>6710</v>
      </c>
      <c r="AE445" s="253"/>
      <c r="AF445" s="119"/>
      <c r="AG445" s="187"/>
      <c r="AH445" s="188"/>
      <c r="AI445" s="189"/>
      <c r="AJ445" s="186"/>
      <c r="AK445" s="190"/>
      <c r="AL445" s="188"/>
      <c r="AM445" s="189"/>
      <c r="AN445" s="186"/>
      <c r="AO445" s="190"/>
      <c r="AP445" s="188"/>
      <c r="AQ445" s="186"/>
      <c r="AR445" s="191"/>
      <c r="AS445" s="192"/>
      <c r="AT445" s="186"/>
      <c r="AU445" s="190"/>
      <c r="AV445" s="188"/>
      <c r="AW445" s="189"/>
      <c r="AX445" s="186"/>
      <c r="AY445" s="190"/>
      <c r="AZ445" s="188"/>
      <c r="BA445" s="189"/>
      <c r="BB445" s="186"/>
      <c r="BC445" s="190"/>
      <c r="BD445" s="188"/>
      <c r="BE445" s="186"/>
      <c r="BF445" s="163"/>
      <c r="BG445" s="164"/>
      <c r="BI445" s="138" t="s">
        <v>23</v>
      </c>
      <c r="BJ445" s="122">
        <f>B445/B467</f>
        <v>6.9582822739623851E-2</v>
      </c>
      <c r="BK445" s="123">
        <f t="shared" ref="BK445" si="7779">C445/C467</f>
        <v>6.2882853580528003E-3</v>
      </c>
      <c r="BL445" s="124">
        <f t="shared" ref="BL445" si="7780">D445/D467</f>
        <v>6.2537874197067023E-2</v>
      </c>
      <c r="BM445" s="125">
        <f t="shared" ref="BM445" si="7781">E445/E467</f>
        <v>1.2020115294983442E-2</v>
      </c>
      <c r="BN445" s="122">
        <f t="shared" ref="BN445" si="7782">F445/F467</f>
        <v>9.5358176893620999E-2</v>
      </c>
      <c r="BO445" s="123">
        <f t="shared" ref="BO445" si="7783">G445/G467</f>
        <v>9.9070575017873551E-3</v>
      </c>
      <c r="BP445" s="124">
        <f t="shared" ref="BP445" si="7784">H445/H467</f>
        <v>5.541751374143513E-2</v>
      </c>
      <c r="BQ445" s="125">
        <f t="shared" ref="BQ445" si="7785">I445/I467</f>
        <v>1.5012299233106641E-2</v>
      </c>
      <c r="BR445" s="122">
        <f t="shared" ref="BR445" si="7786">J445/J467</f>
        <v>1.4164305949008499E-2</v>
      </c>
      <c r="BS445" s="123">
        <f t="shared" ref="BS445" si="7787">K445/K467</f>
        <v>3.1912568306010927E-2</v>
      </c>
      <c r="BT445" s="124">
        <f t="shared" ref="BT445" si="7788">L445/L467</f>
        <v>1.7367889599461461E-2</v>
      </c>
      <c r="BU445" s="122">
        <f t="shared" ref="BU445" si="7789">M445/M467</f>
        <v>4.007879899463352E-2</v>
      </c>
      <c r="BV445" s="126">
        <f t="shared" ref="BV445" si="7790">N445/N467</f>
        <v>3.3940276766205389E-2</v>
      </c>
      <c r="BW445" s="127">
        <f t="shared" ref="BW445" si="7791">O445/O467</f>
        <v>4.2999668666936643E-2</v>
      </c>
      <c r="BX445" s="122">
        <f t="shared" ref="BX445" si="7792">P445/P467</f>
        <v>3.1640120533792511E-2</v>
      </c>
      <c r="BY445" s="123">
        <f t="shared" ref="BY445" si="7793">Q445/Q467</f>
        <v>4.6232384239286745E-2</v>
      </c>
      <c r="BZ445" s="124">
        <f t="shared" ref="BZ445" si="7794">R445/R467</f>
        <v>3.1206541692162207E-2</v>
      </c>
      <c r="CA445" s="125">
        <f t="shared" ref="CA445" si="7795">S445/S467</f>
        <v>4.4450460205739034E-2</v>
      </c>
      <c r="CB445" s="122">
        <f t="shared" ref="CB445" si="7796">T445/T467</f>
        <v>1.0103181427343079E-2</v>
      </c>
      <c r="CC445" s="123">
        <f t="shared" ref="CC445" si="7797">U445/U467</f>
        <v>7.2688087774294668E-2</v>
      </c>
      <c r="CD445" s="124">
        <f t="shared" ref="CD445" si="7798">V445/V467</f>
        <v>1.6541655504955798E-2</v>
      </c>
      <c r="CE445" s="125">
        <f t="shared" ref="CE445" si="7799">W445/W467</f>
        <v>5.5101058710298363E-2</v>
      </c>
      <c r="CF445" s="122">
        <f t="shared" ref="CF445" si="7800">X445/X467</f>
        <v>3.7778863377300111E-2</v>
      </c>
      <c r="CG445" s="123">
        <f t="shared" ref="CG445" si="7801">Y445/Y467</f>
        <v>5.6231201778475216E-2</v>
      </c>
      <c r="CH445" s="124">
        <f t="shared" ref="CH445" si="7802">Z445/Z467</f>
        <v>4.0010306242638398E-2</v>
      </c>
      <c r="CI445" s="122">
        <f t="shared" ref="CI445" si="7803">AA445/AA467</f>
        <v>2.6530814780508782E-2</v>
      </c>
      <c r="CJ445" s="128">
        <f t="shared" ref="CJ445" si="7804">AB445/AB467</f>
        <v>4.4341293593110606E-2</v>
      </c>
      <c r="CK445" s="129">
        <f t="shared" ref="CK445" si="7805">AC445/AC467</f>
        <v>3.1611131263927034E-2</v>
      </c>
    </row>
    <row r="446" spans="1:89" ht="14.25" thickTop="1" thickBot="1" x14ac:dyDescent="0.25">
      <c r="A446" s="130" t="s">
        <v>24</v>
      </c>
      <c r="B446" s="179">
        <v>2065</v>
      </c>
      <c r="C446" s="180">
        <v>658</v>
      </c>
      <c r="D446" s="181">
        <v>801</v>
      </c>
      <c r="E446" s="182">
        <v>607</v>
      </c>
      <c r="F446" s="179">
        <v>2133</v>
      </c>
      <c r="G446" s="183">
        <v>1023</v>
      </c>
      <c r="H446" s="181">
        <v>2305</v>
      </c>
      <c r="I446" s="182">
        <v>1081</v>
      </c>
      <c r="J446" s="179">
        <v>128</v>
      </c>
      <c r="K446" s="183">
        <v>372</v>
      </c>
      <c r="L446" s="181">
        <v>513</v>
      </c>
      <c r="M446" s="179">
        <v>1308</v>
      </c>
      <c r="N446" s="184">
        <v>1712</v>
      </c>
      <c r="O446" s="185">
        <v>2475</v>
      </c>
      <c r="P446" s="179">
        <v>1017</v>
      </c>
      <c r="Q446" s="183">
        <v>1196</v>
      </c>
      <c r="R446" s="181">
        <v>1354</v>
      </c>
      <c r="S446" s="182">
        <v>1211</v>
      </c>
      <c r="T446" s="179">
        <v>155</v>
      </c>
      <c r="U446" s="183">
        <v>744</v>
      </c>
      <c r="V446" s="181">
        <v>615</v>
      </c>
      <c r="W446" s="182">
        <v>1656</v>
      </c>
      <c r="X446" s="179">
        <v>926</v>
      </c>
      <c r="Y446" s="183">
        <v>708</v>
      </c>
      <c r="Z446" s="181">
        <v>1922</v>
      </c>
      <c r="AA446" s="179">
        <v>1600</v>
      </c>
      <c r="AB446" s="161">
        <f t="shared" si="7750"/>
        <v>15646</v>
      </c>
      <c r="AC446" s="162">
        <f t="shared" si="7751"/>
        <v>14639</v>
      </c>
      <c r="AE446" s="250" t="s">
        <v>25</v>
      </c>
      <c r="AF446" s="14">
        <f t="shared" ref="AF446:BG446" si="7806">SUM(AF443:AF445)</f>
        <v>3873</v>
      </c>
      <c r="AG446" s="1">
        <f t="shared" si="7806"/>
        <v>1667</v>
      </c>
      <c r="AH446" s="14">
        <f t="shared" si="7806"/>
        <v>1366</v>
      </c>
      <c r="AI446" s="1">
        <f t="shared" si="7806"/>
        <v>1159</v>
      </c>
      <c r="AJ446" s="14">
        <f t="shared" si="7806"/>
        <v>4153</v>
      </c>
      <c r="AK446" s="1">
        <f t="shared" si="7806"/>
        <v>1972</v>
      </c>
      <c r="AL446" s="14">
        <f t="shared" si="7806"/>
        <v>4618</v>
      </c>
      <c r="AM446" s="1">
        <f t="shared" si="7806"/>
        <v>2993</v>
      </c>
      <c r="AN446" s="14">
        <f t="shared" si="7806"/>
        <v>358</v>
      </c>
      <c r="AO446" s="1">
        <f t="shared" si="7806"/>
        <v>1259</v>
      </c>
      <c r="AP446" s="14">
        <f t="shared" si="7806"/>
        <v>1317</v>
      </c>
      <c r="AQ446" s="1">
        <f t="shared" si="7806"/>
        <v>3817</v>
      </c>
      <c r="AR446" s="14">
        <f t="shared" si="7806"/>
        <v>3478</v>
      </c>
      <c r="AS446" s="1">
        <f t="shared" si="7806"/>
        <v>5193</v>
      </c>
      <c r="AT446" s="14">
        <f t="shared" si="7806"/>
        <v>2480</v>
      </c>
      <c r="AU446" s="1">
        <f t="shared" si="7806"/>
        <v>2325</v>
      </c>
      <c r="AV446" s="14">
        <f t="shared" si="7806"/>
        <v>3230</v>
      </c>
      <c r="AW446" s="1">
        <f t="shared" si="7806"/>
        <v>2339</v>
      </c>
      <c r="AX446" s="14">
        <f t="shared" si="7806"/>
        <v>422</v>
      </c>
      <c r="AY446" s="1">
        <f t="shared" si="7806"/>
        <v>1497</v>
      </c>
      <c r="AZ446" s="14">
        <f t="shared" si="7806"/>
        <v>1175</v>
      </c>
      <c r="BA446" s="1">
        <f t="shared" si="7806"/>
        <v>3171</v>
      </c>
      <c r="BB446" s="14">
        <f t="shared" si="7806"/>
        <v>2051</v>
      </c>
      <c r="BC446" s="1">
        <f t="shared" si="7806"/>
        <v>1941</v>
      </c>
      <c r="BD446" s="14">
        <f t="shared" si="7806"/>
        <v>4385</v>
      </c>
      <c r="BE446" s="1">
        <f t="shared" si="7806"/>
        <v>3668</v>
      </c>
      <c r="BF446" s="165">
        <f t="shared" si="7806"/>
        <v>32906</v>
      </c>
      <c r="BG446" s="166">
        <f t="shared" si="7806"/>
        <v>33001</v>
      </c>
      <c r="BI446" s="130" t="s">
        <v>24</v>
      </c>
      <c r="BJ446" s="122">
        <f>B446/B467</f>
        <v>0.11002184453087538</v>
      </c>
      <c r="BK446" s="123">
        <f t="shared" ref="BK446" si="7807">C446/C467</f>
        <v>3.5669756599989159E-2</v>
      </c>
      <c r="BL446" s="124">
        <f t="shared" ref="BL446" si="7808">D446/D467</f>
        <v>9.7079141922191248E-2</v>
      </c>
      <c r="BM446" s="125">
        <f t="shared" ref="BM446" si="7809">E446/E467</f>
        <v>7.4451122286274984E-2</v>
      </c>
      <c r="BN446" s="122">
        <f t="shared" ref="BN446" si="7810">F446/F467</f>
        <v>9.9607733258615855E-2</v>
      </c>
      <c r="BO446" s="123">
        <f t="shared" ref="BO446" si="7811">G446/G467</f>
        <v>5.2241854764579716E-2</v>
      </c>
      <c r="BP446" s="124">
        <f t="shared" ref="BP446" si="7812">H446/H467</f>
        <v>8.6778104058429339E-2</v>
      </c>
      <c r="BQ446" s="125">
        <f t="shared" ref="BQ446" si="7813">I446/I467</f>
        <v>3.9104326436116339E-2</v>
      </c>
      <c r="BR446" s="122">
        <f t="shared" ref="BR446" si="7814">J446/J467</f>
        <v>2.7892787099585967E-2</v>
      </c>
      <c r="BS446" s="123">
        <f t="shared" ref="BS446" si="7815">K446/K467</f>
        <v>8.1311475409836062E-2</v>
      </c>
      <c r="BT446" s="124">
        <f t="shared" ref="BT446" si="7816">L446/L467</f>
        <v>3.4533826994278018E-2</v>
      </c>
      <c r="BU446" s="122">
        <f t="shared" ref="BU446" si="7817">M446/M467</f>
        <v>8.8852659466068878E-2</v>
      </c>
      <c r="BV446" s="126">
        <f t="shared" ref="BV446" si="7818">N446/N467</f>
        <v>6.2345229424617628E-2</v>
      </c>
      <c r="BW446" s="127">
        <f t="shared" ref="BW446" si="7819">O446/O467</f>
        <v>9.1116592423517287E-2</v>
      </c>
      <c r="BX446" s="122">
        <f t="shared" ref="BX446" si="7820">P446/P467</f>
        <v>7.2965992251399048E-2</v>
      </c>
      <c r="BY446" s="123">
        <f t="shared" ref="BY446" si="7821">Q446/Q467</f>
        <v>8.599367270635605E-2</v>
      </c>
      <c r="BZ446" s="124">
        <f t="shared" ref="BZ446" si="7822">R446/R467</f>
        <v>7.5318462479835341E-2</v>
      </c>
      <c r="CA446" s="125">
        <f t="shared" ref="CA446" si="7823">S446/S467</f>
        <v>6.5565782349756366E-2</v>
      </c>
      <c r="CB446" s="122">
        <f t="shared" ref="CB446" si="7824">T446/T467</f>
        <v>3.3319002579535684E-2</v>
      </c>
      <c r="CC446" s="123">
        <f t="shared" ref="CC446" si="7825">U446/U467</f>
        <v>0.14576802507836992</v>
      </c>
      <c r="CD446" s="124">
        <f t="shared" ref="CD446" si="7826">V446/V467</f>
        <v>4.1186713099383876E-2</v>
      </c>
      <c r="CE446" s="125">
        <f t="shared" ref="CE446" si="7827">W446/W467</f>
        <v>9.961501443695861E-2</v>
      </c>
      <c r="CF446" s="122">
        <f t="shared" ref="CF446" si="7828">X446/X467</f>
        <v>7.5394886826249799E-2</v>
      </c>
      <c r="CG446" s="123">
        <f t="shared" ref="CG446" si="7829">Y446/Y467</f>
        <v>9.2585327579442919E-2</v>
      </c>
      <c r="CH446" s="124">
        <f t="shared" ref="CH446" si="7830">Z446/Z467</f>
        <v>7.0744994110718495E-2</v>
      </c>
      <c r="CI446" s="122">
        <f t="shared" ref="CI446" si="7831">AA446/AA467</f>
        <v>5.2929306295279366E-2</v>
      </c>
      <c r="CJ446" s="128">
        <f t="shared" ref="CJ446" si="7832">AB446/AB467</f>
        <v>7.350751001883965E-2</v>
      </c>
      <c r="CK446" s="129">
        <f t="shared" ref="CK446" si="7833">AC446/AC467</f>
        <v>6.8965029891598792E-2</v>
      </c>
    </row>
    <row r="447" spans="1:89" ht="13.5" thickTop="1" x14ac:dyDescent="0.2">
      <c r="A447" s="138" t="s">
        <v>20</v>
      </c>
      <c r="B447" s="186">
        <v>2020</v>
      </c>
      <c r="C447" s="187">
        <v>771</v>
      </c>
      <c r="D447" s="188">
        <v>779</v>
      </c>
      <c r="E447" s="189">
        <v>581</v>
      </c>
      <c r="F447" s="186">
        <v>2108</v>
      </c>
      <c r="G447" s="190">
        <v>1053</v>
      </c>
      <c r="H447" s="188">
        <v>2474</v>
      </c>
      <c r="I447" s="189">
        <v>1523</v>
      </c>
      <c r="J447" s="186">
        <v>197</v>
      </c>
      <c r="K447" s="190">
        <v>615</v>
      </c>
      <c r="L447" s="188">
        <v>738</v>
      </c>
      <c r="M447" s="186">
        <v>1951</v>
      </c>
      <c r="N447" s="191">
        <v>1938</v>
      </c>
      <c r="O447" s="192">
        <v>2695</v>
      </c>
      <c r="P447" s="186">
        <v>1389</v>
      </c>
      <c r="Q447" s="190">
        <v>1217</v>
      </c>
      <c r="R447" s="188">
        <v>1723</v>
      </c>
      <c r="S447" s="189">
        <v>1252</v>
      </c>
      <c r="T447" s="186">
        <v>211</v>
      </c>
      <c r="U447" s="190">
        <v>833</v>
      </c>
      <c r="V447" s="188">
        <v>644</v>
      </c>
      <c r="W447" s="189">
        <v>1703</v>
      </c>
      <c r="X447" s="186">
        <v>1154</v>
      </c>
      <c r="Y447" s="190">
        <v>1058</v>
      </c>
      <c r="Z447" s="188">
        <v>2316</v>
      </c>
      <c r="AA447" s="186">
        <v>1811</v>
      </c>
      <c r="AB447" s="161">
        <f t="shared" si="7750"/>
        <v>17691</v>
      </c>
      <c r="AC447" s="162">
        <f t="shared" si="7751"/>
        <v>17063</v>
      </c>
      <c r="BI447" s="138" t="s">
        <v>20</v>
      </c>
      <c r="BJ447" s="122">
        <f>B447/B467</f>
        <v>0.10762427406894347</v>
      </c>
      <c r="BK447" s="123">
        <f t="shared" ref="BK447" si="7834">C447/C467</f>
        <v>4.1795413888437147E-2</v>
      </c>
      <c r="BL447" s="124">
        <f t="shared" ref="BL447" si="7835">D447/D467</f>
        <v>9.4412798448672883E-2</v>
      </c>
      <c r="BM447" s="125">
        <f t="shared" ref="BM447" si="7836">E447/E467</f>
        <v>7.126211210597326E-2</v>
      </c>
      <c r="BN447" s="122">
        <f t="shared" ref="BN447" si="7837">F447/F467</f>
        <v>9.8440272718782099E-2</v>
      </c>
      <c r="BO447" s="123">
        <f t="shared" ref="BO447" si="7838">G447/G467</f>
        <v>5.3773873965887037E-2</v>
      </c>
      <c r="BP447" s="124">
        <f t="shared" ref="BP447" si="7839">H447/H467</f>
        <v>9.3140576763797903E-2</v>
      </c>
      <c r="BQ447" s="125">
        <f t="shared" ref="BQ447" si="7840">I447/I467</f>
        <v>5.5093329474750395E-2</v>
      </c>
      <c r="BR447" s="122">
        <f t="shared" ref="BR447" si="7841">J447/J467</f>
        <v>4.2928742645456527E-2</v>
      </c>
      <c r="BS447" s="123">
        <f t="shared" ref="BS447" si="7842">K447/K467</f>
        <v>0.13442622950819672</v>
      </c>
      <c r="BT447" s="124">
        <f t="shared" ref="BT447" si="7843">L447/L467</f>
        <v>4.9680242342645571E-2</v>
      </c>
      <c r="BU447" s="122">
        <f t="shared" ref="BU447" si="7844">M447/M467</f>
        <v>0.13253175735344067</v>
      </c>
      <c r="BV447" s="126">
        <f t="shared" ref="BV447" si="7845">N447/N467</f>
        <v>7.0575382374362713E-2</v>
      </c>
      <c r="BW447" s="127">
        <f t="shared" ref="BW447" si="7846">O447/O467</f>
        <v>9.921584508338549E-2</v>
      </c>
      <c r="BX447" s="122">
        <f t="shared" ref="BX447" si="7847">P447/P467</f>
        <v>9.9655617735686611E-2</v>
      </c>
      <c r="BY447" s="123">
        <f t="shared" ref="BY447" si="7848">Q447/Q467</f>
        <v>8.750359505320679E-2</v>
      </c>
      <c r="BZ447" s="124">
        <f t="shared" ref="BZ447" si="7849">R447/R467</f>
        <v>9.5844690437781613E-2</v>
      </c>
      <c r="CA447" s="125">
        <f t="shared" ref="CA447" si="7850">S447/S467</f>
        <v>6.778559826746075E-2</v>
      </c>
      <c r="CB447" s="122">
        <f t="shared" ref="CB447" si="7851">T447/T467</f>
        <v>4.5356835769561482E-2</v>
      </c>
      <c r="CC447" s="123">
        <f t="shared" ref="CC447" si="7852">U447/U467</f>
        <v>0.16320532915360503</v>
      </c>
      <c r="CD447" s="124">
        <f t="shared" ref="CD447" si="7853">V447/V467</f>
        <v>4.3128850790249126E-2</v>
      </c>
      <c r="CE447" s="125">
        <f t="shared" ref="CE447" si="7854">W447/W467</f>
        <v>0.1024422521655438</v>
      </c>
      <c r="CF447" s="122">
        <f t="shared" ref="CF447" si="7855">X447/X467</f>
        <v>9.3958638658198992E-2</v>
      </c>
      <c r="CG447" s="123">
        <f t="shared" ref="CG447" si="7856">Y447/Y467</f>
        <v>0.13835491042238787</v>
      </c>
      <c r="CH447" s="124">
        <f t="shared" ref="CH447" si="7857">Z447/Z467</f>
        <v>8.524734982332155E-2</v>
      </c>
      <c r="CI447" s="122">
        <f t="shared" ref="CI447" si="7858">AA447/AA467</f>
        <v>5.9909358562969334E-2</v>
      </c>
      <c r="CJ447" s="128">
        <f t="shared" ref="CJ447" si="7859">AB447/AB467</f>
        <v>8.3115260113977518E-2</v>
      </c>
      <c r="CK447" s="129">
        <f t="shared" ref="CK447" si="7860">AC447/AC467</f>
        <v>8.0384609948790903E-2</v>
      </c>
    </row>
    <row r="448" spans="1:89" ht="13.5" thickBot="1" x14ac:dyDescent="0.25">
      <c r="A448" s="130" t="s">
        <v>22</v>
      </c>
      <c r="B448" s="179">
        <v>1853</v>
      </c>
      <c r="C448" s="180">
        <v>896</v>
      </c>
      <c r="D448" s="181">
        <v>587</v>
      </c>
      <c r="E448" s="182">
        <v>578</v>
      </c>
      <c r="F448" s="179">
        <v>2045</v>
      </c>
      <c r="G448" s="183">
        <v>919</v>
      </c>
      <c r="H448" s="181">
        <v>2144</v>
      </c>
      <c r="I448" s="182">
        <v>1470</v>
      </c>
      <c r="J448" s="179">
        <v>161</v>
      </c>
      <c r="K448" s="183">
        <v>644</v>
      </c>
      <c r="L448" s="181">
        <v>579</v>
      </c>
      <c r="M448" s="179">
        <v>1866</v>
      </c>
      <c r="N448" s="184">
        <v>1540</v>
      </c>
      <c r="O448" s="185">
        <v>2498</v>
      </c>
      <c r="P448" s="179">
        <v>1091</v>
      </c>
      <c r="Q448" s="183">
        <v>1108</v>
      </c>
      <c r="R448" s="181">
        <v>1507</v>
      </c>
      <c r="S448" s="182">
        <v>1087</v>
      </c>
      <c r="T448" s="179">
        <v>211</v>
      </c>
      <c r="U448" s="183">
        <v>664</v>
      </c>
      <c r="V448" s="181">
        <v>531</v>
      </c>
      <c r="W448" s="182">
        <v>1468</v>
      </c>
      <c r="X448" s="179">
        <v>897</v>
      </c>
      <c r="Y448" s="183">
        <v>883</v>
      </c>
      <c r="Z448" s="181">
        <v>2069</v>
      </c>
      <c r="AA448" s="179">
        <v>1857</v>
      </c>
      <c r="AB448" s="161">
        <f t="shared" si="7750"/>
        <v>15215</v>
      </c>
      <c r="AC448" s="162">
        <f t="shared" si="7751"/>
        <v>15938</v>
      </c>
      <c r="AE448" t="s">
        <v>26</v>
      </c>
      <c r="BI448" s="130" t="s">
        <v>22</v>
      </c>
      <c r="BJ448" s="122">
        <f>B448/B467</f>
        <v>9.872662368799616E-2</v>
      </c>
      <c r="BK448" s="123">
        <f t="shared" ref="BK448" si="7861">C448/C467</f>
        <v>4.8571583455304386E-2</v>
      </c>
      <c r="BL448" s="124">
        <f t="shared" ref="BL448" si="7862">D448/D467</f>
        <v>7.1142891770694466E-2</v>
      </c>
      <c r="BM448" s="125">
        <f t="shared" ref="BM448" si="7863">E448/E467</f>
        <v>7.0894149392861525E-2</v>
      </c>
      <c r="BN448" s="122">
        <f t="shared" ref="BN448" si="7864">F448/F467</f>
        <v>9.5498272158401051E-2</v>
      </c>
      <c r="BO448" s="123">
        <f t="shared" ref="BO448" si="7865">G448/G467</f>
        <v>4.6930854866714326E-2</v>
      </c>
      <c r="BP448" s="124">
        <f t="shared" ref="BP448" si="7866">H448/H467</f>
        <v>8.0716813492959866E-2</v>
      </c>
      <c r="BQ448" s="125">
        <f t="shared" ref="BQ448" si="7867">I448/I467</f>
        <v>5.3176096078715089E-2</v>
      </c>
      <c r="BR448" s="122">
        <f t="shared" ref="BR448" si="7868">J448/J467</f>
        <v>3.508389627369797E-2</v>
      </c>
      <c r="BS448" s="123">
        <f t="shared" ref="BS448" si="7869">K448/K467</f>
        <v>0.14076502732240437</v>
      </c>
      <c r="BT448" s="124">
        <f t="shared" ref="BT448" si="7870">L448/L467</f>
        <v>3.8976775496465839E-2</v>
      </c>
      <c r="BU448" s="122">
        <f t="shared" ref="BU448" si="7871">M448/M467</f>
        <v>0.12675769309150195</v>
      </c>
      <c r="BV448" s="126">
        <f t="shared" ref="BV448" si="7872">N448/N467</f>
        <v>5.6081573197378005E-2</v>
      </c>
      <c r="BW448" s="127">
        <f t="shared" ref="BW448" si="7873">O448/O467</f>
        <v>9.1963332474321688E-2</v>
      </c>
      <c r="BX448" s="122">
        <f t="shared" ref="BX448" si="7874">P448/P467</f>
        <v>7.8275218826230453E-2</v>
      </c>
      <c r="BY448" s="123">
        <f t="shared" ref="BY448" si="7875">Q448/Q467</f>
        <v>7.9666379062410128E-2</v>
      </c>
      <c r="BZ448" s="124">
        <f t="shared" ref="BZ448" si="7876">R448/R467</f>
        <v>8.3829337486788669E-2</v>
      </c>
      <c r="CA448" s="125">
        <f t="shared" ref="CA448" si="7877">S448/S467</f>
        <v>5.8852192744991878E-2</v>
      </c>
      <c r="CB448" s="122">
        <f t="shared" ref="CB448" si="7878">T448/T467</f>
        <v>4.5356835769561482E-2</v>
      </c>
      <c r="CC448" s="123">
        <f t="shared" ref="CC448" si="7879">U448/U467</f>
        <v>0.13009404388714735</v>
      </c>
      <c r="CD448" s="124">
        <f t="shared" ref="CD448" si="7880">V448/V467</f>
        <v>3.5561210822394856E-2</v>
      </c>
      <c r="CE448" s="125">
        <f t="shared" ref="CE448" si="7881">W448/W467</f>
        <v>8.8306063522617897E-2</v>
      </c>
      <c r="CF448" s="122">
        <f t="shared" ref="CF448" si="7882">X448/X467</f>
        <v>7.3033707865168537E-2</v>
      </c>
      <c r="CG448" s="123">
        <f t="shared" ref="CG448" si="7883">Y448/Y467</f>
        <v>0.11547011900091539</v>
      </c>
      <c r="CH448" s="124">
        <f t="shared" ref="CH448" si="7884">Z448/Z467</f>
        <v>7.6155771495877503E-2</v>
      </c>
      <c r="CI448" s="122">
        <f t="shared" ref="CI448" si="7885">AA448/AA467</f>
        <v>6.1431076118958615E-2</v>
      </c>
      <c r="CJ448" s="128">
        <f t="shared" ref="CJ448" si="7886">AB448/AB467</f>
        <v>7.1482600341086874E-2</v>
      </c>
      <c r="CK448" s="129">
        <f t="shared" ref="CK448" si="7887">AC448/AC467</f>
        <v>7.5084681085613877E-2</v>
      </c>
    </row>
    <row r="449" spans="1:89" ht="14.25" thickTop="1" thickBot="1" x14ac:dyDescent="0.25">
      <c r="A449" s="138" t="s">
        <v>27</v>
      </c>
      <c r="B449" s="186">
        <v>1371</v>
      </c>
      <c r="C449" s="187">
        <v>942</v>
      </c>
      <c r="D449" s="188">
        <v>493</v>
      </c>
      <c r="E449" s="189">
        <v>479</v>
      </c>
      <c r="F449" s="186">
        <v>1948</v>
      </c>
      <c r="G449" s="190">
        <v>667</v>
      </c>
      <c r="H449" s="188">
        <v>2039</v>
      </c>
      <c r="I449" s="189">
        <v>1407</v>
      </c>
      <c r="J449" s="186">
        <v>179</v>
      </c>
      <c r="K449" s="190">
        <v>596</v>
      </c>
      <c r="L449" s="188">
        <v>548</v>
      </c>
      <c r="M449" s="186">
        <v>1683</v>
      </c>
      <c r="N449" s="191">
        <v>1448</v>
      </c>
      <c r="O449" s="192">
        <v>2376</v>
      </c>
      <c r="P449" s="186">
        <v>800</v>
      </c>
      <c r="Q449" s="190">
        <v>910</v>
      </c>
      <c r="R449" s="188">
        <v>1350</v>
      </c>
      <c r="S449" s="189">
        <v>1002</v>
      </c>
      <c r="T449" s="186">
        <v>179</v>
      </c>
      <c r="U449" s="190">
        <v>453</v>
      </c>
      <c r="V449" s="188">
        <v>547</v>
      </c>
      <c r="W449" s="189">
        <v>1476</v>
      </c>
      <c r="X449" s="186">
        <v>754</v>
      </c>
      <c r="Y449" s="190">
        <v>541</v>
      </c>
      <c r="Z449" s="188">
        <v>1829</v>
      </c>
      <c r="AA449" s="186">
        <v>1767</v>
      </c>
      <c r="AB449" s="161">
        <f t="shared" si="7750"/>
        <v>13485</v>
      </c>
      <c r="AC449" s="162">
        <f t="shared" si="7751"/>
        <v>14299</v>
      </c>
      <c r="AE449" s="265" t="s">
        <v>2</v>
      </c>
      <c r="AF449" s="267" t="s">
        <v>3</v>
      </c>
      <c r="AG449" s="268"/>
      <c r="AH449" s="267" t="s">
        <v>4</v>
      </c>
      <c r="AI449" s="268"/>
      <c r="AJ449" s="267" t="s">
        <v>5</v>
      </c>
      <c r="AK449" s="268"/>
      <c r="AL449" s="267" t="s">
        <v>6</v>
      </c>
      <c r="AM449" s="268"/>
      <c r="AN449" s="267" t="s">
        <v>7</v>
      </c>
      <c r="AO449" s="268"/>
      <c r="AP449" s="267" t="s">
        <v>8</v>
      </c>
      <c r="AQ449" s="268"/>
      <c r="AR449" s="267" t="s">
        <v>9</v>
      </c>
      <c r="AS449" s="268"/>
      <c r="AT449" s="267" t="s">
        <v>10</v>
      </c>
      <c r="AU449" s="268"/>
      <c r="AV449" s="267" t="s">
        <v>11</v>
      </c>
      <c r="AW449" s="268"/>
      <c r="AX449" s="267" t="s">
        <v>12</v>
      </c>
      <c r="AY449" s="268"/>
      <c r="AZ449" s="267" t="s">
        <v>13</v>
      </c>
      <c r="BA449" s="268"/>
      <c r="BB449" s="267" t="s">
        <v>14</v>
      </c>
      <c r="BC449" s="268"/>
      <c r="BD449" s="270" t="s">
        <v>15</v>
      </c>
      <c r="BE449" s="271"/>
      <c r="BF449" s="272" t="s">
        <v>16</v>
      </c>
      <c r="BG449" s="273"/>
      <c r="BI449" s="138" t="s">
        <v>27</v>
      </c>
      <c r="BJ449" s="122">
        <f>B449/B467</f>
        <v>7.3045980073525488E-2</v>
      </c>
      <c r="BK449" s="123">
        <f t="shared" ref="BK449" si="7888">C449/C467</f>
        <v>5.1065213855911527E-2</v>
      </c>
      <c r="BL449" s="124">
        <f t="shared" ref="BL449" si="7889">D449/D467</f>
        <v>5.9750333292934187E-2</v>
      </c>
      <c r="BM449" s="125">
        <f t="shared" ref="BM449" si="7890">E449/E467</f>
        <v>5.8751379860174167E-2</v>
      </c>
      <c r="BN449" s="122">
        <f t="shared" ref="BN449" si="7891">F449/F467</f>
        <v>9.0968525263846078E-2</v>
      </c>
      <c r="BO449" s="123">
        <f t="shared" ref="BO449" si="7892">G449/G467</f>
        <v>3.4061893575732818E-2</v>
      </c>
      <c r="BP449" s="124">
        <f t="shared" ref="BP449" si="7893">H449/H467</f>
        <v>7.6763797906784129E-2</v>
      </c>
      <c r="BQ449" s="125">
        <f t="shared" ref="BQ449" si="7894">I449/I467</f>
        <v>5.0897120532484443E-2</v>
      </c>
      <c r="BR449" s="122">
        <f t="shared" ref="BR449" si="7895">J449/J467</f>
        <v>3.9006319459577249E-2</v>
      </c>
      <c r="BS449" s="123">
        <f t="shared" ref="BS449" si="7896">K449/K467</f>
        <v>0.13027322404371586</v>
      </c>
      <c r="BT449" s="124">
        <f t="shared" ref="BT449" si="7897">L449/L467</f>
        <v>3.6889936048468526E-2</v>
      </c>
      <c r="BU449" s="122">
        <f t="shared" ref="BU449" si="7898">M449/M467</f>
        <v>0.1143264723863868</v>
      </c>
      <c r="BV449" s="126">
        <f t="shared" ref="BV449" si="7899">N449/N467</f>
        <v>5.2731245447924256E-2</v>
      </c>
      <c r="BW449" s="127">
        <f t="shared" ref="BW449" si="7900">O449/O467</f>
        <v>8.7471928726576595E-2</v>
      </c>
      <c r="BX449" s="122">
        <f t="shared" ref="BX449" si="7901">P449/P467</f>
        <v>5.7397044052231311E-2</v>
      </c>
      <c r="BY449" s="123">
        <f t="shared" ref="BY449" si="7902">Q449/Q467</f>
        <v>6.5429968363531779E-2</v>
      </c>
      <c r="BZ449" s="124">
        <f t="shared" ref="BZ449" si="7903">R449/R467</f>
        <v>7.5095955943705842E-2</v>
      </c>
      <c r="CA449" s="125">
        <f t="shared" ref="CA449" si="7904">S449/S467</f>
        <v>5.425013535462913E-2</v>
      </c>
      <c r="CB449" s="122">
        <f t="shared" ref="CB449" si="7905">T449/T467</f>
        <v>3.8478073946689596E-2</v>
      </c>
      <c r="CC449" s="123">
        <f t="shared" ref="CC449" si="7906">U449/U467</f>
        <v>8.8753918495297804E-2</v>
      </c>
      <c r="CD449" s="124">
        <f t="shared" ref="CD449" si="7907">V449/V467</f>
        <v>3.6632735065630861E-2</v>
      </c>
      <c r="CE449" s="125">
        <f t="shared" ref="CE449" si="7908">W449/W467</f>
        <v>8.8787295476419628E-2</v>
      </c>
      <c r="CF449" s="122">
        <f t="shared" ref="CF449" si="7909">X449/X467</f>
        <v>6.1390652988112686E-2</v>
      </c>
      <c r="CG449" s="123">
        <f t="shared" ref="CG449" si="7910">Y449/Y467</f>
        <v>7.0746698051523477E-2</v>
      </c>
      <c r="CH449" s="124">
        <f t="shared" ref="CH449" si="7911">Z449/Z467</f>
        <v>6.7321849234393411E-2</v>
      </c>
      <c r="CI449" s="122">
        <f t="shared" ref="CI449" si="7912">AA449/AA467</f>
        <v>5.8453802639849152E-2</v>
      </c>
      <c r="CJ449" s="128">
        <f t="shared" ref="CJ449" si="7913">AB449/AB467</f>
        <v>6.3354772632241638E-2</v>
      </c>
      <c r="CK449" s="129">
        <f t="shared" ref="CK449" si="7914">AC449/AC467</f>
        <v>6.7363273612949734E-2</v>
      </c>
    </row>
    <row r="450" spans="1:89" ht="15" thickTop="1" thickBot="1" x14ac:dyDescent="0.3">
      <c r="A450" s="130" t="s">
        <v>28</v>
      </c>
      <c r="B450" s="179">
        <v>1060</v>
      </c>
      <c r="C450" s="180">
        <v>859</v>
      </c>
      <c r="D450" s="181">
        <v>413</v>
      </c>
      <c r="E450" s="182">
        <v>407</v>
      </c>
      <c r="F450" s="179">
        <v>1206</v>
      </c>
      <c r="G450" s="183">
        <v>655</v>
      </c>
      <c r="H450" s="181">
        <v>1476</v>
      </c>
      <c r="I450" s="182">
        <v>1267</v>
      </c>
      <c r="J450" s="179">
        <v>173</v>
      </c>
      <c r="K450" s="183">
        <v>435</v>
      </c>
      <c r="L450" s="181">
        <v>536</v>
      </c>
      <c r="M450" s="179">
        <v>1050</v>
      </c>
      <c r="N450" s="184">
        <v>1244</v>
      </c>
      <c r="O450" s="185">
        <v>1628</v>
      </c>
      <c r="P450" s="179">
        <v>634</v>
      </c>
      <c r="Q450" s="183">
        <v>684</v>
      </c>
      <c r="R450" s="181">
        <v>1008</v>
      </c>
      <c r="S450" s="182">
        <v>992</v>
      </c>
      <c r="T450" s="179">
        <v>174</v>
      </c>
      <c r="U450" s="183">
        <v>318</v>
      </c>
      <c r="V450" s="181">
        <v>515</v>
      </c>
      <c r="W450" s="182">
        <v>945</v>
      </c>
      <c r="X450" s="179">
        <v>626</v>
      </c>
      <c r="Y450" s="183">
        <v>386</v>
      </c>
      <c r="Z450" s="181">
        <v>1612</v>
      </c>
      <c r="AA450" s="179">
        <v>1682</v>
      </c>
      <c r="AB450" s="161">
        <f t="shared" si="7750"/>
        <v>10677</v>
      </c>
      <c r="AC450" s="162">
        <f t="shared" si="7751"/>
        <v>11308</v>
      </c>
      <c r="AE450" s="266"/>
      <c r="AF450" s="110" t="s">
        <v>17</v>
      </c>
      <c r="AG450" s="111" t="s">
        <v>18</v>
      </c>
      <c r="AH450" s="112" t="s">
        <v>17</v>
      </c>
      <c r="AI450" s="113" t="s">
        <v>18</v>
      </c>
      <c r="AJ450" s="110" t="s">
        <v>17</v>
      </c>
      <c r="AK450" s="111" t="s">
        <v>18</v>
      </c>
      <c r="AL450" s="112" t="s">
        <v>17</v>
      </c>
      <c r="AM450" s="113" t="s">
        <v>18</v>
      </c>
      <c r="AN450" s="110" t="s">
        <v>17</v>
      </c>
      <c r="AO450" s="111" t="s">
        <v>18</v>
      </c>
      <c r="AP450" s="112" t="s">
        <v>17</v>
      </c>
      <c r="AQ450" s="110" t="s">
        <v>18</v>
      </c>
      <c r="AR450" s="114" t="s">
        <v>17</v>
      </c>
      <c r="AS450" s="115" t="s">
        <v>18</v>
      </c>
      <c r="AT450" s="110" t="s">
        <v>17</v>
      </c>
      <c r="AU450" s="111" t="s">
        <v>18</v>
      </c>
      <c r="AV450" s="112" t="s">
        <v>17</v>
      </c>
      <c r="AW450" s="113" t="s">
        <v>18</v>
      </c>
      <c r="AX450" s="110" t="s">
        <v>17</v>
      </c>
      <c r="AY450" s="111" t="s">
        <v>18</v>
      </c>
      <c r="AZ450" s="112" t="s">
        <v>17</v>
      </c>
      <c r="BA450" s="113" t="s">
        <v>18</v>
      </c>
      <c r="BB450" s="110" t="s">
        <v>17</v>
      </c>
      <c r="BC450" s="111" t="s">
        <v>18</v>
      </c>
      <c r="BD450" s="25" t="s">
        <v>17</v>
      </c>
      <c r="BE450" s="116" t="s">
        <v>18</v>
      </c>
      <c r="BF450" s="167" t="s">
        <v>17</v>
      </c>
      <c r="BG450" s="168" t="s">
        <v>18</v>
      </c>
      <c r="BI450" s="130" t="s">
        <v>28</v>
      </c>
      <c r="BJ450" s="122">
        <f>B450/B467</f>
        <v>5.6476104214396076E-2</v>
      </c>
      <c r="BK450" s="123">
        <f t="shared" ref="BK450" si="7915">C450/C467</f>
        <v>4.6565837263511684E-2</v>
      </c>
      <c r="BL450" s="124">
        <f t="shared" ref="BL450" si="7916">D450/D467</f>
        <v>5.005453884377651E-2</v>
      </c>
      <c r="BM450" s="125">
        <f t="shared" ref="BM450" si="7917">E450/E467</f>
        <v>4.992027474549246E-2</v>
      </c>
      <c r="BN450" s="122">
        <f t="shared" ref="BN450" si="7918">F450/F467</f>
        <v>5.6318296441580276E-2</v>
      </c>
      <c r="BO450" s="123">
        <f t="shared" ref="BO450" si="7919">G450/G467</f>
        <v>3.3449085895209889E-2</v>
      </c>
      <c r="BP450" s="124">
        <f t="shared" ref="BP450" si="7920">H450/H467</f>
        <v>5.5568104811384682E-2</v>
      </c>
      <c r="BQ450" s="125">
        <f t="shared" ref="BQ450" si="7921">I450/I467</f>
        <v>4.5832730429749675E-2</v>
      </c>
      <c r="BR450" s="122">
        <f t="shared" ref="BR450" si="7922">J450/J467</f>
        <v>3.7698845064284156E-2</v>
      </c>
      <c r="BS450" s="123">
        <f t="shared" ref="BS450" si="7923">K450/K467</f>
        <v>9.5081967213114751E-2</v>
      </c>
      <c r="BT450" s="124">
        <f t="shared" ref="BT450" si="7924">L450/L467</f>
        <v>3.6082127229888926E-2</v>
      </c>
      <c r="BU450" s="122">
        <f t="shared" ref="BU450" si="7925">M450/M467</f>
        <v>7.1326676176890161E-2</v>
      </c>
      <c r="BV450" s="126">
        <f t="shared" ref="BV450" si="7926">N450/N467</f>
        <v>4.5302257829570286E-2</v>
      </c>
      <c r="BW450" s="127">
        <f t="shared" ref="BW450" si="7927">O450/O467</f>
        <v>5.9934469683024703E-2</v>
      </c>
      <c r="BX450" s="122">
        <f t="shared" ref="BX450" si="7928">P450/P467</f>
        <v>4.5487157411393316E-2</v>
      </c>
      <c r="BY450" s="123">
        <f t="shared" ref="BY450" si="7929">Q450/Q467</f>
        <v>4.9180327868852458E-2</v>
      </c>
      <c r="BZ450" s="124">
        <f t="shared" ref="BZ450" si="7930">R450/R467</f>
        <v>5.60716471046337E-2</v>
      </c>
      <c r="CA450" s="125">
        <f t="shared" ref="CA450" si="7931">S450/S467</f>
        <v>5.3708716838115865E-2</v>
      </c>
      <c r="CB450" s="122">
        <f t="shared" ref="CB450" si="7932">T450/T467</f>
        <v>3.7403267411865865E-2</v>
      </c>
      <c r="CC450" s="123">
        <f t="shared" ref="CC450" si="7933">U450/U467</f>
        <v>6.2304075235109717E-2</v>
      </c>
      <c r="CD450" s="124">
        <f t="shared" ref="CD450" si="7934">V450/V467</f>
        <v>3.4489686579158851E-2</v>
      </c>
      <c r="CE450" s="125">
        <f t="shared" ref="CE450" si="7935">W450/W467</f>
        <v>5.6845524542829644E-2</v>
      </c>
      <c r="CF450" s="122">
        <f t="shared" ref="CF450" si="7936">X450/X467</f>
        <v>5.0968897573685071E-2</v>
      </c>
      <c r="CG450" s="123">
        <f t="shared" ref="CG450" si="7937">Y450/Y467</f>
        <v>5.0477311363933568E-2</v>
      </c>
      <c r="CH450" s="124">
        <f t="shared" ref="CH450" si="7938">Z450/Z467</f>
        <v>5.9334511189634863E-2</v>
      </c>
      <c r="CI450" s="122">
        <f t="shared" ref="CI450" si="7939">AA450/AA467</f>
        <v>5.5641933242912438E-2</v>
      </c>
      <c r="CJ450" s="128">
        <f t="shared" ref="CJ450" si="7940">AB450/AB467</f>
        <v>5.0162321645861617E-2</v>
      </c>
      <c r="CK450" s="129">
        <f t="shared" ref="CK450" si="7941">AC450/AC467</f>
        <v>5.3272529408716379E-2</v>
      </c>
    </row>
    <row r="451" spans="1:89" ht="13.5" thickTop="1" x14ac:dyDescent="0.2">
      <c r="A451" s="138" t="s">
        <v>29</v>
      </c>
      <c r="B451" s="193">
        <v>899</v>
      </c>
      <c r="C451" s="187">
        <v>874</v>
      </c>
      <c r="D451" s="188">
        <v>345</v>
      </c>
      <c r="E451" s="189">
        <v>379</v>
      </c>
      <c r="F451" s="186">
        <v>1253</v>
      </c>
      <c r="G451" s="190">
        <v>680</v>
      </c>
      <c r="H451" s="188">
        <v>1459</v>
      </c>
      <c r="I451" s="189">
        <v>1195</v>
      </c>
      <c r="J451" s="186">
        <v>232</v>
      </c>
      <c r="K451" s="190">
        <v>270</v>
      </c>
      <c r="L451" s="188">
        <v>617</v>
      </c>
      <c r="M451" s="186">
        <v>997</v>
      </c>
      <c r="N451" s="191">
        <v>1278</v>
      </c>
      <c r="O451" s="194">
        <v>1418</v>
      </c>
      <c r="P451" s="186">
        <v>599</v>
      </c>
      <c r="Q451" s="190">
        <v>611</v>
      </c>
      <c r="R451" s="188">
        <v>903</v>
      </c>
      <c r="S451" s="189">
        <v>814</v>
      </c>
      <c r="T451" s="186">
        <v>200</v>
      </c>
      <c r="U451" s="190">
        <v>222</v>
      </c>
      <c r="V451" s="188">
        <v>558</v>
      </c>
      <c r="W451" s="195">
        <v>1012</v>
      </c>
      <c r="X451" s="186">
        <v>575</v>
      </c>
      <c r="Y451" s="190">
        <v>382</v>
      </c>
      <c r="Z451" s="188">
        <v>1571</v>
      </c>
      <c r="AA451" s="186">
        <v>1739</v>
      </c>
      <c r="AB451" s="161">
        <f t="shared" si="7750"/>
        <v>10489</v>
      </c>
      <c r="AC451" s="162">
        <f t="shared" si="7751"/>
        <v>10593</v>
      </c>
      <c r="AE451" s="253" t="str">
        <f>$AE$17</f>
        <v>17:00 - 17:59</v>
      </c>
      <c r="AF451" s="119">
        <f t="shared" ref="AF451:AU452" si="7942">SUMIF($A$9:$A$32,$AE451,B$443:B$466)</f>
        <v>969</v>
      </c>
      <c r="AG451" s="176">
        <f t="shared" si="7942"/>
        <v>2546</v>
      </c>
      <c r="AH451" s="120">
        <f t="shared" si="7942"/>
        <v>797</v>
      </c>
      <c r="AI451" s="171">
        <f t="shared" si="7942"/>
        <v>731</v>
      </c>
      <c r="AJ451" s="119">
        <f t="shared" si="7942"/>
        <v>1091</v>
      </c>
      <c r="AK451" s="121">
        <f t="shared" si="7942"/>
        <v>2549</v>
      </c>
      <c r="AL451" s="120">
        <f t="shared" si="7942"/>
        <v>1710</v>
      </c>
      <c r="AM451" s="171">
        <f t="shared" si="7942"/>
        <v>3199</v>
      </c>
      <c r="AN451" s="119">
        <f t="shared" si="7942"/>
        <v>699</v>
      </c>
      <c r="AO451" s="121">
        <f t="shared" si="7942"/>
        <v>183</v>
      </c>
      <c r="AP451" s="120">
        <f t="shared" si="7942"/>
        <v>1923</v>
      </c>
      <c r="AQ451" s="119">
        <f t="shared" si="7942"/>
        <v>552</v>
      </c>
      <c r="AR451" s="170">
        <f t="shared" si="7942"/>
        <v>2885</v>
      </c>
      <c r="AS451" s="172">
        <f t="shared" si="7942"/>
        <v>1707</v>
      </c>
      <c r="AT451" s="119">
        <f t="shared" si="7942"/>
        <v>1399</v>
      </c>
      <c r="AU451" s="121">
        <f t="shared" si="7942"/>
        <v>1053</v>
      </c>
      <c r="AV451" s="120">
        <f t="shared" ref="AP451:BE452" si="7943">SUMIF($A$9:$A$32,$AE451,R$443:R$466)</f>
        <v>1312</v>
      </c>
      <c r="AW451" s="171">
        <f t="shared" si="7943"/>
        <v>1765</v>
      </c>
      <c r="AX451" s="119">
        <f t="shared" si="7943"/>
        <v>712</v>
      </c>
      <c r="AY451" s="121">
        <f t="shared" si="7943"/>
        <v>159</v>
      </c>
      <c r="AZ451" s="120">
        <f t="shared" si="7943"/>
        <v>1726</v>
      </c>
      <c r="BA451" s="171">
        <f t="shared" si="7943"/>
        <v>956</v>
      </c>
      <c r="BB451" s="119">
        <f t="shared" si="7943"/>
        <v>1337</v>
      </c>
      <c r="BC451" s="121">
        <f t="shared" si="7943"/>
        <v>403</v>
      </c>
      <c r="BD451" s="20">
        <f t="shared" si="7943"/>
        <v>1885</v>
      </c>
      <c r="BE451" s="175">
        <f t="shared" si="7943"/>
        <v>2810</v>
      </c>
      <c r="BF451" s="161">
        <f>AF451+AH451+AJ451+AL451+AN451+AP451+AR451+AT451+AV451+AX451+AZ451+BB451+BD451</f>
        <v>18445</v>
      </c>
      <c r="BG451" s="162">
        <f>AG451+AI451+AK451+AM451+AO451+AQ451+AS451+AU451+AW451+AY451+BA451+BC451+BE451</f>
        <v>18613</v>
      </c>
      <c r="BI451" s="138" t="s">
        <v>29</v>
      </c>
      <c r="BJ451" s="122">
        <f>B451/B467</f>
        <v>4.7898129895039693E-2</v>
      </c>
      <c r="BK451" s="123">
        <f t="shared" ref="BK451" si="7944">C451/C467</f>
        <v>4.7378977611535748E-2</v>
      </c>
      <c r="BL451" s="124">
        <f t="shared" ref="BL451" si="7945">D451/D467</f>
        <v>4.1813113561992486E-2</v>
      </c>
      <c r="BM451" s="125">
        <f t="shared" ref="BM451" si="7946">E451/E467</f>
        <v>4.6485956089782905E-2</v>
      </c>
      <c r="BN451" s="122">
        <f t="shared" ref="BN451" si="7947">F451/F467</f>
        <v>5.851312225646773E-2</v>
      </c>
      <c r="BO451" s="123">
        <f t="shared" ref="BO451" si="7948">G451/G467</f>
        <v>3.472576856296599E-2</v>
      </c>
      <c r="BP451" s="124">
        <f t="shared" ref="BP451" si="7949">H451/H467</f>
        <v>5.4928092764099087E-2</v>
      </c>
      <c r="BQ451" s="125">
        <f t="shared" ref="BQ451" si="7950">I451/I467</f>
        <v>4.3228186948343218E-2</v>
      </c>
      <c r="BR451" s="122">
        <f t="shared" ref="BR451" si="7951">J451/J467</f>
        <v>5.0555676617999562E-2</v>
      </c>
      <c r="BS451" s="123">
        <f t="shared" ref="BS451" si="7952">K451/K467</f>
        <v>5.9016393442622953E-2</v>
      </c>
      <c r="BT451" s="124">
        <f t="shared" ref="BT451" si="7953">L451/L467</f>
        <v>4.1534836755301244E-2</v>
      </c>
      <c r="BU451" s="122">
        <f t="shared" ref="BU451" si="7954">M451/M467</f>
        <v>6.7726377284151887E-2</v>
      </c>
      <c r="BV451" s="126">
        <f t="shared" ref="BV451" si="7955">N451/N467</f>
        <v>4.6540422432629278E-2</v>
      </c>
      <c r="BW451" s="127">
        <f t="shared" ref="BW451" si="7956">O451/O467</f>
        <v>5.2203364871332328E-2</v>
      </c>
      <c r="BX451" s="122">
        <f t="shared" ref="BX451" si="7957">P451/P467</f>
        <v>4.2976036734108193E-2</v>
      </c>
      <c r="BY451" s="123">
        <f t="shared" ref="BY451" si="7958">Q451/Q467</f>
        <v>4.3931550186942767E-2</v>
      </c>
      <c r="BZ451" s="124">
        <f t="shared" ref="BZ451" si="7959">R451/R467</f>
        <v>5.0230850531234356E-2</v>
      </c>
      <c r="CA451" s="125">
        <f t="shared" ref="CA451" si="7960">S451/S467</f>
        <v>4.4071467244179749E-2</v>
      </c>
      <c r="CB451" s="122">
        <f t="shared" ref="CB451" si="7961">T451/T467</f>
        <v>4.2992261392949267E-2</v>
      </c>
      <c r="CC451" s="123">
        <f t="shared" ref="CC451" si="7962">U451/U467</f>
        <v>4.3495297805642631E-2</v>
      </c>
      <c r="CD451" s="124">
        <f t="shared" ref="CD451" si="7963">V451/V467</f>
        <v>3.736940798285561E-2</v>
      </c>
      <c r="CE451" s="125">
        <f t="shared" ref="CE451" si="7964">W451/W467</f>
        <v>6.0875842155919152E-2</v>
      </c>
      <c r="CF451" s="122">
        <f t="shared" ref="CF451" si="7965">X451/X467</f>
        <v>4.6816479400749067E-2</v>
      </c>
      <c r="CG451" s="123">
        <f t="shared" ref="CG451" si="7966">Y451/Y467</f>
        <v>4.9954230417157054E-2</v>
      </c>
      <c r="CH451" s="124">
        <f t="shared" ref="CH451" si="7967">Z451/Z467</f>
        <v>5.7825382803297999E-2</v>
      </c>
      <c r="CI451" s="122">
        <f t="shared" ref="CI451" si="7968">AA451/AA467</f>
        <v>5.7527539779681759E-2</v>
      </c>
      <c r="CJ451" s="128">
        <f t="shared" ref="CJ451" si="7969">AB451/AB467</f>
        <v>4.9279066380391735E-2</v>
      </c>
      <c r="CK451" s="129">
        <f t="shared" ref="CK451" si="7970">AC451/AC467</f>
        <v>4.9904130175674973E-2</v>
      </c>
    </row>
    <row r="452" spans="1:89" x14ac:dyDescent="0.2">
      <c r="A452" s="130" t="s">
        <v>31</v>
      </c>
      <c r="B452" s="196">
        <v>848</v>
      </c>
      <c r="C452" s="180">
        <v>760</v>
      </c>
      <c r="D452" s="181">
        <v>379</v>
      </c>
      <c r="E452" s="182">
        <v>351</v>
      </c>
      <c r="F452" s="179">
        <v>940</v>
      </c>
      <c r="G452" s="183">
        <v>621</v>
      </c>
      <c r="H452" s="181">
        <v>1250</v>
      </c>
      <c r="I452" s="182">
        <v>1253</v>
      </c>
      <c r="J452" s="179">
        <v>186</v>
      </c>
      <c r="K452" s="180">
        <v>229</v>
      </c>
      <c r="L452" s="181">
        <v>596</v>
      </c>
      <c r="M452" s="179">
        <v>756</v>
      </c>
      <c r="N452" s="184">
        <v>1126</v>
      </c>
      <c r="O452" s="197">
        <v>1187</v>
      </c>
      <c r="P452" s="179">
        <v>550</v>
      </c>
      <c r="Q452" s="180">
        <v>575</v>
      </c>
      <c r="R452" s="181">
        <v>857</v>
      </c>
      <c r="S452" s="182">
        <v>826</v>
      </c>
      <c r="T452" s="188">
        <v>177</v>
      </c>
      <c r="U452" s="179">
        <v>190</v>
      </c>
      <c r="V452" s="181">
        <v>533</v>
      </c>
      <c r="W452" s="198">
        <v>837</v>
      </c>
      <c r="X452" s="179">
        <v>482</v>
      </c>
      <c r="Y452" s="183">
        <v>262</v>
      </c>
      <c r="Z452" s="181">
        <v>1508</v>
      </c>
      <c r="AA452" s="179">
        <v>1741</v>
      </c>
      <c r="AB452" s="161">
        <f t="shared" si="7750"/>
        <v>9432</v>
      </c>
      <c r="AC452" s="162">
        <f t="shared" si="7751"/>
        <v>9588</v>
      </c>
      <c r="AE452" s="255" t="str">
        <f>$AE$18</f>
        <v>18:00 - 18:59</v>
      </c>
      <c r="AF452" s="119">
        <f t="shared" si="7942"/>
        <v>993</v>
      </c>
      <c r="AG452" s="180">
        <f t="shared" si="7942"/>
        <v>2225</v>
      </c>
      <c r="AH452" s="181">
        <f t="shared" si="7942"/>
        <v>528</v>
      </c>
      <c r="AI452" s="182">
        <f t="shared" si="7942"/>
        <v>672</v>
      </c>
      <c r="AJ452" s="179">
        <f t="shared" si="7942"/>
        <v>831</v>
      </c>
      <c r="AK452" s="183">
        <f t="shared" si="7942"/>
        <v>2198</v>
      </c>
      <c r="AL452" s="181">
        <f t="shared" si="7942"/>
        <v>1556</v>
      </c>
      <c r="AM452" s="182">
        <f t="shared" si="7942"/>
        <v>2996</v>
      </c>
      <c r="AN452" s="179">
        <f t="shared" si="7942"/>
        <v>473</v>
      </c>
      <c r="AO452" s="183">
        <f t="shared" si="7942"/>
        <v>153</v>
      </c>
      <c r="AP452" s="181">
        <f t="shared" si="7943"/>
        <v>1801</v>
      </c>
      <c r="AQ452" s="179">
        <f t="shared" si="7943"/>
        <v>505</v>
      </c>
      <c r="AR452" s="184">
        <f t="shared" si="7943"/>
        <v>2466</v>
      </c>
      <c r="AS452" s="185">
        <f t="shared" si="7943"/>
        <v>1665</v>
      </c>
      <c r="AT452" s="179">
        <f t="shared" si="7943"/>
        <v>1164</v>
      </c>
      <c r="AU452" s="183">
        <f t="shared" si="7943"/>
        <v>1168</v>
      </c>
      <c r="AV452" s="181">
        <f t="shared" si="7943"/>
        <v>1188</v>
      </c>
      <c r="AW452" s="182">
        <f t="shared" si="7943"/>
        <v>1563</v>
      </c>
      <c r="AX452" s="179">
        <f t="shared" si="7943"/>
        <v>589</v>
      </c>
      <c r="AY452" s="183">
        <f t="shared" si="7943"/>
        <v>107</v>
      </c>
      <c r="AZ452" s="181">
        <f t="shared" si="7943"/>
        <v>1819</v>
      </c>
      <c r="BA452" s="182">
        <f t="shared" si="7943"/>
        <v>934</v>
      </c>
      <c r="BB452" s="179">
        <f t="shared" si="7943"/>
        <v>1234</v>
      </c>
      <c r="BC452" s="183">
        <f t="shared" si="7943"/>
        <v>411</v>
      </c>
      <c r="BD452" s="181">
        <f t="shared" si="7943"/>
        <v>1775</v>
      </c>
      <c r="BE452" s="179">
        <f t="shared" si="7943"/>
        <v>2474</v>
      </c>
      <c r="BF452" s="163">
        <f>SUM(AF452,AH452,AJ452,AL452,AN452,AP452,AR452,AT452,AV452,AX452,AZ452,BB452,BD452)</f>
        <v>16417</v>
      </c>
      <c r="BG452" s="164">
        <f>SUM(AG452,AI452,AK452,AM452,AO452,AQ452,AS452,AU452,AW452,AY452,BA452,BC452,BE452)</f>
        <v>17071</v>
      </c>
      <c r="BI452" s="130" t="s">
        <v>31</v>
      </c>
      <c r="BJ452" s="122">
        <f>B452/B467</f>
        <v>4.5180883371516864E-2</v>
      </c>
      <c r="BK452" s="123">
        <f t="shared" ref="BK452" si="7971">C452/C467</f>
        <v>4.1199110966552828E-2</v>
      </c>
      <c r="BL452" s="124">
        <f t="shared" ref="BL452" si="7972">D452/D467</f>
        <v>4.5933826202884498E-2</v>
      </c>
      <c r="BM452" s="125">
        <f t="shared" ref="BM452" si="7973">E452/E467</f>
        <v>4.305163743407335E-2</v>
      </c>
      <c r="BN452" s="122">
        <f t="shared" ref="BN452" si="7974">F452/F467</f>
        <v>4.3896516297749134E-2</v>
      </c>
      <c r="BO452" s="123">
        <f t="shared" ref="BO452" si="7975">G452/G467</f>
        <v>3.1712797467061585E-2</v>
      </c>
      <c r="BP452" s="124">
        <f t="shared" ref="BP452" si="7976">H452/H467</f>
        <v>4.7059709359234994E-2</v>
      </c>
      <c r="BQ452" s="125">
        <f t="shared" ref="BQ452" si="7977">I452/I467</f>
        <v>4.5326291419476195E-2</v>
      </c>
      <c r="BR452" s="122">
        <f t="shared" ref="BR452" si="7978">J452/J467</f>
        <v>4.0531706254085857E-2</v>
      </c>
      <c r="BS452" s="123">
        <f t="shared" ref="BS452" si="7979">K452/K467</f>
        <v>5.0054644808743172E-2</v>
      </c>
      <c r="BT452" s="124">
        <f t="shared" ref="BT452" si="7980">L452/L467</f>
        <v>4.012117132278694E-2</v>
      </c>
      <c r="BU452" s="122">
        <f t="shared" ref="BU452" si="7981">M452/M467</f>
        <v>5.1355206847360911E-2</v>
      </c>
      <c r="BV452" s="126">
        <f t="shared" ref="BV452" si="7982">N452/N467</f>
        <v>4.1005098324836127E-2</v>
      </c>
      <c r="BW452" s="127">
        <f t="shared" ref="BW452" si="7983">O452/O467</f>
        <v>4.3699149578470715E-2</v>
      </c>
      <c r="BX452" s="122">
        <f t="shared" ref="BX452" si="7984">P452/P467</f>
        <v>3.9460467785909024E-2</v>
      </c>
      <c r="BY452" s="123">
        <f t="shared" ref="BY452" si="7985">Q452/Q467</f>
        <v>4.1343111878055797E-2</v>
      </c>
      <c r="BZ452" s="124">
        <f t="shared" ref="BZ452" si="7986">R452/R467</f>
        <v>4.7672025365745122E-2</v>
      </c>
      <c r="CA452" s="125">
        <f t="shared" ref="CA452" si="7987">S452/S467</f>
        <v>4.4721169463995666E-2</v>
      </c>
      <c r="CB452" s="122">
        <f t="shared" ref="CB452" si="7988">T452/T467</f>
        <v>3.8048151332760106E-2</v>
      </c>
      <c r="CC452" s="123">
        <f t="shared" ref="CC452" si="7989">U452/U467</f>
        <v>3.7225705329153605E-2</v>
      </c>
      <c r="CD452" s="124">
        <f t="shared" ref="CD452" si="7990">V452/V467</f>
        <v>3.5695151352799361E-2</v>
      </c>
      <c r="CE452" s="125">
        <f t="shared" ref="CE452" si="7991">W452/W467</f>
        <v>5.0348893166506259E-2</v>
      </c>
      <c r="CF452" s="122">
        <f t="shared" ref="CF452" si="7992">X452/X467</f>
        <v>3.9244422732453994E-2</v>
      </c>
      <c r="CG452" s="123">
        <f t="shared" ref="CG452" si="7993">Y452/Y467</f>
        <v>3.4261802013861642E-2</v>
      </c>
      <c r="CH452" s="124">
        <f t="shared" ref="CH452" si="7994">Z452/Z467</f>
        <v>5.5506478209658421E-2</v>
      </c>
      <c r="CI452" s="122">
        <f t="shared" ref="CI452" si="7995">AA452/AA467</f>
        <v>5.7593701412550859E-2</v>
      </c>
      <c r="CJ452" s="128">
        <f t="shared" ref="CJ452" si="7996">AB452/AB467</f>
        <v>4.4313104595276466E-2</v>
      </c>
      <c r="CK452" s="129">
        <f t="shared" ref="CK452" si="7997">AC452/AC467</f>
        <v>4.5169527057903489E-2</v>
      </c>
    </row>
    <row r="453" spans="1:89" ht="13.5" thickBot="1" x14ac:dyDescent="0.25">
      <c r="A453" s="138" t="s">
        <v>33</v>
      </c>
      <c r="B453" s="193">
        <v>708</v>
      </c>
      <c r="C453" s="187">
        <v>790</v>
      </c>
      <c r="D453" s="188">
        <v>296</v>
      </c>
      <c r="E453" s="189">
        <v>419</v>
      </c>
      <c r="F453" s="186">
        <v>821</v>
      </c>
      <c r="G453" s="190">
        <v>633</v>
      </c>
      <c r="H453" s="188">
        <v>1305</v>
      </c>
      <c r="I453" s="189">
        <v>1148</v>
      </c>
      <c r="J453" s="186">
        <v>267</v>
      </c>
      <c r="K453" s="187">
        <v>195</v>
      </c>
      <c r="L453" s="188">
        <v>522</v>
      </c>
      <c r="M453" s="186">
        <v>668</v>
      </c>
      <c r="N453" s="191">
        <v>1084</v>
      </c>
      <c r="O453" s="194">
        <v>1105</v>
      </c>
      <c r="P453" s="186">
        <v>571</v>
      </c>
      <c r="Q453" s="187">
        <v>502</v>
      </c>
      <c r="R453" s="188">
        <v>857</v>
      </c>
      <c r="S453" s="189">
        <v>742</v>
      </c>
      <c r="T453" s="186">
        <v>112</v>
      </c>
      <c r="U453" s="190">
        <v>221</v>
      </c>
      <c r="V453" s="188">
        <v>546</v>
      </c>
      <c r="W453" s="195">
        <v>715</v>
      </c>
      <c r="X453" s="186">
        <v>408</v>
      </c>
      <c r="Y453" s="190">
        <v>270</v>
      </c>
      <c r="Z453" s="188">
        <v>1334</v>
      </c>
      <c r="AA453" s="186">
        <v>1546</v>
      </c>
      <c r="AB453" s="161">
        <f t="shared" si="7750"/>
        <v>8831</v>
      </c>
      <c r="AC453" s="162">
        <f t="shared" si="7751"/>
        <v>8954</v>
      </c>
      <c r="AE453" s="253"/>
      <c r="AF453" s="119"/>
      <c r="AG453" s="187"/>
      <c r="AH453" s="188"/>
      <c r="AI453" s="189"/>
      <c r="AJ453" s="186"/>
      <c r="AK453" s="190"/>
      <c r="AL453" s="188"/>
      <c r="AM453" s="189"/>
      <c r="AN453" s="186"/>
      <c r="AO453" s="190"/>
      <c r="AP453" s="188"/>
      <c r="AQ453" s="186"/>
      <c r="AR453" s="191"/>
      <c r="AS453" s="192"/>
      <c r="AT453" s="186"/>
      <c r="AU453" s="190"/>
      <c r="AV453" s="188"/>
      <c r="AW453" s="189"/>
      <c r="AX453" s="186"/>
      <c r="AY453" s="190"/>
      <c r="AZ453" s="188"/>
      <c r="BA453" s="189"/>
      <c r="BB453" s="186"/>
      <c r="BC453" s="190"/>
      <c r="BD453" s="188"/>
      <c r="BE453" s="186"/>
      <c r="BF453" s="163"/>
      <c r="BG453" s="164"/>
      <c r="BI453" s="138" t="s">
        <v>33</v>
      </c>
      <c r="BJ453" s="122">
        <f>B453/B467</f>
        <v>3.7721775267728699E-2</v>
      </c>
      <c r="BK453" s="123">
        <f t="shared" ref="BK453" si="7998">C453/C467</f>
        <v>4.2825391662600965E-2</v>
      </c>
      <c r="BL453" s="124">
        <f t="shared" ref="BL453" si="7999">D453/D467</f>
        <v>3.5874439461883408E-2</v>
      </c>
      <c r="BM453" s="125">
        <f t="shared" ref="BM453" si="8000">E453/E467</f>
        <v>5.139212559793941E-2</v>
      </c>
      <c r="BN453" s="122">
        <f t="shared" ref="BN453" si="8001">F453/F467</f>
        <v>3.8339404128140471E-2</v>
      </c>
      <c r="BO453" s="123">
        <f t="shared" ref="BO453" si="8002">G453/G467</f>
        <v>3.2325605147584514E-2</v>
      </c>
      <c r="BP453" s="124">
        <f t="shared" ref="BP453" si="8003">H453/H467</f>
        <v>4.9130336571041336E-2</v>
      </c>
      <c r="BQ453" s="125">
        <f t="shared" ref="BQ453" si="8004">I453/I467</f>
        <v>4.1527998842425119E-2</v>
      </c>
      <c r="BR453" s="122">
        <f t="shared" ref="BR453" si="8005">J453/J467</f>
        <v>5.8182610590542604E-2</v>
      </c>
      <c r="BS453" s="123">
        <f t="shared" ref="BS453" si="8006">K453/K467</f>
        <v>4.2622950819672129E-2</v>
      </c>
      <c r="BT453" s="124">
        <f t="shared" ref="BT453" si="8007">L453/L467</f>
        <v>3.5139683608212721E-2</v>
      </c>
      <c r="BU453" s="122">
        <f t="shared" ref="BU453" si="8008">M453/M467</f>
        <v>4.537735208205964E-2</v>
      </c>
      <c r="BV453" s="126">
        <f t="shared" ref="BV453" si="8009">N453/N467</f>
        <v>3.9475600873998547E-2</v>
      </c>
      <c r="BW453" s="127">
        <f t="shared" ref="BW453" si="8010">O453/O467</f>
        <v>4.0680337223428932E-2</v>
      </c>
      <c r="BX453" s="122">
        <f t="shared" ref="BX453" si="8011">P453/P467</f>
        <v>4.0967140192280101E-2</v>
      </c>
      <c r="BY453" s="123">
        <f t="shared" ref="BY453" si="8012">Q453/Q467</f>
        <v>3.6094334196146105E-2</v>
      </c>
      <c r="BZ453" s="124">
        <f t="shared" ref="BZ453" si="8013">R453/R467</f>
        <v>4.7672025365745122E-2</v>
      </c>
      <c r="CA453" s="125">
        <f t="shared" ref="CA453" si="8014">S453/S467</f>
        <v>4.0173253925284244E-2</v>
      </c>
      <c r="CB453" s="122">
        <f t="shared" ref="CB453" si="8015">T453/T467</f>
        <v>2.407566638005159E-2</v>
      </c>
      <c r="CC453" s="123">
        <f t="shared" ref="CC453" si="8016">U453/U467</f>
        <v>4.3299373040752348E-2</v>
      </c>
      <c r="CD453" s="124">
        <f t="shared" ref="CD453" si="8017">V453/V467</f>
        <v>3.6565764800428613E-2</v>
      </c>
      <c r="CE453" s="125">
        <f t="shared" ref="CE453" si="8018">W453/W467</f>
        <v>4.3010105871029838E-2</v>
      </c>
      <c r="CF453" s="122">
        <f t="shared" ref="CF453" si="8019">X453/X467</f>
        <v>3.321934538348803E-2</v>
      </c>
      <c r="CG453" s="123">
        <f t="shared" ref="CG453" si="8020">Y453/Y467</f>
        <v>3.5307963907414676E-2</v>
      </c>
      <c r="CH453" s="124">
        <f t="shared" ref="CH453" si="8021">Z453/Z467</f>
        <v>4.9101884570082452E-2</v>
      </c>
      <c r="CI453" s="122">
        <f t="shared" ref="CI453" si="8022">AA453/AA467</f>
        <v>5.1142942207813687E-2</v>
      </c>
      <c r="CJ453" s="128">
        <f t="shared" ref="CJ453" si="8023">AB453/AB467</f>
        <v>4.1489506645556243E-2</v>
      </c>
      <c r="CK453" s="129">
        <f t="shared" ref="CK453" si="8024">AC453/AC467</f>
        <v>4.2182722703010829E-2</v>
      </c>
    </row>
    <row r="454" spans="1:89" ht="14.25" thickTop="1" thickBot="1" x14ac:dyDescent="0.25">
      <c r="A454" s="130" t="s">
        <v>34</v>
      </c>
      <c r="B454" s="196">
        <v>721</v>
      </c>
      <c r="C454" s="180">
        <v>852</v>
      </c>
      <c r="D454" s="181">
        <v>338</v>
      </c>
      <c r="E454" s="182">
        <v>356</v>
      </c>
      <c r="F454" s="179">
        <v>771</v>
      </c>
      <c r="G454" s="183">
        <v>791</v>
      </c>
      <c r="H454" s="181">
        <v>1197</v>
      </c>
      <c r="I454" s="182">
        <v>1377</v>
      </c>
      <c r="J454" s="179">
        <v>246</v>
      </c>
      <c r="K454" s="180">
        <v>171</v>
      </c>
      <c r="L454" s="181">
        <v>643</v>
      </c>
      <c r="M454" s="179">
        <v>532</v>
      </c>
      <c r="N454" s="184">
        <v>1257</v>
      </c>
      <c r="O454" s="197">
        <v>976</v>
      </c>
      <c r="P454" s="179">
        <v>619</v>
      </c>
      <c r="Q454" s="180">
        <v>493</v>
      </c>
      <c r="R454" s="181">
        <v>762</v>
      </c>
      <c r="S454" s="182">
        <v>779</v>
      </c>
      <c r="T454" s="179">
        <v>184</v>
      </c>
      <c r="U454" s="183">
        <v>164</v>
      </c>
      <c r="V454" s="181">
        <v>644</v>
      </c>
      <c r="W454" s="198">
        <v>620</v>
      </c>
      <c r="X454" s="179">
        <v>422</v>
      </c>
      <c r="Y454" s="183">
        <v>192</v>
      </c>
      <c r="Z454" s="181">
        <v>1397</v>
      </c>
      <c r="AA454" s="179">
        <v>1600</v>
      </c>
      <c r="AB454" s="161">
        <f t="shared" si="7750"/>
        <v>9201</v>
      </c>
      <c r="AC454" s="162">
        <f t="shared" si="7751"/>
        <v>8903</v>
      </c>
      <c r="AE454" s="250" t="s">
        <v>25</v>
      </c>
      <c r="AF454" s="14">
        <f t="shared" ref="AF454:BG454" si="8025">SUM(AF451:AF453)</f>
        <v>1962</v>
      </c>
      <c r="AG454" s="1">
        <f t="shared" si="8025"/>
        <v>4771</v>
      </c>
      <c r="AH454" s="14">
        <f t="shared" si="8025"/>
        <v>1325</v>
      </c>
      <c r="AI454" s="1">
        <f t="shared" si="8025"/>
        <v>1403</v>
      </c>
      <c r="AJ454" s="14">
        <f t="shared" si="8025"/>
        <v>1922</v>
      </c>
      <c r="AK454" s="1">
        <f t="shared" si="8025"/>
        <v>4747</v>
      </c>
      <c r="AL454" s="14">
        <f t="shared" si="8025"/>
        <v>3266</v>
      </c>
      <c r="AM454" s="1">
        <f t="shared" si="8025"/>
        <v>6195</v>
      </c>
      <c r="AN454" s="14">
        <f t="shared" si="8025"/>
        <v>1172</v>
      </c>
      <c r="AO454" s="1">
        <f t="shared" si="8025"/>
        <v>336</v>
      </c>
      <c r="AP454" s="14">
        <f t="shared" si="8025"/>
        <v>3724</v>
      </c>
      <c r="AQ454" s="1">
        <f t="shared" si="8025"/>
        <v>1057</v>
      </c>
      <c r="AR454" s="14">
        <f t="shared" si="8025"/>
        <v>5351</v>
      </c>
      <c r="AS454" s="1">
        <f t="shared" si="8025"/>
        <v>3372</v>
      </c>
      <c r="AT454" s="14">
        <f t="shared" si="8025"/>
        <v>2563</v>
      </c>
      <c r="AU454" s="1">
        <f t="shared" si="8025"/>
        <v>2221</v>
      </c>
      <c r="AV454" s="14">
        <f t="shared" si="8025"/>
        <v>2500</v>
      </c>
      <c r="AW454" s="1">
        <f t="shared" si="8025"/>
        <v>3328</v>
      </c>
      <c r="AX454" s="14">
        <f t="shared" si="8025"/>
        <v>1301</v>
      </c>
      <c r="AY454" s="1">
        <f t="shared" si="8025"/>
        <v>266</v>
      </c>
      <c r="AZ454" s="14">
        <f t="shared" si="8025"/>
        <v>3545</v>
      </c>
      <c r="BA454" s="1">
        <f t="shared" si="8025"/>
        <v>1890</v>
      </c>
      <c r="BB454" s="14">
        <f t="shared" si="8025"/>
        <v>2571</v>
      </c>
      <c r="BC454" s="1">
        <f t="shared" si="8025"/>
        <v>814</v>
      </c>
      <c r="BD454" s="14">
        <f t="shared" si="8025"/>
        <v>3660</v>
      </c>
      <c r="BE454" s="1">
        <f t="shared" si="8025"/>
        <v>5284</v>
      </c>
      <c r="BF454" s="165">
        <f t="shared" si="8025"/>
        <v>34862</v>
      </c>
      <c r="BG454" s="166">
        <f t="shared" si="8025"/>
        <v>35684</v>
      </c>
      <c r="BI454" s="130" t="s">
        <v>34</v>
      </c>
      <c r="BJ454" s="122">
        <f>B454/B467</f>
        <v>3.8414406734509028E-2</v>
      </c>
      <c r="BK454" s="123">
        <f t="shared" ref="BK454" si="8026">C454/C467</f>
        <v>4.6186371767767118E-2</v>
      </c>
      <c r="BL454" s="124">
        <f t="shared" ref="BL454" si="8027">D454/D467</f>
        <v>4.0964731547691188E-2</v>
      </c>
      <c r="BM454" s="125">
        <f t="shared" ref="BM454" si="8028">E454/E467</f>
        <v>4.366490862259291E-2</v>
      </c>
      <c r="BN454" s="122">
        <f t="shared" ref="BN454" si="8029">F454/F467</f>
        <v>3.6004483048472959E-2</v>
      </c>
      <c r="BO454" s="123">
        <f t="shared" ref="BO454" si="8030">G454/G467</f>
        <v>4.0394239607803084E-2</v>
      </c>
      <c r="BP454" s="124">
        <f t="shared" ref="BP454" si="8031">H454/H467</f>
        <v>4.5064377682403435E-2</v>
      </c>
      <c r="BQ454" s="125">
        <f t="shared" ref="BQ454" si="8032">I454/I467</f>
        <v>4.9811894081898421E-2</v>
      </c>
      <c r="BR454" s="122">
        <f t="shared" ref="BR454" si="8033">J454/J467</f>
        <v>5.3606450207016779E-2</v>
      </c>
      <c r="BS454" s="123">
        <f t="shared" ref="BS454" si="8034">K454/K467</f>
        <v>3.7377049180327866E-2</v>
      </c>
      <c r="BT454" s="124">
        <f t="shared" ref="BT454" si="8035">L454/L467</f>
        <v>4.3285089195557049E-2</v>
      </c>
      <c r="BU454" s="122">
        <f t="shared" ref="BU454" si="8036">M454/M467</f>
        <v>3.6138849262957677E-2</v>
      </c>
      <c r="BV454" s="126">
        <f t="shared" ref="BV454" si="8037">N454/N467</f>
        <v>4.5775673707210487E-2</v>
      </c>
      <c r="BW454" s="127">
        <f t="shared" ref="BW454" si="8038">O454/O467</f>
        <v>3.5931229981960758E-2</v>
      </c>
      <c r="BX454" s="122">
        <f t="shared" ref="BX454" si="8039">P454/P467</f>
        <v>4.4410962835413979E-2</v>
      </c>
      <c r="BY454" s="123">
        <f t="shared" ref="BY454" si="8040">Q454/Q467</f>
        <v>3.5447224618924363E-2</v>
      </c>
      <c r="BZ454" s="124">
        <f t="shared" ref="BZ454" si="8041">R454/R467</f>
        <v>4.2387495132669525E-2</v>
      </c>
      <c r="CA454" s="125">
        <f t="shared" ref="CA454" si="8042">S454/S467</f>
        <v>4.2176502436383323E-2</v>
      </c>
      <c r="CB454" s="122">
        <f t="shared" ref="CB454" si="8043">T454/T467</f>
        <v>3.9552880481513328E-2</v>
      </c>
      <c r="CC454" s="123">
        <f t="shared" ref="CC454" si="8044">U454/U467</f>
        <v>3.2131661442006271E-2</v>
      </c>
      <c r="CD454" s="124">
        <f t="shared" ref="CD454" si="8045">V454/V467</f>
        <v>4.3128850790249126E-2</v>
      </c>
      <c r="CE454" s="125">
        <f t="shared" ref="CE454" si="8046">W454/W467</f>
        <v>3.7295476419634266E-2</v>
      </c>
      <c r="CF454" s="122">
        <f t="shared" ref="CF454" si="8047">X454/X467</f>
        <v>3.4359224881941049E-2</v>
      </c>
      <c r="CG454" s="123">
        <f t="shared" ref="CG454" si="8048">Y454/Y467</f>
        <v>2.5107885445272655E-2</v>
      </c>
      <c r="CH454" s="124">
        <f t="shared" ref="CH454" si="8049">Z454/Z467</f>
        <v>5.1420789163722024E-2</v>
      </c>
      <c r="CI454" s="122">
        <f t="shared" ref="CI454" si="8050">AA454/AA467</f>
        <v>5.2929306295279366E-2</v>
      </c>
      <c r="CJ454" s="128">
        <f t="shared" ref="CJ454" si="8051">AB454/AB467</f>
        <v>4.3227828178661866E-2</v>
      </c>
      <c r="CK454" s="129">
        <f t="shared" ref="CK454" si="8052">AC454/AC467</f>
        <v>4.1942459261213469E-2</v>
      </c>
    </row>
    <row r="455" spans="1:89" ht="13.5" thickTop="1" x14ac:dyDescent="0.2">
      <c r="A455" s="138" t="s">
        <v>35</v>
      </c>
      <c r="B455" s="193">
        <v>674</v>
      </c>
      <c r="C455" s="187">
        <v>1060</v>
      </c>
      <c r="D455" s="188">
        <v>363</v>
      </c>
      <c r="E455" s="189">
        <v>427</v>
      </c>
      <c r="F455" s="186">
        <v>837</v>
      </c>
      <c r="G455" s="190">
        <v>1173</v>
      </c>
      <c r="H455" s="188">
        <v>1193</v>
      </c>
      <c r="I455" s="189">
        <v>1688</v>
      </c>
      <c r="J455" s="186">
        <v>305</v>
      </c>
      <c r="K455" s="187">
        <v>127</v>
      </c>
      <c r="L455" s="188">
        <v>1088</v>
      </c>
      <c r="M455" s="186">
        <v>465</v>
      </c>
      <c r="N455" s="191">
        <v>1607</v>
      </c>
      <c r="O455" s="194">
        <v>1060</v>
      </c>
      <c r="P455" s="186">
        <v>728</v>
      </c>
      <c r="Q455" s="187">
        <v>527</v>
      </c>
      <c r="R455" s="188">
        <v>901</v>
      </c>
      <c r="S455" s="189">
        <v>852</v>
      </c>
      <c r="T455" s="186">
        <v>305</v>
      </c>
      <c r="U455" s="190">
        <v>120</v>
      </c>
      <c r="V455" s="188">
        <v>953</v>
      </c>
      <c r="W455" s="195">
        <v>715</v>
      </c>
      <c r="X455" s="186">
        <v>603</v>
      </c>
      <c r="Y455" s="190">
        <v>255</v>
      </c>
      <c r="Z455" s="188">
        <v>1539</v>
      </c>
      <c r="AA455" s="186">
        <v>1794</v>
      </c>
      <c r="AB455" s="161">
        <f t="shared" si="7750"/>
        <v>11096</v>
      </c>
      <c r="AC455" s="162">
        <f t="shared" si="7751"/>
        <v>10263</v>
      </c>
      <c r="BI455" s="138" t="s">
        <v>35</v>
      </c>
      <c r="BJ455" s="122">
        <f>B455/B467</f>
        <v>3.5910277585380151E-2</v>
      </c>
      <c r="BK455" s="123">
        <f t="shared" ref="BK455" si="8053">C455/C467</f>
        <v>5.7461917927034208E-2</v>
      </c>
      <c r="BL455" s="124">
        <f t="shared" ref="BL455" si="8054">D455/D467</f>
        <v>4.3994667313052967E-2</v>
      </c>
      <c r="BM455" s="125">
        <f t="shared" ref="BM455" si="8055">E455/E467</f>
        <v>5.2373359499570712E-2</v>
      </c>
      <c r="BN455" s="122">
        <f t="shared" ref="BN455" si="8056">F455/F467</f>
        <v>3.9086578873634072E-2</v>
      </c>
      <c r="BO455" s="123">
        <f t="shared" ref="BO455" si="8057">G455/G467</f>
        <v>5.9901950771116333E-2</v>
      </c>
      <c r="BP455" s="124">
        <f t="shared" ref="BP455" si="8058">H455/H467</f>
        <v>4.4913786612453883E-2</v>
      </c>
      <c r="BQ455" s="125">
        <f t="shared" ref="BQ455" si="8059">I455/I467</f>
        <v>6.106207495297352E-2</v>
      </c>
      <c r="BR455" s="122">
        <f t="shared" ref="BR455" si="8060">J455/J467</f>
        <v>6.6463281760732185E-2</v>
      </c>
      <c r="BS455" s="123">
        <f t="shared" ref="BS455" si="8061">K455/K467</f>
        <v>2.7759562841530055E-2</v>
      </c>
      <c r="BT455" s="124">
        <f t="shared" ref="BT455" si="8062">L455/L467</f>
        <v>7.3241332884550661E-2</v>
      </c>
      <c r="BU455" s="122">
        <f t="shared" ref="BU455" si="8063">M455/M467</f>
        <v>3.158752802119421E-2</v>
      </c>
      <c r="BV455" s="126">
        <f t="shared" ref="BV455" si="8064">N455/N467</f>
        <v>5.852148579752367E-2</v>
      </c>
      <c r="BW455" s="127">
        <f t="shared" ref="BW455" si="8065">O455/O467</f>
        <v>3.9023671906637705E-2</v>
      </c>
      <c r="BX455" s="122">
        <f t="shared" ref="BX455" si="8066">P455/P467</f>
        <v>5.2231310087530493E-2</v>
      </c>
      <c r="BY455" s="123">
        <f t="shared" ref="BY455" si="8067">Q455/Q467</f>
        <v>3.7891860799539837E-2</v>
      </c>
      <c r="BZ455" s="124">
        <f t="shared" ref="BZ455" si="8068">R455/R467</f>
        <v>5.0119597263169606E-2</v>
      </c>
      <c r="CA455" s="125">
        <f t="shared" ref="CA455" si="8069">S455/S467</f>
        <v>4.6128857606930154E-2</v>
      </c>
      <c r="CB455" s="122">
        <f t="shared" ref="CB455" si="8070">T455/T467</f>
        <v>6.5563198624247629E-2</v>
      </c>
      <c r="CC455" s="123">
        <f t="shared" ref="CC455" si="8071">U455/U467</f>
        <v>2.3510971786833857E-2</v>
      </c>
      <c r="CD455" s="124">
        <f t="shared" ref="CD455" si="8072">V455/V467</f>
        <v>6.3822662737744437E-2</v>
      </c>
      <c r="CE455" s="125">
        <f t="shared" ref="CE455" si="8073">W455/W467</f>
        <v>4.3010105871029838E-2</v>
      </c>
      <c r="CF455" s="122">
        <f t="shared" ref="CF455" si="8074">X455/X467</f>
        <v>4.9096238397655104E-2</v>
      </c>
      <c r="CG455" s="123">
        <f t="shared" ref="CG455" si="8075">Y455/Y467</f>
        <v>3.3346410357002747E-2</v>
      </c>
      <c r="CH455" s="124">
        <f t="shared" ref="CH455" si="8076">Z455/Z467</f>
        <v>5.6647526501766785E-2</v>
      </c>
      <c r="CI455" s="122">
        <f t="shared" ref="CI455" si="8077">AA455/AA467</f>
        <v>5.9346984683581988E-2</v>
      </c>
      <c r="CJ455" s="128">
        <f t="shared" ref="CJ455" si="8078">AB455/AB467</f>
        <v>5.2130853327946106E-2</v>
      </c>
      <c r="CK455" s="129">
        <f t="shared" ref="CK455" si="8079">AC455/AC467</f>
        <v>4.8349484375809715E-2</v>
      </c>
    </row>
    <row r="456" spans="1:89" x14ac:dyDescent="0.2">
      <c r="A456" s="130" t="s">
        <v>36</v>
      </c>
      <c r="B456" s="196">
        <v>780</v>
      </c>
      <c r="C456" s="180">
        <v>1403</v>
      </c>
      <c r="D456" s="181">
        <v>703</v>
      </c>
      <c r="E456" s="182">
        <v>399</v>
      </c>
      <c r="F456" s="179">
        <v>1001</v>
      </c>
      <c r="G456" s="183">
        <v>1632</v>
      </c>
      <c r="H456" s="181">
        <v>1434</v>
      </c>
      <c r="I456" s="182">
        <v>2005</v>
      </c>
      <c r="J456" s="179">
        <v>510</v>
      </c>
      <c r="K456" s="180">
        <v>129</v>
      </c>
      <c r="L456" s="181">
        <v>1252</v>
      </c>
      <c r="M456" s="179">
        <v>422</v>
      </c>
      <c r="N456" s="184">
        <v>1952</v>
      </c>
      <c r="O456" s="197">
        <v>1254</v>
      </c>
      <c r="P456" s="179">
        <v>1125</v>
      </c>
      <c r="Q456" s="180">
        <v>669</v>
      </c>
      <c r="R456" s="181">
        <v>1233</v>
      </c>
      <c r="S456" s="182">
        <v>1241</v>
      </c>
      <c r="T456" s="179">
        <v>589</v>
      </c>
      <c r="U456" s="183">
        <v>113</v>
      </c>
      <c r="V456" s="181">
        <v>1538</v>
      </c>
      <c r="W456" s="198">
        <v>722</v>
      </c>
      <c r="X456" s="179">
        <v>948</v>
      </c>
      <c r="Y456" s="183">
        <v>289</v>
      </c>
      <c r="Z456" s="181">
        <v>1753</v>
      </c>
      <c r="AA456" s="179">
        <v>2090</v>
      </c>
      <c r="AB456" s="161">
        <f t="shared" si="7750"/>
        <v>14818</v>
      </c>
      <c r="AC456" s="162">
        <f t="shared" si="7751"/>
        <v>12368</v>
      </c>
      <c r="BI456" s="130" t="s">
        <v>36</v>
      </c>
      <c r="BJ456" s="122">
        <f>B456/B467</f>
        <v>4.1557888006819754E-2</v>
      </c>
      <c r="BK456" s="123">
        <f t="shared" ref="BK456" si="8080">C456/C467</f>
        <v>7.6055727218517916E-2</v>
      </c>
      <c r="BL456" s="124">
        <f t="shared" ref="BL456" si="8081">D456/D467</f>
        <v>8.520179372197309E-2</v>
      </c>
      <c r="BM456" s="125">
        <f t="shared" ref="BM456" si="8082">E456/E467</f>
        <v>4.8939040843861158E-2</v>
      </c>
      <c r="BN456" s="122">
        <f t="shared" ref="BN456" si="8083">F456/F467</f>
        <v>4.6745120014943492E-2</v>
      </c>
      <c r="BO456" s="123">
        <f t="shared" ref="BO456" si="8084">G456/G467</f>
        <v>8.3341844551118371E-2</v>
      </c>
      <c r="BP456" s="124">
        <f t="shared" ref="BP456" si="8085">H456/H467</f>
        <v>5.398689857691439E-2</v>
      </c>
      <c r="BQ456" s="125">
        <f t="shared" ref="BQ456" si="8086">I456/I467</f>
        <v>7.252930111416582E-2</v>
      </c>
      <c r="BR456" s="122">
        <f t="shared" ref="BR456" si="8087">J456/J467</f>
        <v>0.11113532359991284</v>
      </c>
      <c r="BS456" s="123">
        <f t="shared" ref="BS456" si="8088">K456/K467</f>
        <v>2.8196721311475409E-2</v>
      </c>
      <c r="BT456" s="124">
        <f t="shared" ref="BT456" si="8089">L456/L467</f>
        <v>8.4281386738471895E-2</v>
      </c>
      <c r="BU456" s="122">
        <f t="shared" ref="BU456" si="8090">M456/M467</f>
        <v>2.8666530806331091E-2</v>
      </c>
      <c r="BV456" s="126">
        <f t="shared" ref="BV456" si="8091">N456/N467</f>
        <v>7.108521485797524E-2</v>
      </c>
      <c r="BW456" s="127">
        <f t="shared" ref="BW456" si="8092">O456/O467</f>
        <v>4.6165740161248754E-2</v>
      </c>
      <c r="BX456" s="122">
        <f t="shared" ref="BX456" si="8093">P456/P467</f>
        <v>8.0714593198450285E-2</v>
      </c>
      <c r="BY456" s="123">
        <f t="shared" ref="BY456" si="8094">Q456/Q467</f>
        <v>4.8101811906816221E-2</v>
      </c>
      <c r="BZ456" s="124">
        <f t="shared" ref="BZ456" si="8095">R456/R467</f>
        <v>6.8587639761918007E-2</v>
      </c>
      <c r="CA456" s="125">
        <f t="shared" ref="CA456" si="8096">S456/S467</f>
        <v>6.7190037899296159E-2</v>
      </c>
      <c r="CB456" s="122">
        <f t="shared" ref="CB456" si="8097">T456/T467</f>
        <v>0.12661220980223559</v>
      </c>
      <c r="CC456" s="123">
        <f t="shared" ref="CC456" si="8098">U456/U467</f>
        <v>2.2139498432601882E-2</v>
      </c>
      <c r="CD456" s="124">
        <f t="shared" ref="CD456" si="8099">V456/V467</f>
        <v>0.10300026788106081</v>
      </c>
      <c r="CE456" s="125">
        <f t="shared" ref="CE456" si="8100">W456/W467</f>
        <v>4.3431183830606353E-2</v>
      </c>
      <c r="CF456" s="122">
        <f t="shared" ref="CF456" si="8101">X456/X467</f>
        <v>7.7186126038104541E-2</v>
      </c>
      <c r="CG456" s="123">
        <f t="shared" ref="CG456" si="8102">Y456/Y467</f>
        <v>3.7792598404603112E-2</v>
      </c>
      <c r="CH456" s="124">
        <f t="shared" ref="CH456" si="8103">Z456/Z467</f>
        <v>6.4524440518256773E-2</v>
      </c>
      <c r="CI456" s="122">
        <f t="shared" ref="CI456" si="8104">AA456/AA467</f>
        <v>6.913890634820867E-2</v>
      </c>
      <c r="CJ456" s="128">
        <f t="shared" ref="CJ456" si="8105">AB456/AB467</f>
        <v>6.9617428317727589E-2</v>
      </c>
      <c r="CK456" s="129">
        <f t="shared" ref="CK456" si="8106">AC456/AC467</f>
        <v>5.8266240159798741E-2</v>
      </c>
    </row>
    <row r="457" spans="1:89" x14ac:dyDescent="0.2">
      <c r="A457" s="138" t="s">
        <v>30</v>
      </c>
      <c r="B457" s="193">
        <v>969</v>
      </c>
      <c r="C457" s="187">
        <v>2546</v>
      </c>
      <c r="D457" s="188">
        <v>797</v>
      </c>
      <c r="E457" s="189">
        <v>731</v>
      </c>
      <c r="F457" s="186">
        <v>1091</v>
      </c>
      <c r="G457" s="190">
        <v>2549</v>
      </c>
      <c r="H457" s="188">
        <v>1710</v>
      </c>
      <c r="I457" s="189">
        <v>3199</v>
      </c>
      <c r="J457" s="186">
        <v>699</v>
      </c>
      <c r="K457" s="187">
        <v>183</v>
      </c>
      <c r="L457" s="188">
        <v>1923</v>
      </c>
      <c r="M457" s="186">
        <v>552</v>
      </c>
      <c r="N457" s="191">
        <v>2885</v>
      </c>
      <c r="O457" s="194">
        <v>1707</v>
      </c>
      <c r="P457" s="186">
        <v>1399</v>
      </c>
      <c r="Q457" s="187">
        <v>1053</v>
      </c>
      <c r="R457" s="188">
        <v>1312</v>
      </c>
      <c r="S457" s="189">
        <v>1765</v>
      </c>
      <c r="T457" s="186">
        <v>712</v>
      </c>
      <c r="U457" s="190">
        <v>159</v>
      </c>
      <c r="V457" s="188">
        <v>1726</v>
      </c>
      <c r="W457" s="195">
        <v>956</v>
      </c>
      <c r="X457" s="186">
        <v>1337</v>
      </c>
      <c r="Y457" s="190">
        <v>403</v>
      </c>
      <c r="Z457" s="188">
        <v>1885</v>
      </c>
      <c r="AA457" s="186">
        <v>2810</v>
      </c>
      <c r="AB457" s="161">
        <f t="shared" si="7750"/>
        <v>18445</v>
      </c>
      <c r="AC457" s="162">
        <f t="shared" si="7751"/>
        <v>18613</v>
      </c>
      <c r="BI457" s="138" t="s">
        <v>30</v>
      </c>
      <c r="BJ457" s="122">
        <f>B457/B467</f>
        <v>5.1627683946933775E-2</v>
      </c>
      <c r="BK457" s="123">
        <f t="shared" ref="BK457" si="8107">C457/C467</f>
        <v>0.13801702173795197</v>
      </c>
      <c r="BL457" s="124">
        <f t="shared" ref="BL457" si="8108">D457/D467</f>
        <v>9.6594352199733363E-2</v>
      </c>
      <c r="BM457" s="125">
        <f t="shared" ref="BM457" si="8109">E457/E467</f>
        <v>8.9660247761560161E-2</v>
      </c>
      <c r="BN457" s="122">
        <f t="shared" ref="BN457" si="8110">F457/F467</f>
        <v>5.0947977958345006E-2</v>
      </c>
      <c r="BO457" s="123">
        <f t="shared" ref="BO457" si="8111">G457/G467</f>
        <v>0.13017056480441222</v>
      </c>
      <c r="BP457" s="124">
        <f t="shared" ref="BP457" si="8112">H457/H467</f>
        <v>6.4377682403433473E-2</v>
      </c>
      <c r="BQ457" s="125">
        <f t="shared" ref="BQ457" si="8113">I457/I467</f>
        <v>0.11572131384748952</v>
      </c>
      <c r="BR457" s="122">
        <f t="shared" ref="BR457" si="8114">J457/J467</f>
        <v>0.15232076705164524</v>
      </c>
      <c r="BS457" s="123">
        <f t="shared" ref="BS457" si="8115">K457/K467</f>
        <v>0.04</v>
      </c>
      <c r="BT457" s="124">
        <f t="shared" ref="BT457" si="8116">L457/L467</f>
        <v>0.12945136317738135</v>
      </c>
      <c r="BU457" s="122">
        <f t="shared" ref="BU457" si="8117">M457/M467</f>
        <v>3.7497452618707967E-2</v>
      </c>
      <c r="BV457" s="126">
        <f t="shared" ref="BV457" si="8118">N457/N467</f>
        <v>0.10506190823015295</v>
      </c>
      <c r="BW457" s="127">
        <f t="shared" ref="BW457" si="8119">O457/O467</f>
        <v>6.2842837683613734E-2</v>
      </c>
      <c r="BX457" s="122">
        <f t="shared" ref="BX457" si="8120">P457/P467</f>
        <v>0.1003730807863395</v>
      </c>
      <c r="BY457" s="123">
        <f t="shared" ref="BY457" si="8121">Q457/Q467</f>
        <v>7.5711820534943922E-2</v>
      </c>
      <c r="BZ457" s="124">
        <f t="shared" ref="BZ457" si="8122">R457/R467</f>
        <v>7.2982143850475606E-2</v>
      </c>
      <c r="CA457" s="125">
        <f t="shared" ref="CA457" si="8123">S457/S467</f>
        <v>9.5560368164591222E-2</v>
      </c>
      <c r="CB457" s="122">
        <f t="shared" ref="CB457" si="8124">T457/T467</f>
        <v>0.15305245055889941</v>
      </c>
      <c r="CC457" s="123">
        <f t="shared" ref="CC457" si="8125">U457/U467</f>
        <v>3.1152037617554858E-2</v>
      </c>
      <c r="CD457" s="124">
        <f t="shared" ref="CD457" si="8126">V457/V467</f>
        <v>0.11559067773908385</v>
      </c>
      <c r="CE457" s="125">
        <f t="shared" ref="CE457" si="8127">W457/W467</f>
        <v>5.7507218479307023E-2</v>
      </c>
      <c r="CF457" s="122">
        <f t="shared" ref="CF457" si="8128">X457/X467</f>
        <v>0.10885849210226348</v>
      </c>
      <c r="CG457" s="123">
        <f t="shared" ref="CG457" si="8129">Y457/Y467</f>
        <v>5.2700405387733754E-2</v>
      </c>
      <c r="CH457" s="124">
        <f t="shared" ref="CH457" si="8130">Z457/Z467</f>
        <v>6.938309776207302E-2</v>
      </c>
      <c r="CI457" s="122">
        <f t="shared" ref="CI457" si="8131">AA457/AA467</f>
        <v>9.2957094181084388E-2</v>
      </c>
      <c r="CJ457" s="128">
        <f t="shared" ref="CJ457" si="8132">AB457/AB467</f>
        <v>8.665767750846845E-2</v>
      </c>
      <c r="CK457" s="129">
        <f t="shared" ref="CK457" si="8133">AC457/AC467</f>
        <v>8.7686734160279264E-2</v>
      </c>
    </row>
    <row r="458" spans="1:89" x14ac:dyDescent="0.2">
      <c r="A458" s="130" t="s">
        <v>32</v>
      </c>
      <c r="B458" s="196">
        <v>993</v>
      </c>
      <c r="C458" s="180">
        <v>2225</v>
      </c>
      <c r="D458" s="181">
        <v>528</v>
      </c>
      <c r="E458" s="182">
        <v>672</v>
      </c>
      <c r="F458" s="179">
        <v>831</v>
      </c>
      <c r="G458" s="183">
        <v>2198</v>
      </c>
      <c r="H458" s="181">
        <v>1556</v>
      </c>
      <c r="I458" s="182">
        <v>2996</v>
      </c>
      <c r="J458" s="179">
        <v>473</v>
      </c>
      <c r="K458" s="180">
        <v>153</v>
      </c>
      <c r="L458" s="181">
        <v>1801</v>
      </c>
      <c r="M458" s="179">
        <v>505</v>
      </c>
      <c r="N458" s="184">
        <v>2466</v>
      </c>
      <c r="O458" s="197">
        <v>1665</v>
      </c>
      <c r="P458" s="179">
        <v>1164</v>
      </c>
      <c r="Q458" s="180">
        <v>1168</v>
      </c>
      <c r="R458" s="181">
        <v>1188</v>
      </c>
      <c r="S458" s="182">
        <v>1563</v>
      </c>
      <c r="T458" s="179">
        <v>589</v>
      </c>
      <c r="U458" s="183">
        <v>107</v>
      </c>
      <c r="V458" s="181">
        <v>1819</v>
      </c>
      <c r="W458" s="198">
        <v>934</v>
      </c>
      <c r="X458" s="179">
        <v>1234</v>
      </c>
      <c r="Y458" s="183">
        <v>411</v>
      </c>
      <c r="Z458" s="181">
        <v>1775</v>
      </c>
      <c r="AA458" s="179">
        <v>2474</v>
      </c>
      <c r="AB458" s="161">
        <f t="shared" si="7750"/>
        <v>16417</v>
      </c>
      <c r="AC458" s="162">
        <f t="shared" si="7751"/>
        <v>17071</v>
      </c>
      <c r="BI458" s="130" t="s">
        <v>32</v>
      </c>
      <c r="BJ458" s="122">
        <f>B458/B467</f>
        <v>5.290638819329746E-2</v>
      </c>
      <c r="BK458" s="123">
        <f t="shared" ref="BK458" si="8134">C458/C467</f>
        <v>0.12061581829023689</v>
      </c>
      <c r="BL458" s="124">
        <f t="shared" ref="BL458" si="8135">D458/D467</f>
        <v>6.3992243364440676E-2</v>
      </c>
      <c r="BM458" s="125">
        <f t="shared" ref="BM458" si="8136">E458/E467</f>
        <v>8.2423647737029315E-2</v>
      </c>
      <c r="BN458" s="122">
        <f t="shared" ref="BN458" si="8137">F458/F467</f>
        <v>3.8806388344073968E-2</v>
      </c>
      <c r="BO458" s="123">
        <f t="shared" ref="BO458" si="8138">G458/G467</f>
        <v>0.11224594014911654</v>
      </c>
      <c r="BP458" s="124">
        <f t="shared" ref="BP458" si="8139">H458/H467</f>
        <v>5.8579926210375728E-2</v>
      </c>
      <c r="BQ458" s="125">
        <f t="shared" ref="BQ458" si="8140">I458/I467</f>
        <v>0.10837794819852409</v>
      </c>
      <c r="BR458" s="122">
        <f t="shared" ref="BR458" si="8141">J458/J467</f>
        <v>0.10307256482893877</v>
      </c>
      <c r="BS458" s="123">
        <f t="shared" ref="BS458" si="8142">K458/K467</f>
        <v>3.3442622950819671E-2</v>
      </c>
      <c r="BT458" s="124">
        <f t="shared" ref="BT458" si="8143">L458/L467</f>
        <v>0.12123864018848872</v>
      </c>
      <c r="BU458" s="122">
        <f t="shared" ref="BU458" si="8144">M458/M467</f>
        <v>3.430473473269479E-2</v>
      </c>
      <c r="BV458" s="126">
        <f t="shared" ref="BV458" si="8145">N458/N467</f>
        <v>8.9803350327749457E-2</v>
      </c>
      <c r="BW458" s="127">
        <f t="shared" ref="BW458" si="8146">O458/O467</f>
        <v>6.1296616721275267E-2</v>
      </c>
      <c r="BX458" s="122">
        <f t="shared" ref="BX458" si="8147">P458/P467</f>
        <v>8.3512699095996554E-2</v>
      </c>
      <c r="BY458" s="123">
        <f t="shared" ref="BY458" si="8148">Q458/Q467</f>
        <v>8.3980442910555078E-2</v>
      </c>
      <c r="BZ458" s="124">
        <f t="shared" ref="BZ458" si="8149">R458/R467</f>
        <v>6.6084441230461144E-2</v>
      </c>
      <c r="CA458" s="125">
        <f t="shared" ref="CA458" si="8150">S458/S467</f>
        <v>8.4623714131023278E-2</v>
      </c>
      <c r="CB458" s="122">
        <f t="shared" ref="CB458" si="8151">T458/T467</f>
        <v>0.12661220980223559</v>
      </c>
      <c r="CC458" s="123">
        <f t="shared" ref="CC458" si="8152">U458/U467</f>
        <v>2.0963949843260186E-2</v>
      </c>
      <c r="CD458" s="124">
        <f t="shared" ref="CD458" si="8153">V458/V467</f>
        <v>0.12181891240289311</v>
      </c>
      <c r="CE458" s="125">
        <f t="shared" ref="CE458" si="8154">W458/W467</f>
        <v>5.6183830606352264E-2</v>
      </c>
      <c r="CF458" s="122">
        <f t="shared" ref="CF458" si="8155">X458/X467</f>
        <v>0.10047223579221626</v>
      </c>
      <c r="CG458" s="123">
        <f t="shared" ref="CG458" si="8156">Y458/Y467</f>
        <v>5.3746567281286781E-2</v>
      </c>
      <c r="CH458" s="124">
        <f t="shared" ref="CH458" si="8157">Z458/Z467</f>
        <v>6.5334216725559488E-2</v>
      </c>
      <c r="CI458" s="122">
        <f t="shared" ref="CI458" si="8158">AA458/AA467</f>
        <v>8.1841939859075716E-2</v>
      </c>
      <c r="CJ458" s="128">
        <f t="shared" ref="CJ458" si="8159">AB458/AB467</f>
        <v>7.7129796240527321E-2</v>
      </c>
      <c r="CK458" s="129">
        <f t="shared" ref="CK458" si="8160">AC458/AC467</f>
        <v>8.0422298331817951E-2</v>
      </c>
    </row>
    <row r="459" spans="1:89" x14ac:dyDescent="0.2">
      <c r="A459" s="138" t="s">
        <v>37</v>
      </c>
      <c r="B459" s="193">
        <v>1061</v>
      </c>
      <c r="C459" s="187">
        <v>1874</v>
      </c>
      <c r="D459" s="188">
        <v>392</v>
      </c>
      <c r="E459" s="189">
        <v>619</v>
      </c>
      <c r="F459" s="186">
        <v>747</v>
      </c>
      <c r="G459" s="190">
        <v>2012</v>
      </c>
      <c r="H459" s="188">
        <v>1399</v>
      </c>
      <c r="I459" s="189">
        <v>2248</v>
      </c>
      <c r="J459" s="186">
        <v>392</v>
      </c>
      <c r="K459" s="187">
        <v>154</v>
      </c>
      <c r="L459" s="188">
        <v>1274</v>
      </c>
      <c r="M459" s="186">
        <v>479</v>
      </c>
      <c r="N459" s="191">
        <v>2074</v>
      </c>
      <c r="O459" s="194">
        <v>1425</v>
      </c>
      <c r="P459" s="186">
        <v>805</v>
      </c>
      <c r="Q459" s="187">
        <v>1009</v>
      </c>
      <c r="R459" s="188">
        <v>995</v>
      </c>
      <c r="S459" s="189">
        <v>1516</v>
      </c>
      <c r="T459" s="186">
        <v>385</v>
      </c>
      <c r="U459" s="190">
        <v>140</v>
      </c>
      <c r="V459" s="188">
        <v>1453</v>
      </c>
      <c r="W459" s="195">
        <v>776</v>
      </c>
      <c r="X459" s="186">
        <v>718</v>
      </c>
      <c r="Y459" s="190">
        <v>402</v>
      </c>
      <c r="Z459" s="188">
        <v>1508</v>
      </c>
      <c r="AA459" s="186">
        <v>2316</v>
      </c>
      <c r="AB459" s="161">
        <f t="shared" si="7750"/>
        <v>13203</v>
      </c>
      <c r="AC459" s="162">
        <f t="shared" si="7751"/>
        <v>14970</v>
      </c>
      <c r="BI459" s="138" t="s">
        <v>37</v>
      </c>
      <c r="BJ459" s="122">
        <f>B459/B467</f>
        <v>5.6529383557994563E-2</v>
      </c>
      <c r="BK459" s="123">
        <f t="shared" ref="BK459" si="8161">C459/C467</f>
        <v>0.10158833414647368</v>
      </c>
      <c r="BL459" s="124">
        <f t="shared" ref="BL459" si="8162">D459/D467</f>
        <v>4.7509392800872623E-2</v>
      </c>
      <c r="BM459" s="125">
        <f t="shared" ref="BM459" si="8163">E459/E467</f>
        <v>7.5922973138721941E-2</v>
      </c>
      <c r="BN459" s="122">
        <f t="shared" ref="BN459" si="8164">F459/F467</f>
        <v>3.4883720930232558E-2</v>
      </c>
      <c r="BO459" s="123">
        <f t="shared" ref="BO459" si="8165">G459/G467</f>
        <v>0.10274742110101114</v>
      </c>
      <c r="BP459" s="124">
        <f t="shared" ref="BP459" si="8166">H459/H467</f>
        <v>5.2669226714855806E-2</v>
      </c>
      <c r="BQ459" s="125">
        <f t="shared" ref="BQ459" si="8167">I459/I467</f>
        <v>8.131963536391261E-2</v>
      </c>
      <c r="BR459" s="122">
        <f t="shared" ref="BR459" si="8168">J459/J467</f>
        <v>8.5421660492482024E-2</v>
      </c>
      <c r="BS459" s="123">
        <f t="shared" ref="BS459" si="8169">K459/K467</f>
        <v>3.3661202185792348E-2</v>
      </c>
      <c r="BT459" s="124">
        <f t="shared" ref="BT459" si="8170">L459/L467</f>
        <v>8.5762369572534497E-2</v>
      </c>
      <c r="BU459" s="122">
        <f t="shared" ref="BU459" si="8171">M459/M467</f>
        <v>3.2538550370219417E-2</v>
      </c>
      <c r="BV459" s="126">
        <f t="shared" ref="BV459" si="8172">N459/N467</f>
        <v>7.5528040786598694E-2</v>
      </c>
      <c r="BW459" s="127">
        <f t="shared" ref="BW459" si="8173">O459/O467</f>
        <v>5.2461068365055409E-2</v>
      </c>
      <c r="BX459" s="122">
        <f t="shared" ref="BX459" si="8174">P459/P467</f>
        <v>5.7755775577557754E-2</v>
      </c>
      <c r="BY459" s="123">
        <f t="shared" ref="BY459" si="8175">Q459/Q467</f>
        <v>7.2548173712970954E-2</v>
      </c>
      <c r="BZ459" s="124">
        <f t="shared" ref="BZ459" si="8176">R459/R467</f>
        <v>5.5348500862212831E-2</v>
      </c>
      <c r="CA459" s="125">
        <f t="shared" ref="CA459" si="8177">S459/S467</f>
        <v>8.2079047103410935E-2</v>
      </c>
      <c r="CB459" s="122">
        <f t="shared" ref="CB459" si="8178">T459/T467</f>
        <v>8.2760103181427347E-2</v>
      </c>
      <c r="CC459" s="123">
        <f t="shared" ref="CC459" si="8179">U459/U467</f>
        <v>2.7429467084639499E-2</v>
      </c>
      <c r="CD459" s="124">
        <f t="shared" ref="CD459" si="8180">V459/V467</f>
        <v>9.7307795338869546E-2</v>
      </c>
      <c r="CE459" s="125">
        <f t="shared" ref="CE459" si="8181">W459/W467</f>
        <v>4.6679499518768049E-2</v>
      </c>
      <c r="CF459" s="122">
        <f t="shared" ref="CF459" si="8182">X459/X467</f>
        <v>5.8459534277804918E-2</v>
      </c>
      <c r="CG459" s="123">
        <f t="shared" ref="CG459" si="8183">Y459/Y467</f>
        <v>5.2569635151039622E-2</v>
      </c>
      <c r="CH459" s="124">
        <f t="shared" ref="CH459" si="8184">Z459/Z467</f>
        <v>5.5506478209658421E-2</v>
      </c>
      <c r="CI459" s="122">
        <f t="shared" ref="CI459" si="8185">AA459/AA467</f>
        <v>7.6615170862416884E-2</v>
      </c>
      <c r="CJ459" s="128">
        <f t="shared" ref="CJ459" si="8186">AB459/AB467</f>
        <v>6.2029889734036808E-2</v>
      </c>
      <c r="CK459" s="129">
        <f t="shared" ref="CK459" si="8187">AC459/AC467</f>
        <v>7.0524386739342429E-2</v>
      </c>
    </row>
    <row r="460" spans="1:89" x14ac:dyDescent="0.2">
      <c r="A460" s="130" t="s">
        <v>38</v>
      </c>
      <c r="B460" s="196">
        <v>834</v>
      </c>
      <c r="C460" s="180">
        <v>885</v>
      </c>
      <c r="D460" s="181">
        <v>284</v>
      </c>
      <c r="E460" s="182">
        <v>478</v>
      </c>
      <c r="F460" s="179">
        <v>709</v>
      </c>
      <c r="G460" s="183">
        <v>1120</v>
      </c>
      <c r="H460" s="181">
        <v>1196</v>
      </c>
      <c r="I460" s="182">
        <v>1624</v>
      </c>
      <c r="J460" s="179">
        <v>262</v>
      </c>
      <c r="K460" s="180">
        <v>63</v>
      </c>
      <c r="L460" s="181">
        <v>923</v>
      </c>
      <c r="M460" s="179">
        <v>488</v>
      </c>
      <c r="N460" s="184">
        <v>1339</v>
      </c>
      <c r="O460" s="197">
        <v>1321</v>
      </c>
      <c r="P460" s="179">
        <v>500</v>
      </c>
      <c r="Q460" s="180">
        <v>852</v>
      </c>
      <c r="R460" s="181">
        <v>735</v>
      </c>
      <c r="S460" s="182">
        <v>1078</v>
      </c>
      <c r="T460" s="179">
        <v>278</v>
      </c>
      <c r="U460" s="183">
        <v>161</v>
      </c>
      <c r="V460" s="181">
        <v>1042</v>
      </c>
      <c r="W460" s="198">
        <v>680</v>
      </c>
      <c r="X460" s="179">
        <v>408</v>
      </c>
      <c r="Y460" s="183">
        <v>392</v>
      </c>
      <c r="Z460" s="181">
        <v>1199</v>
      </c>
      <c r="AA460" s="179">
        <v>1507</v>
      </c>
      <c r="AB460" s="161">
        <f t="shared" si="7750"/>
        <v>9709</v>
      </c>
      <c r="AC460" s="162">
        <f t="shared" si="7751"/>
        <v>10649</v>
      </c>
      <c r="BI460" s="130" t="s">
        <v>38</v>
      </c>
      <c r="BJ460" s="122">
        <f>B460/B467</f>
        <v>4.4434972561138049E-2</v>
      </c>
      <c r="BK460" s="123">
        <f t="shared" ref="BK460" si="8188">C460/C467</f>
        <v>4.7975280533420067E-2</v>
      </c>
      <c r="BL460" s="124">
        <f t="shared" ref="BL460" si="8189">D460/D467</f>
        <v>3.4420070294509754E-2</v>
      </c>
      <c r="BM460" s="125">
        <f t="shared" ref="BM460" si="8190">E460/E467</f>
        <v>5.8628725622470255E-2</v>
      </c>
      <c r="BN460" s="122">
        <f t="shared" ref="BN460" si="8191">F460/F467</f>
        <v>3.3109180909685253E-2</v>
      </c>
      <c r="BO460" s="123">
        <f t="shared" ref="BO460" si="8192">G460/G467</f>
        <v>5.7195383515473396E-2</v>
      </c>
      <c r="BP460" s="124">
        <f t="shared" ref="BP460" si="8193">H460/H467</f>
        <v>4.5026729914916047E-2</v>
      </c>
      <c r="BQ460" s="125">
        <f t="shared" ref="BQ460" si="8194">I460/I467</f>
        <v>5.8746925191723337E-2</v>
      </c>
      <c r="BR460" s="122">
        <f t="shared" ref="BR460" si="8195">J460/J467</f>
        <v>5.7093048594465026E-2</v>
      </c>
      <c r="BS460" s="123">
        <f t="shared" ref="BS460" si="8196">K460/K467</f>
        <v>1.3770491803278689E-2</v>
      </c>
      <c r="BT460" s="124">
        <f t="shared" ref="BT460" si="8197">L460/L467</f>
        <v>6.2133961629081115E-2</v>
      </c>
      <c r="BU460" s="122">
        <f t="shared" ref="BU460" si="8198">M460/M467</f>
        <v>3.3149921880307041E-2</v>
      </c>
      <c r="BV460" s="126">
        <f t="shared" ref="BV460" si="8199">N460/N467</f>
        <v>4.8761835396941004E-2</v>
      </c>
      <c r="BW460" s="127">
        <f t="shared" ref="BW460" si="8200">O460/O467</f>
        <v>4.86323307440268E-2</v>
      </c>
      <c r="BX460" s="122">
        <f t="shared" ref="BX460" si="8201">P460/P467</f>
        <v>3.5873152532644566E-2</v>
      </c>
      <c r="BY460" s="123">
        <f t="shared" ref="BY460" si="8202">Q460/Q467</f>
        <v>6.1259706643658325E-2</v>
      </c>
      <c r="BZ460" s="124">
        <f t="shared" ref="BZ460" si="8203">R460/R467</f>
        <v>4.0885576013795402E-2</v>
      </c>
      <c r="CA460" s="125">
        <f t="shared" ref="CA460" si="8204">S460/S467</f>
        <v>5.836491608012994E-2</v>
      </c>
      <c r="CB460" s="122">
        <f t="shared" ref="CB460" si="8205">T460/T467</f>
        <v>5.9759243336199482E-2</v>
      </c>
      <c r="CC460" s="123">
        <f t="shared" ref="CC460" si="8206">U460/U467</f>
        <v>3.1543887147335421E-2</v>
      </c>
      <c r="CD460" s="124">
        <f t="shared" ref="CD460" si="8207">V460/V467</f>
        <v>6.9783016340744713E-2</v>
      </c>
      <c r="CE460" s="125">
        <f t="shared" ref="CE460" si="8208">W460/W467</f>
        <v>4.090471607314726E-2</v>
      </c>
      <c r="CF460" s="122">
        <f t="shared" ref="CF460" si="8209">X460/X467</f>
        <v>3.321934538348803E-2</v>
      </c>
      <c r="CG460" s="123">
        <f t="shared" ref="CG460" si="8210">Y460/Y467</f>
        <v>5.1261932784098338E-2</v>
      </c>
      <c r="CH460" s="124">
        <f t="shared" ref="CH460" si="8211">Z460/Z467</f>
        <v>4.4132803297997646E-2</v>
      </c>
      <c r="CI460" s="122">
        <f t="shared" ref="CI460" si="8212">AA460/AA467</f>
        <v>4.9852790366866254E-2</v>
      </c>
      <c r="CJ460" s="128">
        <f t="shared" ref="CJ460" si="8213">AB460/AB467</f>
        <v>4.5614496661952837E-2</v>
      </c>
      <c r="CK460" s="129">
        <f t="shared" ref="CK460" si="8214">AC460/AC467</f>
        <v>5.0167948856864229E-2</v>
      </c>
    </row>
    <row r="461" spans="1:89" x14ac:dyDescent="0.2">
      <c r="A461" s="138" t="s">
        <v>39</v>
      </c>
      <c r="B461" s="193">
        <v>355</v>
      </c>
      <c r="C461" s="187">
        <v>733</v>
      </c>
      <c r="D461" s="188">
        <v>111</v>
      </c>
      <c r="E461" s="189">
        <v>445</v>
      </c>
      <c r="F461" s="186">
        <v>372</v>
      </c>
      <c r="G461" s="190">
        <v>1276</v>
      </c>
      <c r="H461" s="188">
        <v>559</v>
      </c>
      <c r="I461" s="189">
        <v>1402</v>
      </c>
      <c r="J461" s="186">
        <v>78</v>
      </c>
      <c r="K461" s="187">
        <v>74</v>
      </c>
      <c r="L461" s="188">
        <v>890</v>
      </c>
      <c r="M461" s="186">
        <v>357</v>
      </c>
      <c r="N461" s="191">
        <v>1242</v>
      </c>
      <c r="O461" s="194">
        <v>1036</v>
      </c>
      <c r="P461" s="186">
        <v>415</v>
      </c>
      <c r="Q461" s="187">
        <v>597</v>
      </c>
      <c r="R461" s="188">
        <v>608</v>
      </c>
      <c r="S461" s="189">
        <v>860</v>
      </c>
      <c r="T461" s="186">
        <v>129</v>
      </c>
      <c r="U461" s="190">
        <v>118</v>
      </c>
      <c r="V461" s="188">
        <v>924</v>
      </c>
      <c r="W461" s="195">
        <v>485</v>
      </c>
      <c r="X461" s="186">
        <v>281</v>
      </c>
      <c r="Y461" s="190">
        <v>357</v>
      </c>
      <c r="Z461" s="188">
        <v>794</v>
      </c>
      <c r="AA461" s="186">
        <v>1001</v>
      </c>
      <c r="AB461" s="161">
        <f t="shared" si="7750"/>
        <v>6758</v>
      </c>
      <c r="AC461" s="162">
        <f t="shared" si="7751"/>
        <v>8741</v>
      </c>
      <c r="BI461" s="138" t="s">
        <v>39</v>
      </c>
      <c r="BJ461" s="122">
        <f>B461/B467</f>
        <v>1.8914166977462836E-2</v>
      </c>
      <c r="BK461" s="123">
        <f t="shared" ref="BK461" si="8215">C461/C467</f>
        <v>3.9735458340109504E-2</v>
      </c>
      <c r="BL461" s="124">
        <f t="shared" ref="BL461" si="8216">D461/D467</f>
        <v>1.3452914798206279E-2</v>
      </c>
      <c r="BM461" s="125">
        <f t="shared" ref="BM461" si="8217">E461/E467</f>
        <v>5.4581135778241141E-2</v>
      </c>
      <c r="BN461" s="122">
        <f t="shared" ref="BN461" si="8218">F461/F467</f>
        <v>1.7371812832726253E-2</v>
      </c>
      <c r="BO461" s="123">
        <f t="shared" ref="BO461" si="8219">G461/G467</f>
        <v>6.516188336227148E-2</v>
      </c>
      <c r="BP461" s="124">
        <f t="shared" ref="BP461" si="8220">H461/H467</f>
        <v>2.1045102025449892E-2</v>
      </c>
      <c r="BQ461" s="125">
        <f t="shared" ref="BQ461" si="8221">I461/I467</f>
        <v>5.0716249457386772E-2</v>
      </c>
      <c r="BR461" s="122">
        <f t="shared" ref="BR461" si="8222">J461/J467</f>
        <v>1.69971671388102E-2</v>
      </c>
      <c r="BS461" s="123">
        <f t="shared" ref="BS461" si="8223">K461/K467</f>
        <v>1.6174863387978144E-2</v>
      </c>
      <c r="BT461" s="124">
        <f t="shared" ref="BT461" si="8224">L461/L467</f>
        <v>5.9912487377987211E-2</v>
      </c>
      <c r="BU461" s="122">
        <f t="shared" ref="BU461" si="8225">M461/M467</f>
        <v>2.4251069900142655E-2</v>
      </c>
      <c r="BV461" s="126">
        <f t="shared" ref="BV461" si="8226">N461/N467</f>
        <v>4.5229424617625635E-2</v>
      </c>
      <c r="BW461" s="127">
        <f t="shared" ref="BW461" si="8227">O461/O467</f>
        <v>3.8140117071015722E-2</v>
      </c>
      <c r="BX461" s="122">
        <f t="shared" ref="BX461" si="8228">P461/P467</f>
        <v>2.9774716602094992E-2</v>
      </c>
      <c r="BY461" s="123">
        <f t="shared" ref="BY461" si="8229">Q461/Q467</f>
        <v>4.2924935289042281E-2</v>
      </c>
      <c r="BZ461" s="124">
        <f t="shared" ref="BZ461" si="8230">R461/R467</f>
        <v>3.3820993491683819E-2</v>
      </c>
      <c r="CA461" s="125">
        <f t="shared" ref="CA461" si="8231">S461/S467</f>
        <v>4.6561992420140766E-2</v>
      </c>
      <c r="CB461" s="122">
        <f t="shared" ref="CB461" si="8232">T461/T467</f>
        <v>2.7730008598452278E-2</v>
      </c>
      <c r="CC461" s="123">
        <f t="shared" ref="CC461" si="8233">U461/U467</f>
        <v>2.3119122257053291E-2</v>
      </c>
      <c r="CD461" s="124">
        <f t="shared" ref="CD461" si="8234">V461/V467</f>
        <v>6.1880525046879187E-2</v>
      </c>
      <c r="CE461" s="125">
        <f t="shared" ref="CE461" si="8235">W461/W467</f>
        <v>2.917468719923003E-2</v>
      </c>
      <c r="CF461" s="122">
        <f t="shared" ref="CF461" si="8236">X461/X467</f>
        <v>2.287900993323563E-2</v>
      </c>
      <c r="CG461" s="123">
        <f t="shared" ref="CG461" si="8237">Y461/Y467</f>
        <v>4.6684974499803841E-2</v>
      </c>
      <c r="CH461" s="124">
        <f t="shared" ref="CH461" si="8238">Z461/Z467</f>
        <v>2.9225559481743227E-2</v>
      </c>
      <c r="CI461" s="122">
        <f t="shared" ref="CI461" si="8239">AA461/AA467</f>
        <v>3.3113897250984153E-2</v>
      </c>
      <c r="CJ461" s="128">
        <f t="shared" ref="CJ461" si="8240">AB461/AB467</f>
        <v>3.1750207893859024E-2</v>
      </c>
      <c r="CK461" s="129">
        <f t="shared" ref="CK461" si="8241">AC461/AC467</f>
        <v>4.1179269504915982E-2</v>
      </c>
    </row>
    <row r="462" spans="1:89" x14ac:dyDescent="0.2">
      <c r="A462" s="130" t="s">
        <v>40</v>
      </c>
      <c r="B462" s="196"/>
      <c r="C462" s="180">
        <v>203</v>
      </c>
      <c r="D462" s="181">
        <v>3</v>
      </c>
      <c r="E462" s="182">
        <v>125</v>
      </c>
      <c r="F462" s="179">
        <v>6</v>
      </c>
      <c r="G462" s="183">
        <v>382</v>
      </c>
      <c r="H462" s="181">
        <v>57</v>
      </c>
      <c r="I462" s="182">
        <v>326</v>
      </c>
      <c r="J462" s="179">
        <v>20</v>
      </c>
      <c r="K462" s="180">
        <v>12</v>
      </c>
      <c r="L462" s="181">
        <v>141</v>
      </c>
      <c r="M462" s="179">
        <v>52</v>
      </c>
      <c r="N462" s="184">
        <v>194</v>
      </c>
      <c r="O462" s="197">
        <v>169</v>
      </c>
      <c r="P462" s="179">
        <v>57</v>
      </c>
      <c r="Q462" s="180">
        <v>94</v>
      </c>
      <c r="R462" s="181">
        <v>109</v>
      </c>
      <c r="S462" s="182">
        <v>69</v>
      </c>
      <c r="T462" s="179">
        <v>15</v>
      </c>
      <c r="U462" s="183">
        <v>6</v>
      </c>
      <c r="V462" s="181">
        <v>97</v>
      </c>
      <c r="W462" s="198">
        <v>8</v>
      </c>
      <c r="X462" s="179">
        <v>39</v>
      </c>
      <c r="Y462" s="183">
        <v>26</v>
      </c>
      <c r="Z462" s="181">
        <v>70</v>
      </c>
      <c r="AA462" s="179">
        <v>92</v>
      </c>
      <c r="AB462" s="161">
        <f t="shared" si="7750"/>
        <v>808</v>
      </c>
      <c r="AC462" s="162">
        <f t="shared" si="7751"/>
        <v>1564</v>
      </c>
      <c r="BI462" s="130" t="s">
        <v>40</v>
      </c>
      <c r="BJ462" s="122">
        <f>B462/B467</f>
        <v>0</v>
      </c>
      <c r="BK462" s="123">
        <f t="shared" ref="BK462" si="8242">C462/C467</f>
        <v>1.1004499376592401E-2</v>
      </c>
      <c r="BL462" s="124">
        <f t="shared" ref="BL462" si="8243">D462/D467</f>
        <v>3.6359229184341292E-4</v>
      </c>
      <c r="BM462" s="125">
        <f t="shared" ref="BM462" si="8244">E462/E467</f>
        <v>1.5331779712989083E-2</v>
      </c>
      <c r="BN462" s="122">
        <f t="shared" ref="BN462" si="8245">F462/F467</f>
        <v>2.8019052956010089E-4</v>
      </c>
      <c r="BO462" s="123">
        <f t="shared" ref="BO462" si="8246">G462/G467</f>
        <v>1.9507711163313245E-2</v>
      </c>
      <c r="BP462" s="124">
        <f t="shared" ref="BP462" si="8247">H462/H467</f>
        <v>2.1459227467811159E-3</v>
      </c>
      <c r="BQ462" s="125">
        <f t="shared" ref="BQ462" si="8248">I462/I467</f>
        <v>1.1792794096368108E-2</v>
      </c>
      <c r="BR462" s="122">
        <f t="shared" ref="BR462" si="8249">J462/J467</f>
        <v>4.3582479843103069E-3</v>
      </c>
      <c r="BS462" s="123">
        <f t="shared" ref="BS462" si="8250">K462/K467</f>
        <v>2.6229508196721311E-3</v>
      </c>
      <c r="BT462" s="124">
        <f t="shared" ref="BT462" si="8251">L462/L467</f>
        <v>9.4917536183103338E-3</v>
      </c>
      <c r="BU462" s="122">
        <f t="shared" ref="BU462" si="8252">M462/M467</f>
        <v>3.5323687249507506E-3</v>
      </c>
      <c r="BV462" s="126">
        <f t="shared" ref="BV462" si="8253">N462/N467</f>
        <v>7.0648215586307352E-3</v>
      </c>
      <c r="BW462" s="127">
        <f t="shared" ref="BW462" si="8254">O462/O467</f>
        <v>6.221698634171483E-3</v>
      </c>
      <c r="BX462" s="122">
        <f t="shared" ref="BX462" si="8255">P462/P467</f>
        <v>4.0895393887214809E-3</v>
      </c>
      <c r="BY462" s="123">
        <f t="shared" ref="BY462" si="8256">Q462/Q467</f>
        <v>6.7587000287604258E-3</v>
      </c>
      <c r="BZ462" s="124">
        <f t="shared" ref="BZ462" si="8257">R462/R467</f>
        <v>6.0633031095288425E-3</v>
      </c>
      <c r="CA462" s="125">
        <f t="shared" ref="CA462" si="8258">S462/S467</f>
        <v>3.7357877639415268E-3</v>
      </c>
      <c r="CB462" s="122">
        <f t="shared" ref="CB462" si="8259">T462/T467</f>
        <v>3.2244196044711954E-3</v>
      </c>
      <c r="CC462" s="123">
        <f t="shared" ref="CC462" si="8260">U462/U467</f>
        <v>1.1755485893416929E-3</v>
      </c>
      <c r="CD462" s="124">
        <f t="shared" ref="CD462" si="8261">V462/V467</f>
        <v>6.4961157246182693E-3</v>
      </c>
      <c r="CE462" s="125">
        <f t="shared" ref="CE462" si="8262">W462/W467</f>
        <v>4.8123195380173246E-4</v>
      </c>
      <c r="CF462" s="122">
        <f t="shared" ref="CF462" si="8263">X462/X467</f>
        <v>3.1753786028334147E-3</v>
      </c>
      <c r="CG462" s="123">
        <f t="shared" ref="CG462" si="8264">Y462/Y467</f>
        <v>3.4000261540473387E-3</v>
      </c>
      <c r="CH462" s="124">
        <f t="shared" ref="CH462" si="8265">Z462/Z467</f>
        <v>2.576560659599529E-3</v>
      </c>
      <c r="CI462" s="122">
        <f t="shared" ref="CI462" si="8266">AA462/AA467</f>
        <v>3.0434351119785637E-3</v>
      </c>
      <c r="CJ462" s="128">
        <f t="shared" ref="CJ462" si="8267">AB462/AB467</f>
        <v>3.796118374998238E-3</v>
      </c>
      <c r="CK462" s="129">
        <f t="shared" ref="CK462" si="8268">AC462/AC467</f>
        <v>7.3680788817856759E-3</v>
      </c>
    </row>
    <row r="463" spans="1:89" x14ac:dyDescent="0.2">
      <c r="A463" s="138" t="s">
        <v>41</v>
      </c>
      <c r="B463" s="193"/>
      <c r="C463" s="187"/>
      <c r="D463" s="188"/>
      <c r="E463" s="189"/>
      <c r="F463" s="186"/>
      <c r="G463" s="190"/>
      <c r="H463" s="188"/>
      <c r="I463" s="189"/>
      <c r="J463" s="186"/>
      <c r="K463" s="190"/>
      <c r="L463" s="188"/>
      <c r="M463" s="186"/>
      <c r="N463" s="191"/>
      <c r="O463" s="194"/>
      <c r="P463" s="186"/>
      <c r="Q463" s="190"/>
      <c r="R463" s="188"/>
      <c r="S463" s="189"/>
      <c r="T463" s="186"/>
      <c r="U463" s="190"/>
      <c r="V463" s="188"/>
      <c r="W463" s="189"/>
      <c r="X463" s="186"/>
      <c r="Y463" s="190"/>
      <c r="Z463" s="188"/>
      <c r="AA463" s="186"/>
      <c r="AB463" s="161">
        <f t="shared" si="7750"/>
        <v>0</v>
      </c>
      <c r="AC463" s="162">
        <f t="shared" si="7751"/>
        <v>0</v>
      </c>
      <c r="BI463" s="138" t="s">
        <v>41</v>
      </c>
      <c r="BJ463" s="122">
        <f>B463/B467</f>
        <v>0</v>
      </c>
      <c r="BK463" s="123">
        <f t="shared" ref="BK463" si="8269">C463/C467</f>
        <v>0</v>
      </c>
      <c r="BL463" s="124">
        <f t="shared" ref="BL463" si="8270">D463/D467</f>
        <v>0</v>
      </c>
      <c r="BM463" s="125">
        <f t="shared" ref="BM463" si="8271">E463/E467</f>
        <v>0</v>
      </c>
      <c r="BN463" s="122">
        <f t="shared" ref="BN463" si="8272">F463/F467</f>
        <v>0</v>
      </c>
      <c r="BO463" s="123">
        <f t="shared" ref="BO463" si="8273">G463/G467</f>
        <v>0</v>
      </c>
      <c r="BP463" s="124">
        <f t="shared" ref="BP463" si="8274">H463/H467</f>
        <v>0</v>
      </c>
      <c r="BQ463" s="125">
        <f t="shared" ref="BQ463" si="8275">I463/I467</f>
        <v>0</v>
      </c>
      <c r="BR463" s="122">
        <f t="shared" ref="BR463" si="8276">J463/J467</f>
        <v>0</v>
      </c>
      <c r="BS463" s="123">
        <f t="shared" ref="BS463" si="8277">K463/K467</f>
        <v>0</v>
      </c>
      <c r="BT463" s="124">
        <f t="shared" ref="BT463" si="8278">L463/L467</f>
        <v>0</v>
      </c>
      <c r="BU463" s="122">
        <f t="shared" ref="BU463" si="8279">M463/M467</f>
        <v>0</v>
      </c>
      <c r="BV463" s="126">
        <f t="shared" ref="BV463" si="8280">N463/N467</f>
        <v>0</v>
      </c>
      <c r="BW463" s="127">
        <f t="shared" ref="BW463" si="8281">O463/O467</f>
        <v>0</v>
      </c>
      <c r="BX463" s="122">
        <f t="shared" ref="BX463" si="8282">P463/P467</f>
        <v>0</v>
      </c>
      <c r="BY463" s="123">
        <f t="shared" ref="BY463" si="8283">Q463/Q467</f>
        <v>0</v>
      </c>
      <c r="BZ463" s="124">
        <f t="shared" ref="BZ463" si="8284">R463/R467</f>
        <v>0</v>
      </c>
      <c r="CA463" s="125">
        <f t="shared" ref="CA463" si="8285">S463/S467</f>
        <v>0</v>
      </c>
      <c r="CB463" s="122">
        <f t="shared" ref="CB463" si="8286">T463/T467</f>
        <v>0</v>
      </c>
      <c r="CC463" s="123">
        <f t="shared" ref="CC463" si="8287">U463/U467</f>
        <v>0</v>
      </c>
      <c r="CD463" s="124">
        <f t="shared" ref="CD463" si="8288">V463/V467</f>
        <v>0</v>
      </c>
      <c r="CE463" s="125">
        <f t="shared" ref="CE463" si="8289">W463/W467</f>
        <v>0</v>
      </c>
      <c r="CF463" s="122">
        <f t="shared" ref="CF463" si="8290">X463/X467</f>
        <v>0</v>
      </c>
      <c r="CG463" s="123">
        <f t="shared" ref="CG463" si="8291">Y463/Y467</f>
        <v>0</v>
      </c>
      <c r="CH463" s="124">
        <f t="shared" ref="CH463" si="8292">Z463/Z467</f>
        <v>0</v>
      </c>
      <c r="CI463" s="122">
        <f t="shared" ref="CI463" si="8293">AA463/AA467</f>
        <v>0</v>
      </c>
      <c r="CJ463" s="128">
        <f t="shared" ref="CJ463" si="8294">AB463/AB467</f>
        <v>0</v>
      </c>
      <c r="CK463" s="129">
        <f t="shared" ref="CK463" si="8295">AC463/AC467</f>
        <v>0</v>
      </c>
    </row>
    <row r="464" spans="1:89" x14ac:dyDescent="0.2">
      <c r="A464" s="130" t="s">
        <v>42</v>
      </c>
      <c r="B464" s="55"/>
      <c r="C464" s="56"/>
      <c r="D464" s="132"/>
      <c r="E464" s="133"/>
      <c r="F464" s="131"/>
      <c r="G464" s="134"/>
      <c r="H464" s="132"/>
      <c r="I464" s="133"/>
      <c r="J464" s="131"/>
      <c r="K464" s="134"/>
      <c r="L464" s="132"/>
      <c r="M464" s="131"/>
      <c r="N464" s="135"/>
      <c r="O464" s="136"/>
      <c r="P464" s="131"/>
      <c r="Q464" s="134"/>
      <c r="R464" s="132"/>
      <c r="S464" s="133"/>
      <c r="T464" s="131"/>
      <c r="U464" s="134"/>
      <c r="V464" s="132"/>
      <c r="W464" s="133"/>
      <c r="X464" s="131"/>
      <c r="Y464" s="134"/>
      <c r="Z464" s="137"/>
      <c r="AA464" s="2"/>
      <c r="AB464" s="163">
        <f t="shared" ref="AB464:AB466" si="8296">SUM(B464,D464,F464,H464,J464,L464,N464,P464,R464,T464,V464,X464,Z464)</f>
        <v>0</v>
      </c>
      <c r="AC464" s="164">
        <f t="shared" ref="AC464:AC466" si="8297">SUM(C464,E464,G464,I464,K464,M464,O464,Q464,S464,U464,W464,Y464,AA464)</f>
        <v>0</v>
      </c>
      <c r="BI464" s="130" t="s">
        <v>42</v>
      </c>
      <c r="BJ464" s="122">
        <f>B464/B467</f>
        <v>0</v>
      </c>
      <c r="BK464" s="123">
        <f t="shared" ref="BK464" si="8298">C464/C467</f>
        <v>0</v>
      </c>
      <c r="BL464" s="124">
        <f t="shared" ref="BL464" si="8299">D464/D467</f>
        <v>0</v>
      </c>
      <c r="BM464" s="125">
        <f t="shared" ref="BM464" si="8300">E464/E467</f>
        <v>0</v>
      </c>
      <c r="BN464" s="122">
        <f t="shared" ref="BN464" si="8301">F464/F467</f>
        <v>0</v>
      </c>
      <c r="BO464" s="123">
        <f t="shared" ref="BO464" si="8302">G464/G467</f>
        <v>0</v>
      </c>
      <c r="BP464" s="124">
        <f t="shared" ref="BP464" si="8303">H464/H467</f>
        <v>0</v>
      </c>
      <c r="BQ464" s="125">
        <f t="shared" ref="BQ464" si="8304">I464/I467</f>
        <v>0</v>
      </c>
      <c r="BR464" s="122">
        <f t="shared" ref="BR464" si="8305">J464/J467</f>
        <v>0</v>
      </c>
      <c r="BS464" s="123">
        <f t="shared" ref="BS464" si="8306">K464/K467</f>
        <v>0</v>
      </c>
      <c r="BT464" s="124">
        <f t="shared" ref="BT464" si="8307">L464/L467</f>
        <v>0</v>
      </c>
      <c r="BU464" s="122">
        <f t="shared" ref="BU464" si="8308">M464/M467</f>
        <v>0</v>
      </c>
      <c r="BV464" s="126">
        <f t="shared" ref="BV464" si="8309">N464/N467</f>
        <v>0</v>
      </c>
      <c r="BW464" s="127">
        <f t="shared" ref="BW464" si="8310">O464/O467</f>
        <v>0</v>
      </c>
      <c r="BX464" s="122">
        <f t="shared" ref="BX464" si="8311">P464/P467</f>
        <v>0</v>
      </c>
      <c r="BY464" s="123">
        <f t="shared" ref="BY464" si="8312">Q464/Q467</f>
        <v>0</v>
      </c>
      <c r="BZ464" s="124">
        <f t="shared" ref="BZ464" si="8313">R464/R467</f>
        <v>0</v>
      </c>
      <c r="CA464" s="125">
        <f t="shared" ref="CA464" si="8314">S464/S467</f>
        <v>0</v>
      </c>
      <c r="CB464" s="122">
        <f t="shared" ref="CB464" si="8315">T464/T467</f>
        <v>0</v>
      </c>
      <c r="CC464" s="123">
        <f t="shared" ref="CC464" si="8316">U464/U467</f>
        <v>0</v>
      </c>
      <c r="CD464" s="124">
        <f t="shared" ref="CD464" si="8317">V464/V467</f>
        <v>0</v>
      </c>
      <c r="CE464" s="125">
        <f t="shared" ref="CE464" si="8318">W464/W467</f>
        <v>0</v>
      </c>
      <c r="CF464" s="122">
        <f t="shared" ref="CF464" si="8319">X464/X467</f>
        <v>0</v>
      </c>
      <c r="CG464" s="123">
        <f t="shared" ref="CG464" si="8320">Y464/Y467</f>
        <v>0</v>
      </c>
      <c r="CH464" s="124">
        <f t="shared" ref="CH464" si="8321">Z464/Z467</f>
        <v>0</v>
      </c>
      <c r="CI464" s="122">
        <f t="shared" ref="CI464" si="8322">AA464/AA467</f>
        <v>0</v>
      </c>
      <c r="CJ464" s="128">
        <f t="shared" ref="CJ464" si="8323">AB464/AB467</f>
        <v>0</v>
      </c>
      <c r="CK464" s="129">
        <f t="shared" ref="CK464" si="8324">AC464/AC467</f>
        <v>0</v>
      </c>
    </row>
    <row r="465" spans="1:89" x14ac:dyDescent="0.2">
      <c r="A465" s="138" t="s">
        <v>43</v>
      </c>
      <c r="B465" s="53"/>
      <c r="C465" s="54"/>
      <c r="D465" s="143"/>
      <c r="E465" s="140"/>
      <c r="F465" s="141"/>
      <c r="G465" s="142"/>
      <c r="H465" s="143"/>
      <c r="I465" s="140"/>
      <c r="J465" s="141"/>
      <c r="K465" s="142"/>
      <c r="L465" s="143"/>
      <c r="M465" s="141"/>
      <c r="N465" s="145"/>
      <c r="O465" s="144"/>
      <c r="P465" s="141"/>
      <c r="Q465" s="142"/>
      <c r="R465" s="143"/>
      <c r="S465" s="140"/>
      <c r="T465" s="141"/>
      <c r="U465" s="142"/>
      <c r="V465" s="143"/>
      <c r="W465" s="140"/>
      <c r="X465" s="141"/>
      <c r="Y465" s="142"/>
      <c r="Z465" s="3"/>
      <c r="AA465" s="139"/>
      <c r="AB465" s="163">
        <f t="shared" si="8296"/>
        <v>0</v>
      </c>
      <c r="AC465" s="164">
        <f t="shared" si="8297"/>
        <v>0</v>
      </c>
      <c r="BI465" s="138" t="s">
        <v>43</v>
      </c>
      <c r="BJ465" s="122">
        <f>B465/B467</f>
        <v>0</v>
      </c>
      <c r="BK465" s="123">
        <f t="shared" ref="BK465" si="8325">C465/C467</f>
        <v>0</v>
      </c>
      <c r="BL465" s="124">
        <f t="shared" ref="BL465" si="8326">D465/D467</f>
        <v>0</v>
      </c>
      <c r="BM465" s="125">
        <f t="shared" ref="BM465" si="8327">E465/E467</f>
        <v>0</v>
      </c>
      <c r="BN465" s="122">
        <f t="shared" ref="BN465" si="8328">F465/F467</f>
        <v>0</v>
      </c>
      <c r="BO465" s="123">
        <f t="shared" ref="BO465" si="8329">G465/G467</f>
        <v>0</v>
      </c>
      <c r="BP465" s="124">
        <f t="shared" ref="BP465" si="8330">H465/H467</f>
        <v>0</v>
      </c>
      <c r="BQ465" s="125">
        <f t="shared" ref="BQ465" si="8331">I465/I467</f>
        <v>0</v>
      </c>
      <c r="BR465" s="122">
        <f t="shared" ref="BR465" si="8332">J465/J467</f>
        <v>0</v>
      </c>
      <c r="BS465" s="123">
        <f t="shared" ref="BS465" si="8333">K465/K467</f>
        <v>0</v>
      </c>
      <c r="BT465" s="124">
        <f t="shared" ref="BT465" si="8334">L465/L467</f>
        <v>0</v>
      </c>
      <c r="BU465" s="122">
        <f t="shared" ref="BU465" si="8335">M465/M467</f>
        <v>0</v>
      </c>
      <c r="BV465" s="126">
        <f t="shared" ref="BV465" si="8336">N465/N467</f>
        <v>0</v>
      </c>
      <c r="BW465" s="127">
        <f t="shared" ref="BW465" si="8337">O465/O467</f>
        <v>0</v>
      </c>
      <c r="BX465" s="122">
        <f t="shared" ref="BX465" si="8338">P465/P467</f>
        <v>0</v>
      </c>
      <c r="BY465" s="123">
        <f t="shared" ref="BY465" si="8339">Q465/Q467</f>
        <v>0</v>
      </c>
      <c r="BZ465" s="124">
        <f t="shared" ref="BZ465" si="8340">R465/R467</f>
        <v>0</v>
      </c>
      <c r="CA465" s="125">
        <f t="shared" ref="CA465" si="8341">S465/S467</f>
        <v>0</v>
      </c>
      <c r="CB465" s="122">
        <f t="shared" ref="CB465" si="8342">T465/T467</f>
        <v>0</v>
      </c>
      <c r="CC465" s="123">
        <f t="shared" ref="CC465" si="8343">U465/U467</f>
        <v>0</v>
      </c>
      <c r="CD465" s="124">
        <f t="shared" ref="CD465" si="8344">V465/V467</f>
        <v>0</v>
      </c>
      <c r="CE465" s="125">
        <f t="shared" ref="CE465" si="8345">W465/W467</f>
        <v>0</v>
      </c>
      <c r="CF465" s="122">
        <f t="shared" ref="CF465" si="8346">X465/X467</f>
        <v>0</v>
      </c>
      <c r="CG465" s="123">
        <f t="shared" ref="CG465" si="8347">Y465/Y467</f>
        <v>0</v>
      </c>
      <c r="CH465" s="124">
        <f t="shared" ref="CH465" si="8348">Z465/Z467</f>
        <v>0</v>
      </c>
      <c r="CI465" s="122">
        <f t="shared" ref="CI465" si="8349">AA465/AA467</f>
        <v>0</v>
      </c>
      <c r="CJ465" s="128">
        <f t="shared" ref="CJ465" si="8350">AB465/AB467</f>
        <v>0</v>
      </c>
      <c r="CK465" s="129">
        <f t="shared" ref="CK465" si="8351">AC465/AC467</f>
        <v>0</v>
      </c>
    </row>
    <row r="466" spans="1:89" ht="13.5" thickBot="1" x14ac:dyDescent="0.25">
      <c r="A466" s="130" t="s">
        <v>44</v>
      </c>
      <c r="B466" s="55"/>
      <c r="C466" s="56"/>
      <c r="D466" s="132"/>
      <c r="E466" s="133"/>
      <c r="F466" s="131"/>
      <c r="G466" s="134"/>
      <c r="H466" s="132"/>
      <c r="I466" s="133"/>
      <c r="J466" s="131"/>
      <c r="K466" s="134"/>
      <c r="L466" s="132"/>
      <c r="M466" s="131"/>
      <c r="N466" s="135"/>
      <c r="O466" s="136"/>
      <c r="P466" s="131"/>
      <c r="Q466" s="134"/>
      <c r="R466" s="132"/>
      <c r="S466" s="133"/>
      <c r="T466" s="131"/>
      <c r="U466" s="134"/>
      <c r="V466" s="132"/>
      <c r="W466" s="133"/>
      <c r="X466" s="131"/>
      <c r="Y466" s="134"/>
      <c r="Z466" s="137"/>
      <c r="AA466" s="2"/>
      <c r="AB466" s="163">
        <f t="shared" si="8296"/>
        <v>0</v>
      </c>
      <c r="AC466" s="164">
        <f t="shared" si="8297"/>
        <v>0</v>
      </c>
      <c r="BI466" s="130" t="s">
        <v>44</v>
      </c>
      <c r="BJ466" s="122">
        <f>B466/B467</f>
        <v>0</v>
      </c>
      <c r="BK466" s="123">
        <f t="shared" ref="BK466" si="8352">C466/C467</f>
        <v>0</v>
      </c>
      <c r="BL466" s="124">
        <f t="shared" ref="BL466" si="8353">D466/D467</f>
        <v>0</v>
      </c>
      <c r="BM466" s="125">
        <f t="shared" ref="BM466" si="8354">E466/E467</f>
        <v>0</v>
      </c>
      <c r="BN466" s="122">
        <f t="shared" ref="BN466" si="8355">F466/F467</f>
        <v>0</v>
      </c>
      <c r="BO466" s="123">
        <f t="shared" ref="BO466" si="8356">G466/G467</f>
        <v>0</v>
      </c>
      <c r="BP466" s="124">
        <f t="shared" ref="BP466" si="8357">H466/H467</f>
        <v>0</v>
      </c>
      <c r="BQ466" s="125">
        <f t="shared" ref="BQ466" si="8358">I466/I467</f>
        <v>0</v>
      </c>
      <c r="BR466" s="122">
        <f t="shared" ref="BR466" si="8359">J466/J467</f>
        <v>0</v>
      </c>
      <c r="BS466" s="123">
        <f t="shared" ref="BS466" si="8360">K466/K467</f>
        <v>0</v>
      </c>
      <c r="BT466" s="124">
        <f t="shared" ref="BT466" si="8361">L466/L467</f>
        <v>0</v>
      </c>
      <c r="BU466" s="122">
        <f t="shared" ref="BU466" si="8362">M466/M467</f>
        <v>0</v>
      </c>
      <c r="BV466" s="126">
        <f t="shared" ref="BV466" si="8363">N466/N467</f>
        <v>0</v>
      </c>
      <c r="BW466" s="127">
        <f t="shared" ref="BW466" si="8364">O466/O467</f>
        <v>0</v>
      </c>
      <c r="BX466" s="122">
        <f t="shared" ref="BX466" si="8365">P466/P467</f>
        <v>0</v>
      </c>
      <c r="BY466" s="123">
        <f t="shared" ref="BY466" si="8366">Q466/Q467</f>
        <v>0</v>
      </c>
      <c r="BZ466" s="124">
        <f t="shared" ref="BZ466" si="8367">R466/R467</f>
        <v>0</v>
      </c>
      <c r="CA466" s="125">
        <f t="shared" ref="CA466" si="8368">S466/S467</f>
        <v>0</v>
      </c>
      <c r="CB466" s="122">
        <f t="shared" ref="CB466" si="8369">T466/T467</f>
        <v>0</v>
      </c>
      <c r="CC466" s="123">
        <f t="shared" ref="CC466" si="8370">U466/U467</f>
        <v>0</v>
      </c>
      <c r="CD466" s="124">
        <f t="shared" ref="CD466" si="8371">V466/V467</f>
        <v>0</v>
      </c>
      <c r="CE466" s="125">
        <f t="shared" ref="CE466" si="8372">W466/W467</f>
        <v>0</v>
      </c>
      <c r="CF466" s="122">
        <f t="shared" ref="CF466" si="8373">X466/X467</f>
        <v>0</v>
      </c>
      <c r="CG466" s="123">
        <f t="shared" ref="CG466" si="8374">Y466/Y467</f>
        <v>0</v>
      </c>
      <c r="CH466" s="124">
        <f t="shared" ref="CH466" si="8375">Z466/Z467</f>
        <v>0</v>
      </c>
      <c r="CI466" s="122">
        <f t="shared" ref="CI466" si="8376">AA466/AA467</f>
        <v>0</v>
      </c>
      <c r="CJ466" s="128">
        <f t="shared" ref="CJ466" si="8377">AB466/AB467</f>
        <v>0</v>
      </c>
      <c r="CK466" s="129">
        <f t="shared" ref="CK466" si="8378">AC466/AC467</f>
        <v>0</v>
      </c>
    </row>
    <row r="467" spans="1:89" ht="14.25" thickTop="1" thickBot="1" x14ac:dyDescent="0.25">
      <c r="A467" s="250" t="s">
        <v>25</v>
      </c>
      <c r="B467" s="14">
        <f t="shared" ref="B467" si="8379">SUM(B444:B466)</f>
        <v>18769</v>
      </c>
      <c r="C467" s="1">
        <f t="shared" ref="C467" si="8380">SUM(C444:C466)</f>
        <v>18447</v>
      </c>
      <c r="D467" s="14">
        <f t="shared" ref="D467" si="8381">SUM(D444:D466)</f>
        <v>8251</v>
      </c>
      <c r="E467" s="1">
        <f t="shared" ref="E467" si="8382">SUM(E444:E466)</f>
        <v>8153</v>
      </c>
      <c r="F467" s="14">
        <f t="shared" ref="F467" si="8383">SUM(F444:F466)</f>
        <v>21414</v>
      </c>
      <c r="G467" s="1">
        <f t="shared" ref="G467" si="8384">SUM(G444:G466)</f>
        <v>19582</v>
      </c>
      <c r="H467" s="14">
        <f t="shared" ref="H467" si="8385">SUM(H444:H466)</f>
        <v>26562</v>
      </c>
      <c r="I467" s="1">
        <f t="shared" ref="I467" si="8386">SUM(I444:I466)</f>
        <v>27644</v>
      </c>
      <c r="J467" s="14">
        <f t="shared" ref="J467" si="8387">SUM(J444:J466)</f>
        <v>4589</v>
      </c>
      <c r="K467" s="1">
        <f t="shared" ref="K467" si="8388">SUM(K444:K466)</f>
        <v>4575</v>
      </c>
      <c r="L467" s="14">
        <f t="shared" ref="L467" si="8389">SUM(L444:L466)</f>
        <v>14855</v>
      </c>
      <c r="M467" s="1">
        <f t="shared" ref="M467" si="8390">SUM(M444:M466)</f>
        <v>14721</v>
      </c>
      <c r="N467" s="14">
        <f t="shared" ref="N467" si="8391">SUM(N444:N466)</f>
        <v>27460</v>
      </c>
      <c r="O467" s="1">
        <f t="shared" ref="O467" si="8392">SUM(O444:O466)</f>
        <v>27163</v>
      </c>
      <c r="P467" s="14">
        <f t="shared" ref="P467" si="8393">SUM(P444:P466)</f>
        <v>13938</v>
      </c>
      <c r="Q467" s="1">
        <f t="shared" ref="Q467" si="8394">SUM(Q444:Q466)</f>
        <v>13908</v>
      </c>
      <c r="R467" s="14">
        <f t="shared" ref="R467" si="8395">SUM(R444:R466)</f>
        <v>17977</v>
      </c>
      <c r="S467" s="1">
        <f t="shared" ref="S467" si="8396">SUM(S444:S466)</f>
        <v>18470</v>
      </c>
      <c r="T467" s="14">
        <f t="shared" ref="T467" si="8397">SUM(T444:T466)</f>
        <v>4652</v>
      </c>
      <c r="U467" s="1">
        <f t="shared" ref="U467" si="8398">SUM(U444:U466)</f>
        <v>5104</v>
      </c>
      <c r="V467" s="14">
        <f t="shared" ref="V467" si="8399">SUM(V444:V466)</f>
        <v>14932</v>
      </c>
      <c r="W467" s="1">
        <f t="shared" ref="W467" si="8400">SUM(W444:W466)</f>
        <v>16624</v>
      </c>
      <c r="X467" s="14">
        <f t="shared" ref="X467" si="8401">SUM(X444:X466)</f>
        <v>12282</v>
      </c>
      <c r="Y467" s="1">
        <f t="shared" ref="Y467" si="8402">SUM(Y444:Y466)</f>
        <v>7647</v>
      </c>
      <c r="Z467" s="14">
        <f t="shared" ref="Z467" si="8403">SUM(Z444:Z466)</f>
        <v>27168</v>
      </c>
      <c r="AA467" s="1">
        <f t="shared" ref="AA467" si="8404">SUM(AA444:AA466)</f>
        <v>30229</v>
      </c>
      <c r="AB467" s="165">
        <f t="shared" ref="AB467:AC467" si="8405">SUM(AB443:AB466)</f>
        <v>212849</v>
      </c>
      <c r="AC467" s="166">
        <f t="shared" si="8405"/>
        <v>212267</v>
      </c>
      <c r="BI467" s="250" t="s">
        <v>25</v>
      </c>
      <c r="BJ467" s="146">
        <f>SUM(BJ443:BJ466)</f>
        <v>0.99999999999999989</v>
      </c>
      <c r="BK467" s="147">
        <f t="shared" ref="BK467:CK467" si="8406">SUM(BK443:BK466)</f>
        <v>1</v>
      </c>
      <c r="BL467" s="146">
        <f t="shared" si="8406"/>
        <v>1</v>
      </c>
      <c r="BM467" s="147">
        <f t="shared" si="8406"/>
        <v>1</v>
      </c>
      <c r="BN467" s="146">
        <f t="shared" si="8406"/>
        <v>1.0000000000000002</v>
      </c>
      <c r="BO467" s="147">
        <f t="shared" si="8406"/>
        <v>1</v>
      </c>
      <c r="BP467" s="146">
        <f t="shared" si="8406"/>
        <v>1.0000000000000002</v>
      </c>
      <c r="BQ467" s="147">
        <f t="shared" si="8406"/>
        <v>1</v>
      </c>
      <c r="BR467" s="146">
        <f t="shared" si="8406"/>
        <v>0.99999999999999989</v>
      </c>
      <c r="BS467" s="147">
        <f t="shared" si="8406"/>
        <v>1.0000000000000004</v>
      </c>
      <c r="BT467" s="146">
        <f t="shared" si="8406"/>
        <v>1</v>
      </c>
      <c r="BU467" s="147">
        <f t="shared" si="8406"/>
        <v>1</v>
      </c>
      <c r="BV467" s="146">
        <f t="shared" si="8406"/>
        <v>1</v>
      </c>
      <c r="BW467" s="147">
        <f t="shared" si="8406"/>
        <v>1</v>
      </c>
      <c r="BX467" s="146">
        <f t="shared" si="8406"/>
        <v>1.0000000000000002</v>
      </c>
      <c r="BY467" s="147">
        <f t="shared" si="8406"/>
        <v>1</v>
      </c>
      <c r="BZ467" s="146">
        <f t="shared" si="8406"/>
        <v>0.99999999999999978</v>
      </c>
      <c r="CA467" s="147">
        <f t="shared" si="8406"/>
        <v>1</v>
      </c>
      <c r="CB467" s="146">
        <f t="shared" si="8406"/>
        <v>1</v>
      </c>
      <c r="CC467" s="147">
        <f t="shared" si="8406"/>
        <v>1</v>
      </c>
      <c r="CD467" s="146">
        <f t="shared" si="8406"/>
        <v>1</v>
      </c>
      <c r="CE467" s="147">
        <f t="shared" si="8406"/>
        <v>1</v>
      </c>
      <c r="CF467" s="146">
        <f t="shared" si="8406"/>
        <v>1</v>
      </c>
      <c r="CG467" s="147">
        <f t="shared" si="8406"/>
        <v>0.99999999999999989</v>
      </c>
      <c r="CH467" s="146">
        <f t="shared" si="8406"/>
        <v>0.99999999999999989</v>
      </c>
      <c r="CI467" s="147">
        <f t="shared" si="8406"/>
        <v>1</v>
      </c>
      <c r="CJ467" s="146">
        <f t="shared" si="8406"/>
        <v>1</v>
      </c>
      <c r="CK467" s="147">
        <f t="shared" si="8406"/>
        <v>1.0000000000000002</v>
      </c>
    </row>
    <row r="468" spans="1:89" ht="13.5" thickTop="1" x14ac:dyDescent="0.2">
      <c r="A468" s="177"/>
    </row>
    <row r="470" spans="1:89" x14ac:dyDescent="0.2">
      <c r="A470" s="269">
        <f>+A439+1</f>
        <v>44608</v>
      </c>
      <c r="B470" s="269"/>
      <c r="C470" s="269"/>
      <c r="D470" s="269"/>
      <c r="BI470" s="274">
        <f>+BI439+1</f>
        <v>44608</v>
      </c>
      <c r="BJ470" s="274"/>
      <c r="BK470" s="274"/>
      <c r="BL470" s="274"/>
    </row>
    <row r="471" spans="1:89" ht="13.5" thickBot="1" x14ac:dyDescent="0.25">
      <c r="AE471" t="s">
        <v>1</v>
      </c>
    </row>
    <row r="472" spans="1:89" ht="14.25" thickTop="1" thickBot="1" x14ac:dyDescent="0.25">
      <c r="A472" s="265" t="s">
        <v>2</v>
      </c>
      <c r="B472" s="267" t="s">
        <v>3</v>
      </c>
      <c r="C472" s="268"/>
      <c r="D472" s="267" t="s">
        <v>4</v>
      </c>
      <c r="E472" s="268"/>
      <c r="F472" s="267" t="s">
        <v>5</v>
      </c>
      <c r="G472" s="268"/>
      <c r="H472" s="267" t="s">
        <v>6</v>
      </c>
      <c r="I472" s="268"/>
      <c r="J472" s="267" t="s">
        <v>7</v>
      </c>
      <c r="K472" s="268"/>
      <c r="L472" s="267" t="s">
        <v>8</v>
      </c>
      <c r="M472" s="268"/>
      <c r="N472" s="267" t="s">
        <v>9</v>
      </c>
      <c r="O472" s="268"/>
      <c r="P472" s="267" t="s">
        <v>10</v>
      </c>
      <c r="Q472" s="268"/>
      <c r="R472" s="267" t="s">
        <v>11</v>
      </c>
      <c r="S472" s="268"/>
      <c r="T472" s="267" t="s">
        <v>12</v>
      </c>
      <c r="U472" s="268"/>
      <c r="V472" s="267" t="s">
        <v>13</v>
      </c>
      <c r="W472" s="268"/>
      <c r="X472" s="267" t="s">
        <v>14</v>
      </c>
      <c r="Y472" s="268"/>
      <c r="Z472" s="270" t="s">
        <v>15</v>
      </c>
      <c r="AA472" s="271"/>
      <c r="AB472" s="272" t="s">
        <v>16</v>
      </c>
      <c r="AC472" s="273"/>
      <c r="AE472" s="265" t="s">
        <v>2</v>
      </c>
      <c r="AF472" s="267" t="s">
        <v>3</v>
      </c>
      <c r="AG472" s="268"/>
      <c r="AH472" s="267" t="s">
        <v>4</v>
      </c>
      <c r="AI472" s="268"/>
      <c r="AJ472" s="267" t="s">
        <v>5</v>
      </c>
      <c r="AK472" s="268"/>
      <c r="AL472" s="267" t="s">
        <v>6</v>
      </c>
      <c r="AM472" s="268"/>
      <c r="AN472" s="267" t="s">
        <v>7</v>
      </c>
      <c r="AO472" s="268"/>
      <c r="AP472" s="267" t="s">
        <v>8</v>
      </c>
      <c r="AQ472" s="268"/>
      <c r="AR472" s="267" t="s">
        <v>9</v>
      </c>
      <c r="AS472" s="268"/>
      <c r="AT472" s="267" t="s">
        <v>10</v>
      </c>
      <c r="AU472" s="268"/>
      <c r="AV472" s="267" t="s">
        <v>11</v>
      </c>
      <c r="AW472" s="268"/>
      <c r="AX472" s="267" t="s">
        <v>12</v>
      </c>
      <c r="AY472" s="268"/>
      <c r="AZ472" s="267" t="s">
        <v>13</v>
      </c>
      <c r="BA472" s="268"/>
      <c r="BB472" s="267" t="s">
        <v>14</v>
      </c>
      <c r="BC472" s="268"/>
      <c r="BD472" s="270" t="s">
        <v>15</v>
      </c>
      <c r="BE472" s="271"/>
      <c r="BF472" s="272" t="s">
        <v>16</v>
      </c>
      <c r="BG472" s="273"/>
      <c r="BI472" s="265" t="s">
        <v>2</v>
      </c>
      <c r="BJ472" s="267" t="s">
        <v>3</v>
      </c>
      <c r="BK472" s="268"/>
      <c r="BL472" s="267" t="s">
        <v>4</v>
      </c>
      <c r="BM472" s="268"/>
      <c r="BN472" s="267" t="s">
        <v>5</v>
      </c>
      <c r="BO472" s="268"/>
      <c r="BP472" s="267" t="s">
        <v>6</v>
      </c>
      <c r="BQ472" s="268"/>
      <c r="BR472" s="267" t="s">
        <v>7</v>
      </c>
      <c r="BS472" s="268"/>
      <c r="BT472" s="267" t="s">
        <v>8</v>
      </c>
      <c r="BU472" s="268"/>
      <c r="BV472" s="267" t="s">
        <v>9</v>
      </c>
      <c r="BW472" s="268"/>
      <c r="BX472" s="267" t="s">
        <v>10</v>
      </c>
      <c r="BY472" s="268"/>
      <c r="BZ472" s="267" t="s">
        <v>11</v>
      </c>
      <c r="CA472" s="268"/>
      <c r="CB472" s="267" t="s">
        <v>12</v>
      </c>
      <c r="CC472" s="268"/>
      <c r="CD472" s="267" t="s">
        <v>13</v>
      </c>
      <c r="CE472" s="268"/>
      <c r="CF472" s="267" t="s">
        <v>14</v>
      </c>
      <c r="CG472" s="268"/>
      <c r="CH472" s="270" t="s">
        <v>15</v>
      </c>
      <c r="CI472" s="271"/>
      <c r="CJ472" s="267" t="s">
        <v>16</v>
      </c>
      <c r="CK472" s="268"/>
    </row>
    <row r="473" spans="1:89" ht="15" thickTop="1" thickBot="1" x14ac:dyDescent="0.3">
      <c r="A473" s="266"/>
      <c r="B473" s="110" t="s">
        <v>17</v>
      </c>
      <c r="C473" s="111" t="s">
        <v>18</v>
      </c>
      <c r="D473" s="112" t="s">
        <v>17</v>
      </c>
      <c r="E473" s="113" t="s">
        <v>18</v>
      </c>
      <c r="F473" s="110" t="s">
        <v>17</v>
      </c>
      <c r="G473" s="111" t="s">
        <v>18</v>
      </c>
      <c r="H473" s="112" t="s">
        <v>17</v>
      </c>
      <c r="I473" s="113" t="s">
        <v>18</v>
      </c>
      <c r="J473" s="110" t="s">
        <v>17</v>
      </c>
      <c r="K473" s="111" t="s">
        <v>18</v>
      </c>
      <c r="L473" s="112" t="s">
        <v>17</v>
      </c>
      <c r="M473" s="110" t="s">
        <v>18</v>
      </c>
      <c r="N473" s="114" t="s">
        <v>17</v>
      </c>
      <c r="O473" s="115" t="s">
        <v>18</v>
      </c>
      <c r="P473" s="110" t="s">
        <v>17</v>
      </c>
      <c r="Q473" s="111" t="s">
        <v>18</v>
      </c>
      <c r="R473" s="112" t="s">
        <v>17</v>
      </c>
      <c r="S473" s="113" t="s">
        <v>18</v>
      </c>
      <c r="T473" s="110" t="s">
        <v>17</v>
      </c>
      <c r="U473" s="111" t="s">
        <v>18</v>
      </c>
      <c r="V473" s="112" t="s">
        <v>17</v>
      </c>
      <c r="W473" s="113" t="s">
        <v>18</v>
      </c>
      <c r="X473" s="110" t="s">
        <v>17</v>
      </c>
      <c r="Y473" s="111" t="s">
        <v>18</v>
      </c>
      <c r="Z473" s="25" t="s">
        <v>17</v>
      </c>
      <c r="AA473" s="116" t="s">
        <v>18</v>
      </c>
      <c r="AB473" s="167" t="s">
        <v>17</v>
      </c>
      <c r="AC473" s="168" t="s">
        <v>18</v>
      </c>
      <c r="AE473" s="266"/>
      <c r="AF473" s="110" t="s">
        <v>17</v>
      </c>
      <c r="AG473" s="111" t="s">
        <v>18</v>
      </c>
      <c r="AH473" s="112" t="s">
        <v>17</v>
      </c>
      <c r="AI473" s="113" t="s">
        <v>18</v>
      </c>
      <c r="AJ473" s="110" t="s">
        <v>17</v>
      </c>
      <c r="AK473" s="111" t="s">
        <v>18</v>
      </c>
      <c r="AL473" s="112" t="s">
        <v>17</v>
      </c>
      <c r="AM473" s="113" t="s">
        <v>18</v>
      </c>
      <c r="AN473" s="110" t="s">
        <v>17</v>
      </c>
      <c r="AO473" s="111" t="s">
        <v>18</v>
      </c>
      <c r="AP473" s="112" t="s">
        <v>17</v>
      </c>
      <c r="AQ473" s="110" t="s">
        <v>18</v>
      </c>
      <c r="AR473" s="114" t="s">
        <v>17</v>
      </c>
      <c r="AS473" s="115" t="s">
        <v>18</v>
      </c>
      <c r="AT473" s="110" t="s">
        <v>17</v>
      </c>
      <c r="AU473" s="111" t="s">
        <v>18</v>
      </c>
      <c r="AV473" s="112" t="s">
        <v>17</v>
      </c>
      <c r="AW473" s="113" t="s">
        <v>18</v>
      </c>
      <c r="AX473" s="110" t="s">
        <v>17</v>
      </c>
      <c r="AY473" s="111" t="s">
        <v>18</v>
      </c>
      <c r="AZ473" s="112" t="s">
        <v>17</v>
      </c>
      <c r="BA473" s="113" t="s">
        <v>18</v>
      </c>
      <c r="BB473" s="110" t="s">
        <v>17</v>
      </c>
      <c r="BC473" s="111" t="s">
        <v>18</v>
      </c>
      <c r="BD473" s="25" t="s">
        <v>17</v>
      </c>
      <c r="BE473" s="116" t="s">
        <v>18</v>
      </c>
      <c r="BF473" s="167" t="s">
        <v>17</v>
      </c>
      <c r="BG473" s="168" t="s">
        <v>18</v>
      </c>
      <c r="BI473" s="266"/>
      <c r="BJ473" s="110" t="s">
        <v>17</v>
      </c>
      <c r="BK473" s="111" t="s">
        <v>18</v>
      </c>
      <c r="BL473" s="112" t="s">
        <v>17</v>
      </c>
      <c r="BM473" s="113" t="s">
        <v>18</v>
      </c>
      <c r="BN473" s="110" t="s">
        <v>17</v>
      </c>
      <c r="BO473" s="111" t="s">
        <v>18</v>
      </c>
      <c r="BP473" s="112" t="s">
        <v>17</v>
      </c>
      <c r="BQ473" s="113" t="s">
        <v>18</v>
      </c>
      <c r="BR473" s="110" t="s">
        <v>17</v>
      </c>
      <c r="BS473" s="111" t="s">
        <v>18</v>
      </c>
      <c r="BT473" s="112" t="s">
        <v>17</v>
      </c>
      <c r="BU473" s="110" t="s">
        <v>18</v>
      </c>
      <c r="BV473" s="114" t="s">
        <v>17</v>
      </c>
      <c r="BW473" s="115" t="s">
        <v>18</v>
      </c>
      <c r="BX473" s="110" t="s">
        <v>17</v>
      </c>
      <c r="BY473" s="111" t="s">
        <v>18</v>
      </c>
      <c r="BZ473" s="112" t="s">
        <v>17</v>
      </c>
      <c r="CA473" s="113" t="s">
        <v>18</v>
      </c>
      <c r="CB473" s="110" t="s">
        <v>17</v>
      </c>
      <c r="CC473" s="111" t="s">
        <v>18</v>
      </c>
      <c r="CD473" s="112" t="s">
        <v>17</v>
      </c>
      <c r="CE473" s="113" t="s">
        <v>18</v>
      </c>
      <c r="CF473" s="110" t="s">
        <v>17</v>
      </c>
      <c r="CG473" s="111" t="s">
        <v>18</v>
      </c>
      <c r="CH473" s="25" t="s">
        <v>17</v>
      </c>
      <c r="CI473" s="116" t="s">
        <v>18</v>
      </c>
      <c r="CJ473" s="114" t="s">
        <v>17</v>
      </c>
      <c r="CK473" s="115" t="s">
        <v>18</v>
      </c>
    </row>
    <row r="474" spans="1:89" ht="13.5" thickTop="1" x14ac:dyDescent="0.2">
      <c r="A474" s="118" t="s">
        <v>19</v>
      </c>
      <c r="B474" s="119"/>
      <c r="C474" s="176"/>
      <c r="D474" s="120"/>
      <c r="E474" s="171"/>
      <c r="F474" s="119"/>
      <c r="G474" s="121"/>
      <c r="H474" s="120"/>
      <c r="I474" s="171"/>
      <c r="J474" s="119"/>
      <c r="K474" s="121"/>
      <c r="L474" s="120"/>
      <c r="M474" s="119"/>
      <c r="N474" s="170"/>
      <c r="O474" s="172"/>
      <c r="P474" s="119"/>
      <c r="Q474" s="121"/>
      <c r="R474" s="120"/>
      <c r="S474" s="171"/>
      <c r="T474" s="119"/>
      <c r="U474" s="121"/>
      <c r="V474" s="120"/>
      <c r="W474" s="171"/>
      <c r="X474" s="119"/>
      <c r="Y474" s="121"/>
      <c r="Z474" s="20"/>
      <c r="AA474" s="175"/>
      <c r="AB474" s="161">
        <f>B474+D474+F474+H474+J474+L474+N474+P474+R474+T474+V474+X474+Z474</f>
        <v>0</v>
      </c>
      <c r="AC474" s="162">
        <f>C474+E474+G474+I474+K474+M474+O474+Q474+S474+U474+W474+Y474+AA474</f>
        <v>0</v>
      </c>
      <c r="AD474" s="215"/>
      <c r="AE474" s="253" t="str">
        <f>$AE$9</f>
        <v>07:00 - 07:59</v>
      </c>
      <c r="AF474" s="119">
        <f>SUMIF($A$9:$A$32,$AE474,B$474:B$497)</f>
        <v>2229</v>
      </c>
      <c r="AG474" s="176">
        <f t="shared" ref="AG474:AV475" si="8407">SUMIF($A$9:$A$32,$AE474,C$474:C$497)</f>
        <v>914</v>
      </c>
      <c r="AH474" s="120">
        <f t="shared" si="8407"/>
        <v>751</v>
      </c>
      <c r="AI474" s="171">
        <f t="shared" si="8407"/>
        <v>658</v>
      </c>
      <c r="AJ474" s="119">
        <f t="shared" si="8407"/>
        <v>2053</v>
      </c>
      <c r="AK474" s="121">
        <f t="shared" si="8407"/>
        <v>1215</v>
      </c>
      <c r="AL474" s="120">
        <f t="shared" si="8407"/>
        <v>2449</v>
      </c>
      <c r="AM474" s="171">
        <f t="shared" si="8407"/>
        <v>1535</v>
      </c>
      <c r="AN474" s="119">
        <f t="shared" si="8407"/>
        <v>199</v>
      </c>
      <c r="AO474" s="121">
        <f t="shared" si="8407"/>
        <v>712</v>
      </c>
      <c r="AP474" s="120">
        <f t="shared" si="8407"/>
        <v>679</v>
      </c>
      <c r="AQ474" s="119">
        <f t="shared" si="8407"/>
        <v>1970</v>
      </c>
      <c r="AR474" s="170">
        <f t="shared" si="8407"/>
        <v>1908</v>
      </c>
      <c r="AS474" s="172">
        <f t="shared" si="8407"/>
        <v>2707</v>
      </c>
      <c r="AT474" s="119">
        <f t="shared" si="8407"/>
        <v>1462</v>
      </c>
      <c r="AU474" s="121">
        <f t="shared" si="8407"/>
        <v>1228</v>
      </c>
      <c r="AV474" s="120">
        <f t="shared" si="8407"/>
        <v>1718</v>
      </c>
      <c r="AW474" s="171">
        <f t="shared" ref="AW474:BE475" si="8408">SUMIF($A$9:$A$32,$AE474,S$474:S$497)</f>
        <v>1164</v>
      </c>
      <c r="AX474" s="119">
        <f t="shared" si="8408"/>
        <v>224</v>
      </c>
      <c r="AY474" s="121">
        <f t="shared" si="8408"/>
        <v>794</v>
      </c>
      <c r="AZ474" s="120">
        <f t="shared" si="8408"/>
        <v>637</v>
      </c>
      <c r="BA474" s="171">
        <f t="shared" si="8408"/>
        <v>1634</v>
      </c>
      <c r="BB474" s="119">
        <f t="shared" si="8408"/>
        <v>1147</v>
      </c>
      <c r="BC474" s="121">
        <f t="shared" si="8408"/>
        <v>954</v>
      </c>
      <c r="BD474" s="20">
        <f t="shared" si="8408"/>
        <v>2281</v>
      </c>
      <c r="BE474" s="175">
        <f t="shared" si="8408"/>
        <v>1722</v>
      </c>
      <c r="BF474" s="161">
        <f>AF474+AH474+AJ474+AL474+AN474+AP474+AR474+AT474+AV474+AX474+AZ474+BB474+BD474</f>
        <v>17737</v>
      </c>
      <c r="BG474" s="162">
        <f>AG474+AI474+AK474+AM474+AO474+AQ474+AS474+AU474+AW474+AY474+BA474+BC474+BE474</f>
        <v>17207</v>
      </c>
      <c r="BH474" s="215"/>
      <c r="BI474" s="118" t="s">
        <v>19</v>
      </c>
      <c r="BJ474" s="122">
        <f>B474/B498</f>
        <v>0</v>
      </c>
      <c r="BK474" s="123">
        <f t="shared" ref="BK474" si="8409">C474/C498</f>
        <v>0</v>
      </c>
      <c r="BL474" s="124">
        <f t="shared" ref="BL474" si="8410">D474/D498</f>
        <v>0</v>
      </c>
      <c r="BM474" s="125">
        <f t="shared" ref="BM474" si="8411">E474/E498</f>
        <v>0</v>
      </c>
      <c r="BN474" s="122">
        <f t="shared" ref="BN474" si="8412">F474/F498</f>
        <v>0</v>
      </c>
      <c r="BO474" s="123">
        <f t="shared" ref="BO474" si="8413">G474/G498</f>
        <v>0</v>
      </c>
      <c r="BP474" s="124">
        <f t="shared" ref="BP474" si="8414">H474/H498</f>
        <v>0</v>
      </c>
      <c r="BQ474" s="125">
        <f t="shared" ref="BQ474" si="8415">I474/I498</f>
        <v>0</v>
      </c>
      <c r="BR474" s="122">
        <f t="shared" ref="BR474" si="8416">J474/J498</f>
        <v>0</v>
      </c>
      <c r="BS474" s="123">
        <f t="shared" ref="BS474" si="8417">K474/K498</f>
        <v>0</v>
      </c>
      <c r="BT474" s="124">
        <f t="shared" ref="BT474" si="8418">L474/L498</f>
        <v>0</v>
      </c>
      <c r="BU474" s="122">
        <f t="shared" ref="BU474" si="8419">M474/M498</f>
        <v>0</v>
      </c>
      <c r="BV474" s="126">
        <f t="shared" ref="BV474" si="8420">N474/N498</f>
        <v>0</v>
      </c>
      <c r="BW474" s="127">
        <f t="shared" ref="BW474" si="8421">O474/O498</f>
        <v>0</v>
      </c>
      <c r="BX474" s="122">
        <f t="shared" ref="BX474" si="8422">P474/P498</f>
        <v>0</v>
      </c>
      <c r="BY474" s="123">
        <f t="shared" ref="BY474" si="8423">Q474/Q498</f>
        <v>0</v>
      </c>
      <c r="BZ474" s="124">
        <f t="shared" ref="BZ474" si="8424">R474/R498</f>
        <v>0</v>
      </c>
      <c r="CA474" s="125">
        <f t="shared" ref="CA474" si="8425">S474/S498</f>
        <v>0</v>
      </c>
      <c r="CB474" s="122">
        <f t="shared" ref="CB474" si="8426">T474/T498</f>
        <v>0</v>
      </c>
      <c r="CC474" s="123">
        <f t="shared" ref="CC474" si="8427">U474/U498</f>
        <v>0</v>
      </c>
      <c r="CD474" s="124">
        <f t="shared" ref="CD474" si="8428">V474/V498</f>
        <v>0</v>
      </c>
      <c r="CE474" s="125">
        <f t="shared" ref="CE474" si="8429">W474/W498</f>
        <v>0</v>
      </c>
      <c r="CF474" s="122">
        <f t="shared" ref="CF474" si="8430">X474/X498</f>
        <v>0</v>
      </c>
      <c r="CG474" s="123">
        <f t="shared" ref="CG474" si="8431">Y474/Y498</f>
        <v>0</v>
      </c>
      <c r="CH474" s="124">
        <f t="shared" ref="CH474" si="8432">Z474/Z498</f>
        <v>0</v>
      </c>
      <c r="CI474" s="122">
        <f t="shared" ref="CI474" si="8433">AA474/AA498</f>
        <v>0</v>
      </c>
      <c r="CJ474" s="128">
        <f t="shared" ref="CJ474" si="8434">AB474/AB498</f>
        <v>0</v>
      </c>
      <c r="CK474" s="129">
        <f t="shared" ref="CK474" si="8435">AC474/AC498</f>
        <v>0</v>
      </c>
    </row>
    <row r="475" spans="1:89" x14ac:dyDescent="0.2">
      <c r="A475" s="130" t="s">
        <v>21</v>
      </c>
      <c r="B475" s="179">
        <v>227</v>
      </c>
      <c r="C475" s="180">
        <v>0</v>
      </c>
      <c r="D475" s="181">
        <v>115</v>
      </c>
      <c r="E475" s="182">
        <v>2</v>
      </c>
      <c r="F475" s="179">
        <v>411</v>
      </c>
      <c r="G475" s="183">
        <v>4</v>
      </c>
      <c r="H475" s="181">
        <v>285</v>
      </c>
      <c r="I475" s="182">
        <v>15</v>
      </c>
      <c r="J475" s="179">
        <v>10</v>
      </c>
      <c r="K475" s="183">
        <v>11</v>
      </c>
      <c r="L475" s="181">
        <v>18</v>
      </c>
      <c r="M475" s="179">
        <v>45</v>
      </c>
      <c r="N475" s="184">
        <v>104</v>
      </c>
      <c r="O475" s="185">
        <v>92</v>
      </c>
      <c r="P475" s="179">
        <v>31</v>
      </c>
      <c r="Q475" s="183">
        <v>61</v>
      </c>
      <c r="R475" s="181">
        <v>17</v>
      </c>
      <c r="S475" s="182">
        <v>50</v>
      </c>
      <c r="T475" s="179">
        <v>0</v>
      </c>
      <c r="U475" s="183">
        <v>0</v>
      </c>
      <c r="V475" s="181">
        <v>2</v>
      </c>
      <c r="W475" s="182">
        <v>0</v>
      </c>
      <c r="X475" s="179">
        <v>3</v>
      </c>
      <c r="Y475" s="183">
        <v>0</v>
      </c>
      <c r="Z475" s="181">
        <v>0</v>
      </c>
      <c r="AA475" s="179">
        <v>0</v>
      </c>
      <c r="AB475" s="161">
        <f t="shared" ref="AB475:AB494" si="8436">B475+D475+F475+H475+J475+L475+N475+P475+R475+T475+V475+X475+Z475</f>
        <v>1223</v>
      </c>
      <c r="AC475" s="162">
        <f t="shared" ref="AC475:AC494" si="8437">C475+E475+G475+I475+K475+M475+O475+Q475+S475+U475+W475+Y475+AA475</f>
        <v>280</v>
      </c>
      <c r="AE475" s="255" t="str">
        <f>$AE$10</f>
        <v>08:00 - 08:59</v>
      </c>
      <c r="AF475" s="119">
        <f>SUMIF($A$9:$A$32,$AE475,B$474:B$497)</f>
        <v>1773</v>
      </c>
      <c r="AG475" s="180">
        <f t="shared" si="8407"/>
        <v>683</v>
      </c>
      <c r="AH475" s="181">
        <f t="shared" si="8407"/>
        <v>553</v>
      </c>
      <c r="AI475" s="182">
        <f t="shared" si="8407"/>
        <v>600</v>
      </c>
      <c r="AJ475" s="179">
        <f t="shared" si="8407"/>
        <v>1805</v>
      </c>
      <c r="AK475" s="183">
        <f t="shared" si="8407"/>
        <v>872</v>
      </c>
      <c r="AL475" s="181">
        <f t="shared" si="8407"/>
        <v>1494</v>
      </c>
      <c r="AM475" s="182">
        <f t="shared" si="8407"/>
        <v>944</v>
      </c>
      <c r="AN475" s="179">
        <f t="shared" si="8407"/>
        <v>168</v>
      </c>
      <c r="AO475" s="183">
        <f t="shared" si="8407"/>
        <v>588</v>
      </c>
      <c r="AP475" s="181">
        <f t="shared" si="8407"/>
        <v>555</v>
      </c>
      <c r="AQ475" s="179">
        <f t="shared" si="8407"/>
        <v>1789</v>
      </c>
      <c r="AR475" s="184">
        <f t="shared" si="8407"/>
        <v>1521</v>
      </c>
      <c r="AS475" s="185">
        <f t="shared" si="8407"/>
        <v>2368</v>
      </c>
      <c r="AT475" s="179">
        <f t="shared" si="8407"/>
        <v>1081</v>
      </c>
      <c r="AU475" s="183">
        <f t="shared" si="8407"/>
        <v>1175</v>
      </c>
      <c r="AV475" s="181">
        <f t="shared" si="8407"/>
        <v>1552</v>
      </c>
      <c r="AW475" s="182">
        <f t="shared" si="8408"/>
        <v>1198</v>
      </c>
      <c r="AX475" s="179">
        <f t="shared" si="8408"/>
        <v>203</v>
      </c>
      <c r="AY475" s="183">
        <f t="shared" si="8408"/>
        <v>696</v>
      </c>
      <c r="AZ475" s="181">
        <f t="shared" si="8408"/>
        <v>541</v>
      </c>
      <c r="BA475" s="182">
        <f t="shared" si="8408"/>
        <v>1580</v>
      </c>
      <c r="BB475" s="179">
        <f t="shared" si="8408"/>
        <v>860</v>
      </c>
      <c r="BC475" s="183">
        <f t="shared" si="8408"/>
        <v>1041</v>
      </c>
      <c r="BD475" s="181">
        <f t="shared" si="8408"/>
        <v>1933</v>
      </c>
      <c r="BE475" s="179">
        <f t="shared" si="8408"/>
        <v>1835</v>
      </c>
      <c r="BF475" s="163">
        <f>SUM(AF475,AH475,AJ475,AL475,AN475,AP475,AR475,AT475,AV475,AX475,AZ475,BB475,BD475)</f>
        <v>14039</v>
      </c>
      <c r="BG475" s="164">
        <f>SUM(AG475,AI475,AK475,AM475,AO475,AQ475,AS475,AU475,AW475,AY475,BA475,BC475,BE475)</f>
        <v>15369</v>
      </c>
      <c r="BI475" s="130" t="s">
        <v>21</v>
      </c>
      <c r="BJ475" s="122">
        <f>B475/B498</f>
        <v>1.216049713397975E-2</v>
      </c>
      <c r="BK475" s="123">
        <f t="shared" ref="BK475" si="8438">C475/C498</f>
        <v>0</v>
      </c>
      <c r="BL475" s="124">
        <f t="shared" ref="BL475" si="8439">D475/D498</f>
        <v>1.4058679706601468E-2</v>
      </c>
      <c r="BM475" s="125">
        <f t="shared" ref="BM475" si="8440">E475/E498</f>
        <v>2.3623907394283014E-4</v>
      </c>
      <c r="BN475" s="122">
        <f t="shared" ref="BN475" si="8441">F475/F498</f>
        <v>1.9548156956004755E-2</v>
      </c>
      <c r="BO475" s="123">
        <f t="shared" ref="BO475" si="8442">G475/G498</f>
        <v>2.0453034719026435E-4</v>
      </c>
      <c r="BP475" s="124">
        <f t="shared" ref="BP475" si="8443">H475/H498</f>
        <v>1.1025998142989787E-2</v>
      </c>
      <c r="BQ475" s="125">
        <f t="shared" ref="BQ475" si="8444">I475/I498</f>
        <v>5.4182921543129603E-4</v>
      </c>
      <c r="BR475" s="122">
        <f t="shared" ref="BR475" si="8445">J475/J498</f>
        <v>2.1561017680034496E-3</v>
      </c>
      <c r="BS475" s="123">
        <f t="shared" ref="BS475" si="8446">K475/K498</f>
        <v>2.3819835426591596E-3</v>
      </c>
      <c r="BT475" s="124">
        <f t="shared" ref="BT475" si="8447">L475/L498</f>
        <v>1.2121212121212121E-3</v>
      </c>
      <c r="BU475" s="122">
        <f t="shared" ref="BU475" si="8448">M475/M498</f>
        <v>3.0881141916003292E-3</v>
      </c>
      <c r="BV475" s="126">
        <f t="shared" ref="BV475" si="8449">N475/N498</f>
        <v>3.7869133015329716E-3</v>
      </c>
      <c r="BW475" s="127">
        <f t="shared" ref="BW475" si="8450">O475/O498</f>
        <v>3.3905800840274194E-3</v>
      </c>
      <c r="BX475" s="122">
        <f t="shared" ref="BX475" si="8451">P475/P498</f>
        <v>2.1493447965055812E-3</v>
      </c>
      <c r="BY475" s="123">
        <f t="shared" ref="BY475" si="8452">Q475/Q498</f>
        <v>4.3302335486618869E-3</v>
      </c>
      <c r="BZ475" s="124">
        <f t="shared" ref="BZ475" si="8453">R475/R498</f>
        <v>9.3777581641659314E-4</v>
      </c>
      <c r="CA475" s="125">
        <f t="shared" ref="CA475" si="8454">S475/S498</f>
        <v>2.708852530068263E-3</v>
      </c>
      <c r="CB475" s="122">
        <f t="shared" ref="CB475" si="8455">T475/T498</f>
        <v>0</v>
      </c>
      <c r="CC475" s="123">
        <f t="shared" ref="CC475" si="8456">U475/U498</f>
        <v>0</v>
      </c>
      <c r="CD475" s="124">
        <f t="shared" ref="CD475" si="8457">V475/V498</f>
        <v>1.340662287169862E-4</v>
      </c>
      <c r="CE475" s="125">
        <f t="shared" ref="CE475" si="8458">W475/W498</f>
        <v>0</v>
      </c>
      <c r="CF475" s="122">
        <f t="shared" ref="CF475" si="8459">X475/X498</f>
        <v>2.4537870112874201E-4</v>
      </c>
      <c r="CG475" s="123">
        <f t="shared" ref="CG475" si="8460">Y475/Y498</f>
        <v>0</v>
      </c>
      <c r="CH475" s="124">
        <f t="shared" ref="CH475" si="8461">Z475/Z498</f>
        <v>0</v>
      </c>
      <c r="CI475" s="122">
        <f t="shared" ref="CI475" si="8462">AA475/AA498</f>
        <v>0</v>
      </c>
      <c r="CJ475" s="128">
        <f t="shared" ref="CJ475" si="8463">AB475/AB498</f>
        <v>5.7351872259607493E-3</v>
      </c>
      <c r="CK475" s="129">
        <f t="shared" ref="CK475" si="8464">AC475/AC498</f>
        <v>1.3142146394123583E-3</v>
      </c>
    </row>
    <row r="476" spans="1:89" ht="13.5" thickBot="1" x14ac:dyDescent="0.25">
      <c r="A476" s="138" t="s">
        <v>23</v>
      </c>
      <c r="B476" s="186">
        <v>1233</v>
      </c>
      <c r="C476" s="187">
        <v>0</v>
      </c>
      <c r="D476" s="188">
        <v>484</v>
      </c>
      <c r="E476" s="189">
        <v>101</v>
      </c>
      <c r="F476" s="186">
        <v>1857</v>
      </c>
      <c r="G476" s="190">
        <v>247</v>
      </c>
      <c r="H476" s="188">
        <v>1383</v>
      </c>
      <c r="I476" s="189">
        <v>367</v>
      </c>
      <c r="J476" s="186">
        <v>65</v>
      </c>
      <c r="K476" s="190">
        <v>149</v>
      </c>
      <c r="L476" s="188">
        <v>236</v>
      </c>
      <c r="M476" s="186">
        <v>560</v>
      </c>
      <c r="N476" s="191">
        <v>891</v>
      </c>
      <c r="O476" s="192">
        <v>1110</v>
      </c>
      <c r="P476" s="186">
        <v>457</v>
      </c>
      <c r="Q476" s="190">
        <v>553</v>
      </c>
      <c r="R476" s="188">
        <v>562</v>
      </c>
      <c r="S476" s="189">
        <v>669</v>
      </c>
      <c r="T476" s="186">
        <v>66</v>
      </c>
      <c r="U476" s="190">
        <v>373</v>
      </c>
      <c r="V476" s="188">
        <v>279</v>
      </c>
      <c r="W476" s="189">
        <v>835</v>
      </c>
      <c r="X476" s="186">
        <v>451</v>
      </c>
      <c r="Y476" s="190">
        <v>386</v>
      </c>
      <c r="Z476" s="188">
        <v>1083</v>
      </c>
      <c r="AA476" s="186">
        <v>650</v>
      </c>
      <c r="AB476" s="161">
        <f t="shared" si="8436"/>
        <v>9047</v>
      </c>
      <c r="AC476" s="162">
        <f t="shared" si="8437"/>
        <v>6000</v>
      </c>
      <c r="AE476" s="253"/>
      <c r="AF476" s="119"/>
      <c r="AG476" s="187"/>
      <c r="AH476" s="188"/>
      <c r="AI476" s="189"/>
      <c r="AJ476" s="186"/>
      <c r="AK476" s="190"/>
      <c r="AL476" s="188"/>
      <c r="AM476" s="189"/>
      <c r="AN476" s="186"/>
      <c r="AO476" s="190"/>
      <c r="AP476" s="188"/>
      <c r="AQ476" s="186"/>
      <c r="AR476" s="191"/>
      <c r="AS476" s="192"/>
      <c r="AT476" s="186"/>
      <c r="AU476" s="190"/>
      <c r="AV476" s="188"/>
      <c r="AW476" s="189"/>
      <c r="AX476" s="186"/>
      <c r="AY476" s="190"/>
      <c r="AZ476" s="188"/>
      <c r="BA476" s="189"/>
      <c r="BB476" s="186"/>
      <c r="BC476" s="190"/>
      <c r="BD476" s="188"/>
      <c r="BE476" s="186"/>
      <c r="BF476" s="163"/>
      <c r="BG476" s="164"/>
      <c r="BI476" s="138" t="s">
        <v>23</v>
      </c>
      <c r="BJ476" s="122">
        <f>B476/B498</f>
        <v>6.6052391921572834E-2</v>
      </c>
      <c r="BK476" s="123">
        <f t="shared" ref="BK476" si="8465">C476/C498</f>
        <v>0</v>
      </c>
      <c r="BL476" s="124">
        <f t="shared" ref="BL476" si="8466">D476/D498</f>
        <v>5.9168704156479221E-2</v>
      </c>
      <c r="BM476" s="125">
        <f t="shared" ref="BM476" si="8467">E476/E498</f>
        <v>1.1930073234112923E-2</v>
      </c>
      <c r="BN476" s="122">
        <f t="shared" ref="BN476" si="8468">F476/F498</f>
        <v>8.8323424494649222E-2</v>
      </c>
      <c r="BO476" s="123">
        <f t="shared" ref="BO476" si="8469">G476/G498</f>
        <v>1.2629748938998825E-2</v>
      </c>
      <c r="BP476" s="124">
        <f t="shared" ref="BP476" si="8470">H476/H498</f>
        <v>5.3505106778087279E-2</v>
      </c>
      <c r="BQ476" s="125">
        <f t="shared" ref="BQ476" si="8471">I476/I498</f>
        <v>1.3256754804219043E-2</v>
      </c>
      <c r="BR476" s="122">
        <f t="shared" ref="BR476" si="8472">J476/J498</f>
        <v>1.4014661492022424E-2</v>
      </c>
      <c r="BS476" s="123">
        <f t="shared" ref="BS476" si="8473">K476/K498</f>
        <v>3.2265049805110441E-2</v>
      </c>
      <c r="BT476" s="124">
        <f t="shared" ref="BT476" si="8474">L476/L498</f>
        <v>1.5892255892255892E-2</v>
      </c>
      <c r="BU476" s="122">
        <f t="shared" ref="BU476" si="8475">M476/M498</f>
        <v>3.8429865495470769E-2</v>
      </c>
      <c r="BV476" s="126">
        <f t="shared" ref="BV476" si="8476">N476/N498</f>
        <v>3.2443651458325749E-2</v>
      </c>
      <c r="BW476" s="127">
        <f t="shared" ref="BW476" si="8477">O476/O498</f>
        <v>4.0908085796417776E-2</v>
      </c>
      <c r="BX476" s="122">
        <f t="shared" ref="BX476" si="8478">P476/P498</f>
        <v>3.1685502322679054E-2</v>
      </c>
      <c r="BY476" s="123">
        <f t="shared" ref="BY476" si="8479">Q476/Q498</f>
        <v>3.9256051678852842E-2</v>
      </c>
      <c r="BZ476" s="124">
        <f t="shared" ref="BZ476" si="8480">R476/R498</f>
        <v>3.1001765225066195E-2</v>
      </c>
      <c r="CA476" s="125">
        <f t="shared" ref="CA476" si="8481">S476/S498</f>
        <v>3.6244446852313358E-2</v>
      </c>
      <c r="CB476" s="122">
        <f t="shared" ref="CB476" si="8482">T476/T498</f>
        <v>1.381331100879029E-2</v>
      </c>
      <c r="CC476" s="123">
        <f t="shared" ref="CC476" si="8483">U476/U498</f>
        <v>7.3788328387734914E-2</v>
      </c>
      <c r="CD476" s="124">
        <f t="shared" ref="CD476" si="8484">V476/V498</f>
        <v>1.8702238906019575E-2</v>
      </c>
      <c r="CE476" s="125">
        <f t="shared" ref="CE476" si="8485">W476/W498</f>
        <v>4.9880525686977296E-2</v>
      </c>
      <c r="CF476" s="122">
        <f t="shared" ref="CF476" si="8486">X476/X498</f>
        <v>3.6888598069687549E-2</v>
      </c>
      <c r="CG476" s="123">
        <f t="shared" ref="CG476" si="8487">Y476/Y498</f>
        <v>4.9563430919363126E-2</v>
      </c>
      <c r="CH476" s="124">
        <f t="shared" ref="CH476" si="8488">Z476/Z498</f>
        <v>3.8539553752535496E-2</v>
      </c>
      <c r="CI476" s="122">
        <f t="shared" ref="CI476" si="8489">AA476/AA498</f>
        <v>2.1381578947368422E-2</v>
      </c>
      <c r="CJ476" s="128">
        <f t="shared" ref="CJ476" si="8490">AB476/AB498</f>
        <v>4.2425379258599266E-2</v>
      </c>
      <c r="CK476" s="129">
        <f t="shared" ref="CK476" si="8491">AC476/AC498</f>
        <v>2.8161742273121963E-2</v>
      </c>
    </row>
    <row r="477" spans="1:89" ht="14.25" thickTop="1" thickBot="1" x14ac:dyDescent="0.25">
      <c r="A477" s="130" t="s">
        <v>24</v>
      </c>
      <c r="B477" s="179">
        <v>1981</v>
      </c>
      <c r="C477" s="180">
        <v>650</v>
      </c>
      <c r="D477" s="181">
        <v>780</v>
      </c>
      <c r="E477" s="182">
        <v>547</v>
      </c>
      <c r="F477" s="179">
        <v>2296</v>
      </c>
      <c r="G477" s="183">
        <v>818</v>
      </c>
      <c r="H477" s="181">
        <v>2139</v>
      </c>
      <c r="I477" s="182">
        <v>1121</v>
      </c>
      <c r="J477" s="179">
        <v>136</v>
      </c>
      <c r="K477" s="183">
        <v>419</v>
      </c>
      <c r="L477" s="181">
        <v>530</v>
      </c>
      <c r="M477" s="179">
        <v>1319</v>
      </c>
      <c r="N477" s="184">
        <v>1590</v>
      </c>
      <c r="O477" s="185">
        <v>2194</v>
      </c>
      <c r="P477" s="179">
        <v>1019</v>
      </c>
      <c r="Q477" s="183">
        <v>1140</v>
      </c>
      <c r="R477" s="181">
        <v>1361</v>
      </c>
      <c r="S477" s="182">
        <v>1160</v>
      </c>
      <c r="T477" s="179">
        <v>182</v>
      </c>
      <c r="U477" s="183">
        <v>714</v>
      </c>
      <c r="V477" s="181">
        <v>640</v>
      </c>
      <c r="W477" s="182">
        <v>1621</v>
      </c>
      <c r="X477" s="179">
        <v>811</v>
      </c>
      <c r="Y477" s="183">
        <v>688</v>
      </c>
      <c r="Z477" s="181">
        <v>1806</v>
      </c>
      <c r="AA477" s="179">
        <v>1508</v>
      </c>
      <c r="AB477" s="161">
        <f t="shared" si="8436"/>
        <v>15271</v>
      </c>
      <c r="AC477" s="162">
        <f t="shared" si="8437"/>
        <v>13899</v>
      </c>
      <c r="AE477" s="250" t="s">
        <v>25</v>
      </c>
      <c r="AF477" s="14">
        <f t="shared" ref="AF477:BG477" si="8492">SUM(AF474:AF476)</f>
        <v>4002</v>
      </c>
      <c r="AG477" s="1">
        <f t="shared" si="8492"/>
        <v>1597</v>
      </c>
      <c r="AH477" s="14">
        <f t="shared" si="8492"/>
        <v>1304</v>
      </c>
      <c r="AI477" s="1">
        <f t="shared" si="8492"/>
        <v>1258</v>
      </c>
      <c r="AJ477" s="14">
        <f t="shared" si="8492"/>
        <v>3858</v>
      </c>
      <c r="AK477" s="1">
        <f t="shared" si="8492"/>
        <v>2087</v>
      </c>
      <c r="AL477" s="14">
        <f t="shared" si="8492"/>
        <v>3943</v>
      </c>
      <c r="AM477" s="1">
        <f t="shared" si="8492"/>
        <v>2479</v>
      </c>
      <c r="AN477" s="14">
        <f t="shared" si="8492"/>
        <v>367</v>
      </c>
      <c r="AO477" s="1">
        <f t="shared" si="8492"/>
        <v>1300</v>
      </c>
      <c r="AP477" s="14">
        <f t="shared" si="8492"/>
        <v>1234</v>
      </c>
      <c r="AQ477" s="1">
        <f t="shared" si="8492"/>
        <v>3759</v>
      </c>
      <c r="AR477" s="14">
        <f t="shared" si="8492"/>
        <v>3429</v>
      </c>
      <c r="AS477" s="1">
        <f t="shared" si="8492"/>
        <v>5075</v>
      </c>
      <c r="AT477" s="14">
        <f t="shared" si="8492"/>
        <v>2543</v>
      </c>
      <c r="AU477" s="1">
        <f t="shared" si="8492"/>
        <v>2403</v>
      </c>
      <c r="AV477" s="14">
        <f t="shared" si="8492"/>
        <v>3270</v>
      </c>
      <c r="AW477" s="1">
        <f t="shared" si="8492"/>
        <v>2362</v>
      </c>
      <c r="AX477" s="14">
        <f t="shared" si="8492"/>
        <v>427</v>
      </c>
      <c r="AY477" s="1">
        <f t="shared" si="8492"/>
        <v>1490</v>
      </c>
      <c r="AZ477" s="14">
        <f t="shared" si="8492"/>
        <v>1178</v>
      </c>
      <c r="BA477" s="1">
        <f t="shared" si="8492"/>
        <v>3214</v>
      </c>
      <c r="BB477" s="14">
        <f t="shared" si="8492"/>
        <v>2007</v>
      </c>
      <c r="BC477" s="1">
        <f t="shared" si="8492"/>
        <v>1995</v>
      </c>
      <c r="BD477" s="14">
        <f t="shared" si="8492"/>
        <v>4214</v>
      </c>
      <c r="BE477" s="1">
        <f t="shared" si="8492"/>
        <v>3557</v>
      </c>
      <c r="BF477" s="165">
        <f t="shared" si="8492"/>
        <v>31776</v>
      </c>
      <c r="BG477" s="166">
        <f t="shared" si="8492"/>
        <v>32576</v>
      </c>
      <c r="BI477" s="130" t="s">
        <v>24</v>
      </c>
      <c r="BJ477" s="122">
        <f>B477/B498</f>
        <v>0.10612310494455456</v>
      </c>
      <c r="BK477" s="123">
        <f t="shared" ref="BK477" si="8493">C477/C498</f>
        <v>3.5142733564013838E-2</v>
      </c>
      <c r="BL477" s="124">
        <f t="shared" ref="BL477" si="8494">D477/D498</f>
        <v>9.5354523227383858E-2</v>
      </c>
      <c r="BM477" s="125">
        <f t="shared" ref="BM477" si="8495">E477/E498</f>
        <v>6.4611386723364042E-2</v>
      </c>
      <c r="BN477" s="122">
        <f t="shared" ref="BN477" si="8496">F477/F498</f>
        <v>0.10920332936979786</v>
      </c>
      <c r="BO477" s="123">
        <f t="shared" ref="BO477" si="8497">G477/G498</f>
        <v>4.182645600040906E-2</v>
      </c>
      <c r="BP477" s="124">
        <f t="shared" ref="BP477" si="8498">H477/H498</f>
        <v>8.2753017641597024E-2</v>
      </c>
      <c r="BQ477" s="125">
        <f t="shared" ref="BQ477" si="8499">I477/I498</f>
        <v>4.0492703366565526E-2</v>
      </c>
      <c r="BR477" s="122">
        <f t="shared" ref="BR477" si="8500">J477/J498</f>
        <v>2.9322984044846918E-2</v>
      </c>
      <c r="BS477" s="123">
        <f t="shared" ref="BS477" si="8501">K477/K498</f>
        <v>9.0731918579471632E-2</v>
      </c>
      <c r="BT477" s="124">
        <f t="shared" ref="BT477" si="8502">L477/L498</f>
        <v>3.5690235690235689E-2</v>
      </c>
      <c r="BU477" s="122">
        <f t="shared" ref="BU477" si="8503">M477/M498</f>
        <v>9.0516058193796323E-2</v>
      </c>
      <c r="BV477" s="126">
        <f t="shared" ref="BV477" si="8504">N477/N498</f>
        <v>5.7896078359975241E-2</v>
      </c>
      <c r="BW477" s="127">
        <f t="shared" ref="BW477" si="8505">O477/O498</f>
        <v>8.0857964177784333E-2</v>
      </c>
      <c r="BX477" s="122">
        <f t="shared" ref="BX477" si="8506">P477/P498</f>
        <v>7.0651043472231848E-2</v>
      </c>
      <c r="BY477" s="123">
        <f t="shared" ref="BY477" si="8507">Q477/Q498</f>
        <v>8.0925676155320508E-2</v>
      </c>
      <c r="BZ477" s="124">
        <f t="shared" ref="BZ477" si="8508">R477/R498</f>
        <v>7.5077228596646076E-2</v>
      </c>
      <c r="CA477" s="125">
        <f t="shared" ref="CA477" si="8509">S477/S498</f>
        <v>6.2845378697583706E-2</v>
      </c>
      <c r="CB477" s="122">
        <f t="shared" ref="CB477" si="8510">T477/T498</f>
        <v>3.809125156969443E-2</v>
      </c>
      <c r="CC477" s="123">
        <f t="shared" ref="CC477" si="8511">U477/U498</f>
        <v>0.14124629080118695</v>
      </c>
      <c r="CD477" s="124">
        <f t="shared" ref="CD477" si="8512">V477/V498</f>
        <v>4.2901193189435582E-2</v>
      </c>
      <c r="CE477" s="125">
        <f t="shared" ref="CE477" si="8513">W477/W498</f>
        <v>9.6833930704898444E-2</v>
      </c>
      <c r="CF477" s="122">
        <f t="shared" ref="CF477" si="8514">X477/X498</f>
        <v>6.6334042205136598E-2</v>
      </c>
      <c r="CG477" s="123">
        <f t="shared" ref="CG477" si="8515">Y477/Y498</f>
        <v>8.8341037493579869E-2</v>
      </c>
      <c r="CH477" s="124">
        <f t="shared" ref="CH477" si="8516">Z477/Z498</f>
        <v>6.4268175509768335E-2</v>
      </c>
      <c r="CI477" s="122">
        <f t="shared" ref="CI477" si="8517">AA477/AA498</f>
        <v>4.9605263157894736E-2</v>
      </c>
      <c r="CJ477" s="128">
        <f t="shared" ref="CJ477" si="8518">AB477/AB498</f>
        <v>7.1612464536096973E-2</v>
      </c>
      <c r="CK477" s="129">
        <f t="shared" ref="CK477" si="8519">AC477/AC498</f>
        <v>6.5236675975687025E-2</v>
      </c>
    </row>
    <row r="478" spans="1:89" ht="13.5" thickTop="1" x14ac:dyDescent="0.2">
      <c r="A478" s="138" t="s">
        <v>20</v>
      </c>
      <c r="B478" s="186">
        <v>2229</v>
      </c>
      <c r="C478" s="187">
        <v>914</v>
      </c>
      <c r="D478" s="188">
        <v>751</v>
      </c>
      <c r="E478" s="189">
        <v>658</v>
      </c>
      <c r="F478" s="186">
        <v>2053</v>
      </c>
      <c r="G478" s="190">
        <v>1215</v>
      </c>
      <c r="H478" s="188">
        <v>2449</v>
      </c>
      <c r="I478" s="189">
        <v>1535</v>
      </c>
      <c r="J478" s="186">
        <v>199</v>
      </c>
      <c r="K478" s="190">
        <v>712</v>
      </c>
      <c r="L478" s="188">
        <v>679</v>
      </c>
      <c r="M478" s="186">
        <v>1970</v>
      </c>
      <c r="N478" s="191">
        <v>1908</v>
      </c>
      <c r="O478" s="192">
        <v>2707</v>
      </c>
      <c r="P478" s="186">
        <v>1462</v>
      </c>
      <c r="Q478" s="190">
        <v>1228</v>
      </c>
      <c r="R478" s="188">
        <v>1718</v>
      </c>
      <c r="S478" s="189">
        <v>1164</v>
      </c>
      <c r="T478" s="186">
        <v>224</v>
      </c>
      <c r="U478" s="190">
        <v>794</v>
      </c>
      <c r="V478" s="188">
        <v>637</v>
      </c>
      <c r="W478" s="189">
        <v>1634</v>
      </c>
      <c r="X478" s="186">
        <v>1147</v>
      </c>
      <c r="Y478" s="190">
        <v>954</v>
      </c>
      <c r="Z478" s="188">
        <v>2281</v>
      </c>
      <c r="AA478" s="186">
        <v>1722</v>
      </c>
      <c r="AB478" s="161">
        <f t="shared" si="8436"/>
        <v>17737</v>
      </c>
      <c r="AC478" s="162">
        <f t="shared" si="8437"/>
        <v>17207</v>
      </c>
      <c r="BI478" s="138" t="s">
        <v>20</v>
      </c>
      <c r="BJ478" s="122">
        <f>B478/B498</f>
        <v>0.11940858198960733</v>
      </c>
      <c r="BK478" s="123">
        <f t="shared" ref="BK478" si="8520">C478/C498</f>
        <v>4.9416089965397925E-2</v>
      </c>
      <c r="BL478" s="124">
        <f t="shared" ref="BL478" si="8521">D478/D498</f>
        <v>9.1809290953545231E-2</v>
      </c>
      <c r="BM478" s="125">
        <f t="shared" ref="BM478" si="8522">E478/E498</f>
        <v>7.7722655327191123E-2</v>
      </c>
      <c r="BN478" s="122">
        <f t="shared" ref="BN478" si="8523">F478/F498</f>
        <v>9.7645659928656356E-2</v>
      </c>
      <c r="BO478" s="123">
        <f t="shared" ref="BO478" si="8524">G478/G498</f>
        <v>6.2126092959042797E-2</v>
      </c>
      <c r="BP478" s="124">
        <f t="shared" ref="BP478" si="8525">H478/H498</f>
        <v>9.4746208604147328E-2</v>
      </c>
      <c r="BQ478" s="125">
        <f t="shared" ref="BQ478" si="8526">I478/I498</f>
        <v>5.54471897124693E-2</v>
      </c>
      <c r="BR478" s="122">
        <f t="shared" ref="BR478" si="8527">J478/J498</f>
        <v>4.2906425183268648E-2</v>
      </c>
      <c r="BS478" s="123">
        <f t="shared" ref="BS478" si="8528">K478/K498</f>
        <v>0.15417929839757472</v>
      </c>
      <c r="BT478" s="124">
        <f t="shared" ref="BT478" si="8529">L478/L498</f>
        <v>4.5723905723905722E-2</v>
      </c>
      <c r="BU478" s="122">
        <f t="shared" ref="BU478" si="8530">M478/M498</f>
        <v>0.13519077683228109</v>
      </c>
      <c r="BV478" s="126">
        <f t="shared" ref="BV478" si="8531">N478/N498</f>
        <v>6.9475294031970281E-2</v>
      </c>
      <c r="BW478" s="127">
        <f t="shared" ref="BW478" si="8532">O478/O498</f>
        <v>9.9764133559372012E-2</v>
      </c>
      <c r="BX478" s="122">
        <f t="shared" ref="BX478" si="8533">P478/P498</f>
        <v>0.10136587395132773</v>
      </c>
      <c r="BY478" s="123">
        <f t="shared" ref="BY478" si="8534">Q478/Q498</f>
        <v>8.7172570455029463E-2</v>
      </c>
      <c r="BZ478" s="124">
        <f t="shared" ref="BZ478" si="8535">R478/R498</f>
        <v>9.4770520741394526E-2</v>
      </c>
      <c r="CA478" s="125">
        <f t="shared" ref="CA478" si="8536">S478/S498</f>
        <v>6.306208689998917E-2</v>
      </c>
      <c r="CB478" s="122">
        <f t="shared" ref="CB478" si="8537">T478/T498</f>
        <v>4.6881540393470068E-2</v>
      </c>
      <c r="CC478" s="123">
        <f t="shared" ref="CC478" si="8538">U478/U498</f>
        <v>0.15707220573689418</v>
      </c>
      <c r="CD478" s="124">
        <f t="shared" ref="CD478" si="8539">V478/V498</f>
        <v>4.2700093846360102E-2</v>
      </c>
      <c r="CE478" s="125">
        <f t="shared" ref="CE478" si="8540">W478/W498</f>
        <v>9.7610513739546004E-2</v>
      </c>
      <c r="CF478" s="122">
        <f t="shared" ref="CF478" si="8541">X478/X498</f>
        <v>9.3816456731555697E-2</v>
      </c>
      <c r="CG478" s="123">
        <f t="shared" ref="CG478" si="8542">Y478/Y498</f>
        <v>0.12249614791987673</v>
      </c>
      <c r="CH478" s="124">
        <f t="shared" ref="CH478" si="8543">Z478/Z498</f>
        <v>8.1171488559126009E-2</v>
      </c>
      <c r="CI478" s="122">
        <f t="shared" ref="CI478" si="8544">AA478/AA498</f>
        <v>5.6644736842105262E-2</v>
      </c>
      <c r="CJ478" s="128">
        <f t="shared" ref="CJ478" si="8545">AB478/AB498</f>
        <v>8.317662782245773E-2</v>
      </c>
      <c r="CK478" s="129">
        <f t="shared" ref="CK478" si="8546">AC478/AC498</f>
        <v>8.0763183215601608E-2</v>
      </c>
    </row>
    <row r="479" spans="1:89" ht="13.5" thickBot="1" x14ac:dyDescent="0.25">
      <c r="A479" s="130" t="s">
        <v>22</v>
      </c>
      <c r="B479" s="179">
        <v>1773</v>
      </c>
      <c r="C479" s="180">
        <v>683</v>
      </c>
      <c r="D479" s="181">
        <v>553</v>
      </c>
      <c r="E479" s="182">
        <v>600</v>
      </c>
      <c r="F479" s="179">
        <v>1805</v>
      </c>
      <c r="G479" s="183">
        <v>872</v>
      </c>
      <c r="H479" s="181">
        <v>1494</v>
      </c>
      <c r="I479" s="182">
        <v>944</v>
      </c>
      <c r="J479" s="179">
        <v>168</v>
      </c>
      <c r="K479" s="183">
        <v>588</v>
      </c>
      <c r="L479" s="181">
        <v>555</v>
      </c>
      <c r="M479" s="179">
        <v>1789</v>
      </c>
      <c r="N479" s="184">
        <v>1521</v>
      </c>
      <c r="O479" s="185">
        <v>2368</v>
      </c>
      <c r="P479" s="179">
        <v>1081</v>
      </c>
      <c r="Q479" s="183">
        <v>1175</v>
      </c>
      <c r="R479" s="181">
        <v>1552</v>
      </c>
      <c r="S479" s="182">
        <v>1198</v>
      </c>
      <c r="T479" s="179">
        <v>203</v>
      </c>
      <c r="U479" s="183">
        <v>696</v>
      </c>
      <c r="V479" s="181">
        <v>541</v>
      </c>
      <c r="W479" s="182">
        <v>1580</v>
      </c>
      <c r="X479" s="179">
        <v>860</v>
      </c>
      <c r="Y479" s="183">
        <v>1041</v>
      </c>
      <c r="Z479" s="181">
        <v>1933</v>
      </c>
      <c r="AA479" s="179">
        <v>1835</v>
      </c>
      <c r="AB479" s="161">
        <f t="shared" si="8436"/>
        <v>14039</v>
      </c>
      <c r="AC479" s="162">
        <f t="shared" si="8437"/>
        <v>15369</v>
      </c>
      <c r="AE479" t="s">
        <v>26</v>
      </c>
      <c r="BI479" s="130" t="s">
        <v>22</v>
      </c>
      <c r="BJ479" s="122">
        <f>B479/B498</f>
        <v>9.4980446777736108E-2</v>
      </c>
      <c r="BK479" s="123">
        <f t="shared" ref="BK479" si="8547">C479/C498</f>
        <v>3.6926903114186851E-2</v>
      </c>
      <c r="BL479" s="124">
        <f t="shared" ref="BL479" si="8548">D479/D498</f>
        <v>6.7603911980440093E-2</v>
      </c>
      <c r="BM479" s="125">
        <f t="shared" ref="BM479" si="8549">E479/E498</f>
        <v>7.087172218284904E-2</v>
      </c>
      <c r="BN479" s="122">
        <f t="shared" ref="BN479" si="8550">F479/F498</f>
        <v>8.5850178359096307E-2</v>
      </c>
      <c r="BO479" s="123">
        <f t="shared" ref="BO479" si="8551">G479/G498</f>
        <v>4.4587615687477627E-2</v>
      </c>
      <c r="BP479" s="124">
        <f t="shared" ref="BP479" si="8552">H479/H498</f>
        <v>5.7799442896935935E-2</v>
      </c>
      <c r="BQ479" s="125">
        <f t="shared" ref="BQ479" si="8553">I479/I498</f>
        <v>3.4099118624476232E-2</v>
      </c>
      <c r="BR479" s="122">
        <f t="shared" ref="BR479" si="8554">J479/J498</f>
        <v>3.6222509702457953E-2</v>
      </c>
      <c r="BS479" s="123">
        <f t="shared" ref="BS479" si="8555">K479/K498</f>
        <v>0.12732784755305326</v>
      </c>
      <c r="BT479" s="124">
        <f t="shared" ref="BT479" si="8556">L479/L498</f>
        <v>3.7373737373737372E-2</v>
      </c>
      <c r="BU479" s="122">
        <f t="shared" ref="BU479" si="8557">M479/M498</f>
        <v>0.12276969530606643</v>
      </c>
      <c r="BV479" s="126">
        <f t="shared" ref="BV479" si="8558">N479/N498</f>
        <v>5.5383607034919707E-2</v>
      </c>
      <c r="BW479" s="127">
        <f t="shared" ref="BW479" si="8559">O479/O498</f>
        <v>8.7270583032357921E-2</v>
      </c>
      <c r="BX479" s="122">
        <f t="shared" ref="BX479" si="8560">P479/P498</f>
        <v>7.494973306524301E-2</v>
      </c>
      <c r="BY479" s="123">
        <f t="shared" ref="BY479" si="8561">Q479/Q498</f>
        <v>8.3410236388159295E-2</v>
      </c>
      <c r="BZ479" s="124">
        <f t="shared" ref="BZ479" si="8562">R479/R498</f>
        <v>8.5613415710503085E-2</v>
      </c>
      <c r="CA479" s="125">
        <f t="shared" ref="CA479" si="8563">S479/S498</f>
        <v>6.4904106620435581E-2</v>
      </c>
      <c r="CB479" s="122">
        <f t="shared" ref="CB479" si="8564">T479/T498</f>
        <v>4.2486395981582249E-2</v>
      </c>
      <c r="CC479" s="123">
        <f t="shared" ref="CC479" si="8565">U479/U498</f>
        <v>0.13768545994065282</v>
      </c>
      <c r="CD479" s="124">
        <f t="shared" ref="CD479" si="8566">V479/V498</f>
        <v>3.6264914867944767E-2</v>
      </c>
      <c r="CE479" s="125">
        <f t="shared" ref="CE479" si="8567">W479/W498</f>
        <v>9.4384707287933092E-2</v>
      </c>
      <c r="CF479" s="122">
        <f t="shared" ref="CF479" si="8568">X479/X498</f>
        <v>7.0341894323572712E-2</v>
      </c>
      <c r="CG479" s="123">
        <f t="shared" ref="CG479" si="8569">Y479/Y498</f>
        <v>0.13366718027734978</v>
      </c>
      <c r="CH479" s="124">
        <f t="shared" ref="CH479" si="8570">Z479/Z498</f>
        <v>6.8787587630333435E-2</v>
      </c>
      <c r="CI479" s="122">
        <f t="shared" ref="CI479" si="8571">AA479/AA498</f>
        <v>6.0361842105263158E-2</v>
      </c>
      <c r="CJ479" s="128">
        <f t="shared" ref="CJ479" si="8572">AB479/AB498</f>
        <v>6.5835072334638561E-2</v>
      </c>
      <c r="CK479" s="129">
        <f t="shared" ref="CK479" si="8573">AC479/AC498</f>
        <v>7.2136302832601903E-2</v>
      </c>
    </row>
    <row r="480" spans="1:89" ht="14.25" thickTop="1" thickBot="1" x14ac:dyDescent="0.25">
      <c r="A480" s="138" t="s">
        <v>27</v>
      </c>
      <c r="B480" s="186">
        <v>1453</v>
      </c>
      <c r="C480" s="187">
        <v>820</v>
      </c>
      <c r="D480" s="188">
        <v>522</v>
      </c>
      <c r="E480" s="189">
        <v>396</v>
      </c>
      <c r="F480" s="186">
        <v>1966</v>
      </c>
      <c r="G480" s="190">
        <v>628</v>
      </c>
      <c r="H480" s="188">
        <v>2057</v>
      </c>
      <c r="I480" s="189">
        <v>1434</v>
      </c>
      <c r="J480" s="186">
        <v>196</v>
      </c>
      <c r="K480" s="190">
        <v>597</v>
      </c>
      <c r="L480" s="188">
        <v>503</v>
      </c>
      <c r="M480" s="186">
        <v>1504</v>
      </c>
      <c r="N480" s="191">
        <v>1528</v>
      </c>
      <c r="O480" s="192">
        <v>2439</v>
      </c>
      <c r="P480" s="186">
        <v>840</v>
      </c>
      <c r="Q480" s="190">
        <v>936</v>
      </c>
      <c r="R480" s="188">
        <v>1298</v>
      </c>
      <c r="S480" s="189">
        <v>1035</v>
      </c>
      <c r="T480" s="186">
        <v>225</v>
      </c>
      <c r="U480" s="190">
        <v>411</v>
      </c>
      <c r="V480" s="188">
        <v>526</v>
      </c>
      <c r="W480" s="189">
        <v>1481</v>
      </c>
      <c r="X480" s="186">
        <v>741</v>
      </c>
      <c r="Y480" s="190">
        <v>597</v>
      </c>
      <c r="Z480" s="188">
        <v>2041</v>
      </c>
      <c r="AA480" s="186">
        <v>1971</v>
      </c>
      <c r="AB480" s="161">
        <f t="shared" si="8436"/>
        <v>13896</v>
      </c>
      <c r="AC480" s="162">
        <f t="shared" si="8437"/>
        <v>14249</v>
      </c>
      <c r="AE480" s="265" t="s">
        <v>2</v>
      </c>
      <c r="AF480" s="267" t="s">
        <v>3</v>
      </c>
      <c r="AG480" s="268"/>
      <c r="AH480" s="267" t="s">
        <v>4</v>
      </c>
      <c r="AI480" s="268"/>
      <c r="AJ480" s="267" t="s">
        <v>5</v>
      </c>
      <c r="AK480" s="268"/>
      <c r="AL480" s="267" t="s">
        <v>6</v>
      </c>
      <c r="AM480" s="268"/>
      <c r="AN480" s="267" t="s">
        <v>7</v>
      </c>
      <c r="AO480" s="268"/>
      <c r="AP480" s="267" t="s">
        <v>8</v>
      </c>
      <c r="AQ480" s="268"/>
      <c r="AR480" s="267" t="s">
        <v>9</v>
      </c>
      <c r="AS480" s="268"/>
      <c r="AT480" s="267" t="s">
        <v>10</v>
      </c>
      <c r="AU480" s="268"/>
      <c r="AV480" s="267" t="s">
        <v>11</v>
      </c>
      <c r="AW480" s="268"/>
      <c r="AX480" s="267" t="s">
        <v>12</v>
      </c>
      <c r="AY480" s="268"/>
      <c r="AZ480" s="267" t="s">
        <v>13</v>
      </c>
      <c r="BA480" s="268"/>
      <c r="BB480" s="267" t="s">
        <v>14</v>
      </c>
      <c r="BC480" s="268"/>
      <c r="BD480" s="270" t="s">
        <v>15</v>
      </c>
      <c r="BE480" s="271"/>
      <c r="BF480" s="272" t="s">
        <v>16</v>
      </c>
      <c r="BG480" s="273"/>
      <c r="BI480" s="138" t="s">
        <v>27</v>
      </c>
      <c r="BJ480" s="122">
        <f>B480/B498</f>
        <v>7.7837895751861577E-2</v>
      </c>
      <c r="BK480" s="123">
        <f t="shared" ref="BK480" si="8574">C480/C498</f>
        <v>4.4333910034602075E-2</v>
      </c>
      <c r="BL480" s="124">
        <f t="shared" ref="BL480" si="8575">D480/D498</f>
        <v>6.3814180929095354E-2</v>
      </c>
      <c r="BM480" s="125">
        <f t="shared" ref="BM480" si="8576">E480/E498</f>
        <v>4.6775336640680371E-2</v>
      </c>
      <c r="BN480" s="122">
        <f t="shared" ref="BN480" si="8577">F480/F498</f>
        <v>9.3507728894173608E-2</v>
      </c>
      <c r="BO480" s="123">
        <f t="shared" ref="BO480" si="8578">G480/G498</f>
        <v>3.2111264508871501E-2</v>
      </c>
      <c r="BP480" s="124">
        <f t="shared" ref="BP480" si="8579">H480/H498</f>
        <v>7.9580625193438559E-2</v>
      </c>
      <c r="BQ480" s="125">
        <f t="shared" ref="BQ480" si="8580">I480/I498</f>
        <v>5.17988729952319E-2</v>
      </c>
      <c r="BR480" s="122">
        <f t="shared" ref="BR480" si="8581">J480/J498</f>
        <v>4.2259594652867619E-2</v>
      </c>
      <c r="BS480" s="123">
        <f t="shared" ref="BS480" si="8582">K480/K498</f>
        <v>0.12927674317886531</v>
      </c>
      <c r="BT480" s="124">
        <f t="shared" ref="BT480" si="8583">L480/L498</f>
        <v>3.3872053872053873E-2</v>
      </c>
      <c r="BU480" s="122">
        <f t="shared" ref="BU480" si="8584">M480/M498</f>
        <v>0.10321163875926434</v>
      </c>
      <c r="BV480" s="126">
        <f t="shared" ref="BV480" si="8585">N480/N498</f>
        <v>5.56384954302152E-2</v>
      </c>
      <c r="BW480" s="127">
        <f t="shared" ref="BW480" si="8586">O480/O498</f>
        <v>8.9887226358074737E-2</v>
      </c>
      <c r="BX480" s="122">
        <f t="shared" ref="BX480" si="8587">P480/P498</f>
        <v>5.8240310614989944E-2</v>
      </c>
      <c r="BY480" s="123">
        <f t="shared" ref="BY480" si="8588">Q480/Q498</f>
        <v>6.6444239369631578E-2</v>
      </c>
      <c r="BZ480" s="124">
        <f t="shared" ref="BZ480" si="8589">R480/R498</f>
        <v>7.1601941747572811E-2</v>
      </c>
      <c r="CA480" s="125">
        <f t="shared" ref="CA480" si="8590">S480/S498</f>
        <v>5.6073247372413045E-2</v>
      </c>
      <c r="CB480" s="122">
        <f t="shared" ref="CB480" si="8591">T480/T498</f>
        <v>4.7090832984512346E-2</v>
      </c>
      <c r="CC480" s="123">
        <f t="shared" ref="CC480" si="8592">U480/U498</f>
        <v>8.1305637982195852E-2</v>
      </c>
      <c r="CD480" s="124">
        <f t="shared" ref="CD480" si="8593">V480/V498</f>
        <v>3.5259418152567369E-2</v>
      </c>
      <c r="CE480" s="125">
        <f t="shared" ref="CE480" si="8594">W480/W498</f>
        <v>8.8470728793309444E-2</v>
      </c>
      <c r="CF480" s="122">
        <f t="shared" ref="CF480" si="8595">X480/X498</f>
        <v>6.0608539178799277E-2</v>
      </c>
      <c r="CG480" s="123">
        <f t="shared" ref="CG480" si="8596">Y480/Y498</f>
        <v>7.6656394453004623E-2</v>
      </c>
      <c r="CH480" s="124">
        <f t="shared" ref="CH480" si="8597">Z480/Z498</f>
        <v>7.2630867228924242E-2</v>
      </c>
      <c r="CI480" s="122">
        <f t="shared" ref="CI480" si="8598">AA480/AA498</f>
        <v>6.4835526315789468E-2</v>
      </c>
      <c r="CJ480" s="128">
        <f t="shared" ref="CJ480" si="8599">AB480/AB498</f>
        <v>6.5164482168397847E-2</v>
      </c>
      <c r="CK480" s="129">
        <f t="shared" ref="CK480" si="8600">AC480/AC498</f>
        <v>6.6879444274952474E-2</v>
      </c>
    </row>
    <row r="481" spans="1:89" ht="15" thickTop="1" thickBot="1" x14ac:dyDescent="0.3">
      <c r="A481" s="130" t="s">
        <v>28</v>
      </c>
      <c r="B481" s="179">
        <v>1024</v>
      </c>
      <c r="C481" s="180">
        <v>1004</v>
      </c>
      <c r="D481" s="181">
        <v>397</v>
      </c>
      <c r="E481" s="182">
        <v>439</v>
      </c>
      <c r="F481" s="179">
        <v>1335</v>
      </c>
      <c r="G481" s="183">
        <v>645</v>
      </c>
      <c r="H481" s="181">
        <v>1521</v>
      </c>
      <c r="I481" s="182">
        <v>1305</v>
      </c>
      <c r="J481" s="179">
        <v>235</v>
      </c>
      <c r="K481" s="183">
        <v>466</v>
      </c>
      <c r="L481" s="181">
        <v>539</v>
      </c>
      <c r="M481" s="179">
        <v>1154</v>
      </c>
      <c r="N481" s="184">
        <v>1160</v>
      </c>
      <c r="O481" s="185">
        <v>1677</v>
      </c>
      <c r="P481" s="179">
        <v>682</v>
      </c>
      <c r="Q481" s="183">
        <v>682</v>
      </c>
      <c r="R481" s="181">
        <v>1132</v>
      </c>
      <c r="S481" s="182">
        <v>876</v>
      </c>
      <c r="T481" s="179">
        <v>151</v>
      </c>
      <c r="U481" s="183">
        <v>343</v>
      </c>
      <c r="V481" s="181">
        <v>452</v>
      </c>
      <c r="W481" s="182">
        <v>1104</v>
      </c>
      <c r="X481" s="179">
        <v>650</v>
      </c>
      <c r="Y481" s="183">
        <v>448</v>
      </c>
      <c r="Z481" s="181">
        <v>1728</v>
      </c>
      <c r="AA481" s="179">
        <v>1856</v>
      </c>
      <c r="AB481" s="161">
        <f t="shared" si="8436"/>
        <v>11006</v>
      </c>
      <c r="AC481" s="162">
        <f t="shared" si="8437"/>
        <v>11999</v>
      </c>
      <c r="AE481" s="266"/>
      <c r="AF481" s="110" t="s">
        <v>17</v>
      </c>
      <c r="AG481" s="111" t="s">
        <v>18</v>
      </c>
      <c r="AH481" s="112" t="s">
        <v>17</v>
      </c>
      <c r="AI481" s="113" t="s">
        <v>18</v>
      </c>
      <c r="AJ481" s="110" t="s">
        <v>17</v>
      </c>
      <c r="AK481" s="111" t="s">
        <v>18</v>
      </c>
      <c r="AL481" s="112" t="s">
        <v>17</v>
      </c>
      <c r="AM481" s="113" t="s">
        <v>18</v>
      </c>
      <c r="AN481" s="110" t="s">
        <v>17</v>
      </c>
      <c r="AO481" s="111" t="s">
        <v>18</v>
      </c>
      <c r="AP481" s="112" t="s">
        <v>17</v>
      </c>
      <c r="AQ481" s="110" t="s">
        <v>18</v>
      </c>
      <c r="AR481" s="114" t="s">
        <v>17</v>
      </c>
      <c r="AS481" s="115" t="s">
        <v>18</v>
      </c>
      <c r="AT481" s="110" t="s">
        <v>17</v>
      </c>
      <c r="AU481" s="111" t="s">
        <v>18</v>
      </c>
      <c r="AV481" s="112" t="s">
        <v>17</v>
      </c>
      <c r="AW481" s="113" t="s">
        <v>18</v>
      </c>
      <c r="AX481" s="110" t="s">
        <v>17</v>
      </c>
      <c r="AY481" s="111" t="s">
        <v>18</v>
      </c>
      <c r="AZ481" s="112" t="s">
        <v>17</v>
      </c>
      <c r="BA481" s="113" t="s">
        <v>18</v>
      </c>
      <c r="BB481" s="110" t="s">
        <v>17</v>
      </c>
      <c r="BC481" s="111" t="s">
        <v>18</v>
      </c>
      <c r="BD481" s="25" t="s">
        <v>17</v>
      </c>
      <c r="BE481" s="116" t="s">
        <v>18</v>
      </c>
      <c r="BF481" s="167" t="s">
        <v>17</v>
      </c>
      <c r="BG481" s="168" t="s">
        <v>18</v>
      </c>
      <c r="BI481" s="130" t="s">
        <v>28</v>
      </c>
      <c r="BJ481" s="122">
        <f>B481/B498</f>
        <v>5.485616328279852E-2</v>
      </c>
      <c r="BK481" s="123">
        <f t="shared" ref="BK481" si="8601">C481/C498</f>
        <v>5.4282006920415224E-2</v>
      </c>
      <c r="BL481" s="124">
        <f t="shared" ref="BL481" si="8602">D481/D498</f>
        <v>4.8533007334963324E-2</v>
      </c>
      <c r="BM481" s="125">
        <f t="shared" ref="BM481" si="8603">E481/E498</f>
        <v>5.1854476730451217E-2</v>
      </c>
      <c r="BN481" s="122">
        <f t="shared" ref="BN481" si="8604">F481/F498</f>
        <v>6.3495838287752682E-2</v>
      </c>
      <c r="BO481" s="123">
        <f t="shared" ref="BO481" si="8605">G481/G498</f>
        <v>3.2980518484430128E-2</v>
      </c>
      <c r="BP481" s="124">
        <f t="shared" ref="BP481" si="8606">H481/H498</f>
        <v>5.8844011142061281E-2</v>
      </c>
      <c r="BQ481" s="125">
        <f t="shared" ref="BQ481" si="8607">I481/I498</f>
        <v>4.7139141742522754E-2</v>
      </c>
      <c r="BR481" s="122">
        <f t="shared" ref="BR481" si="8608">J481/J498</f>
        <v>5.0668391548081067E-2</v>
      </c>
      <c r="BS481" s="123">
        <f t="shared" ref="BS481" si="8609">K481/K498</f>
        <v>0.10090948462537895</v>
      </c>
      <c r="BT481" s="124">
        <f t="shared" ref="BT481" si="8610">L481/L498</f>
        <v>3.6296296296296299E-2</v>
      </c>
      <c r="BU481" s="122">
        <f t="shared" ref="BU481" si="8611">M481/M498</f>
        <v>7.9192972824595115E-2</v>
      </c>
      <c r="BV481" s="126">
        <f t="shared" ref="BV481" si="8612">N481/N498</f>
        <v>4.2238648363252376E-2</v>
      </c>
      <c r="BW481" s="127">
        <f t="shared" ref="BW481" si="8613">O481/O498</f>
        <v>6.1804378270804157E-2</v>
      </c>
      <c r="BX481" s="122">
        <f t="shared" ref="BX481" si="8614">P481/P498</f>
        <v>4.7285585523122793E-2</v>
      </c>
      <c r="BY481" s="123">
        <f t="shared" ref="BY481" si="8615">Q481/Q498</f>
        <v>4.8413430822744373E-2</v>
      </c>
      <c r="BZ481" s="124">
        <f t="shared" ref="BZ481" si="8616">R481/R498</f>
        <v>6.2444836716681378E-2</v>
      </c>
      <c r="CA481" s="125">
        <f t="shared" ref="CA481" si="8617">S481/S498</f>
        <v>4.7459096326795971E-2</v>
      </c>
      <c r="CB481" s="122">
        <f t="shared" ref="CB481" si="8618">T481/T498</f>
        <v>3.1603181247383844E-2</v>
      </c>
      <c r="CC481" s="123">
        <f t="shared" ref="CC481" si="8619">U481/U498</f>
        <v>6.7853610286844709E-2</v>
      </c>
      <c r="CD481" s="124">
        <f t="shared" ref="CD481" si="8620">V481/V498</f>
        <v>3.029896769003888E-2</v>
      </c>
      <c r="CE481" s="125">
        <f t="shared" ref="CE481" si="8621">W481/W498</f>
        <v>6.5949820788530469E-2</v>
      </c>
      <c r="CF481" s="122">
        <f t="shared" ref="CF481" si="8622">X481/X498</f>
        <v>5.316538524456077E-2</v>
      </c>
      <c r="CG481" s="123">
        <f t="shared" ref="CG481" si="8623">Y481/Y498</f>
        <v>5.7524396507447353E-2</v>
      </c>
      <c r="CH481" s="124">
        <f t="shared" ref="CH481" si="8624">Z481/Z498</f>
        <v>6.1492473577452758E-2</v>
      </c>
      <c r="CI481" s="122">
        <f t="shared" ref="CI481" si="8625">AA481/AA498</f>
        <v>6.1052631578947365E-2</v>
      </c>
      <c r="CJ481" s="128">
        <f t="shared" ref="CJ481" si="8626">AB481/AB498</f>
        <v>5.1611995591924781E-2</v>
      </c>
      <c r="CK481" s="129">
        <f t="shared" ref="CK481" si="8627">AC481/AC498</f>
        <v>5.6318790922531739E-2</v>
      </c>
    </row>
    <row r="482" spans="1:89" ht="13.5" thickTop="1" x14ac:dyDescent="0.2">
      <c r="A482" s="138" t="s">
        <v>29</v>
      </c>
      <c r="B482" s="193">
        <v>872</v>
      </c>
      <c r="C482" s="187">
        <v>924</v>
      </c>
      <c r="D482" s="188">
        <v>362</v>
      </c>
      <c r="E482" s="189">
        <v>430</v>
      </c>
      <c r="F482" s="186">
        <v>1231</v>
      </c>
      <c r="G482" s="190">
        <v>672</v>
      </c>
      <c r="H482" s="188">
        <v>1542</v>
      </c>
      <c r="I482" s="189">
        <v>1293</v>
      </c>
      <c r="J482" s="186">
        <v>258</v>
      </c>
      <c r="K482" s="190">
        <v>269</v>
      </c>
      <c r="L482" s="188">
        <v>548</v>
      </c>
      <c r="M482" s="186">
        <v>960</v>
      </c>
      <c r="N482" s="191">
        <v>1213</v>
      </c>
      <c r="O482" s="194">
        <v>1431</v>
      </c>
      <c r="P482" s="186">
        <v>690</v>
      </c>
      <c r="Q482" s="190">
        <v>635</v>
      </c>
      <c r="R482" s="188">
        <v>959</v>
      </c>
      <c r="S482" s="189">
        <v>853</v>
      </c>
      <c r="T482" s="186">
        <v>148</v>
      </c>
      <c r="U482" s="190">
        <v>230</v>
      </c>
      <c r="V482" s="188">
        <v>489</v>
      </c>
      <c r="W482" s="195">
        <v>832</v>
      </c>
      <c r="X482" s="186">
        <v>612</v>
      </c>
      <c r="Y482" s="190">
        <v>325</v>
      </c>
      <c r="Z482" s="188">
        <v>1587</v>
      </c>
      <c r="AA482" s="186">
        <v>1446</v>
      </c>
      <c r="AB482" s="161">
        <f t="shared" si="8436"/>
        <v>10511</v>
      </c>
      <c r="AC482" s="162">
        <f t="shared" si="8437"/>
        <v>10300</v>
      </c>
      <c r="AE482" s="253" t="str">
        <f>$AE$17</f>
        <v>17:00 - 17:59</v>
      </c>
      <c r="AF482" s="119">
        <f t="shared" ref="AF482:AU483" si="8628">SUMIF($A$9:$A$32,$AE482,B$474:B$497)</f>
        <v>1043</v>
      </c>
      <c r="AG482" s="176">
        <f t="shared" si="8628"/>
        <v>2114</v>
      </c>
      <c r="AH482" s="120">
        <f t="shared" si="8628"/>
        <v>827</v>
      </c>
      <c r="AI482" s="171">
        <f t="shared" si="8628"/>
        <v>705</v>
      </c>
      <c r="AJ482" s="119">
        <f t="shared" si="8628"/>
        <v>1101</v>
      </c>
      <c r="AK482" s="121">
        <f t="shared" si="8628"/>
        <v>2327</v>
      </c>
      <c r="AL482" s="120">
        <f t="shared" si="8628"/>
        <v>1796</v>
      </c>
      <c r="AM482" s="171">
        <f t="shared" si="8628"/>
        <v>2911</v>
      </c>
      <c r="AN482" s="119">
        <f t="shared" si="8628"/>
        <v>690</v>
      </c>
      <c r="AO482" s="121">
        <f t="shared" si="8628"/>
        <v>152</v>
      </c>
      <c r="AP482" s="120">
        <f t="shared" si="8628"/>
        <v>1749</v>
      </c>
      <c r="AQ482" s="119">
        <f t="shared" si="8628"/>
        <v>504</v>
      </c>
      <c r="AR482" s="170">
        <f t="shared" si="8628"/>
        <v>2851</v>
      </c>
      <c r="AS482" s="172">
        <f t="shared" si="8628"/>
        <v>1694</v>
      </c>
      <c r="AT482" s="119">
        <f t="shared" si="8628"/>
        <v>1385</v>
      </c>
      <c r="AU482" s="121">
        <f t="shared" si="8628"/>
        <v>1066</v>
      </c>
      <c r="AV482" s="120">
        <f t="shared" ref="AP482:BE483" si="8629">SUMIF($A$9:$A$32,$AE482,R$474:R$497)</f>
        <v>1281</v>
      </c>
      <c r="AW482" s="171">
        <f t="shared" si="8629"/>
        <v>1794</v>
      </c>
      <c r="AX482" s="119">
        <f t="shared" si="8629"/>
        <v>724</v>
      </c>
      <c r="AY482" s="121">
        <f t="shared" si="8629"/>
        <v>144</v>
      </c>
      <c r="AZ482" s="120">
        <f t="shared" si="8629"/>
        <v>1762</v>
      </c>
      <c r="BA482" s="171">
        <f t="shared" si="8629"/>
        <v>1007</v>
      </c>
      <c r="BB482" s="119">
        <f t="shared" si="8629"/>
        <v>1348</v>
      </c>
      <c r="BC482" s="121">
        <f t="shared" si="8629"/>
        <v>378</v>
      </c>
      <c r="BD482" s="20">
        <f t="shared" si="8629"/>
        <v>2120</v>
      </c>
      <c r="BE482" s="175">
        <f t="shared" si="8629"/>
        <v>2754</v>
      </c>
      <c r="BF482" s="161">
        <f>AF482+AH482+AJ482+AL482+AN482+AP482+AR482+AT482+AV482+AX482+AZ482+BB482+BD482</f>
        <v>18677</v>
      </c>
      <c r="BG482" s="162">
        <f>AG482+AI482+AK482+AM482+AO482+AQ482+AS482+AU482+AW482+AY482+BA482+BC482+BE482</f>
        <v>17550</v>
      </c>
      <c r="BI482" s="138" t="s">
        <v>29</v>
      </c>
      <c r="BJ482" s="122">
        <f>B482/B498</f>
        <v>4.6713451545508114E-2</v>
      </c>
      <c r="BK482" s="123">
        <f t="shared" ref="BK482" si="8630">C482/C498</f>
        <v>4.9956747404844293E-2</v>
      </c>
      <c r="BL482" s="124">
        <f t="shared" ref="BL482" si="8631">D482/D498</f>
        <v>4.4254278728606357E-2</v>
      </c>
      <c r="BM482" s="125">
        <f t="shared" ref="BM482" si="8632">E482/E498</f>
        <v>5.0791400897708484E-2</v>
      </c>
      <c r="BN482" s="122">
        <f t="shared" ref="BN482" si="8633">F482/F498</f>
        <v>5.8549346016646846E-2</v>
      </c>
      <c r="BO482" s="123">
        <f t="shared" ref="BO482" si="8634">G482/G498</f>
        <v>3.4361098327964412E-2</v>
      </c>
      <c r="BP482" s="124">
        <f t="shared" ref="BP482" si="8635">H482/H498</f>
        <v>5.9656453110492107E-2</v>
      </c>
      <c r="BQ482" s="125">
        <f t="shared" ref="BQ482" si="8636">I482/I498</f>
        <v>4.6705678370177722E-2</v>
      </c>
      <c r="BR482" s="122">
        <f t="shared" ref="BR482" si="8637">J482/J498</f>
        <v>5.5627425614489003E-2</v>
      </c>
      <c r="BS482" s="123">
        <f t="shared" ref="BS482" si="8638">K482/K498</f>
        <v>5.8250324815937636E-2</v>
      </c>
      <c r="BT482" s="124">
        <f t="shared" ref="BT482" si="8639">L482/L498</f>
        <v>3.6902356902356902E-2</v>
      </c>
      <c r="BU482" s="122">
        <f t="shared" ref="BU482" si="8640">M482/M498</f>
        <v>6.5879769420807033E-2</v>
      </c>
      <c r="BV482" s="126">
        <f t="shared" ref="BV482" si="8641">N482/N498</f>
        <v>4.4168517641918217E-2</v>
      </c>
      <c r="BW482" s="127">
        <f t="shared" ref="BW482" si="8642">O482/O498</f>
        <v>5.2738261959165623E-2</v>
      </c>
      <c r="BX482" s="122">
        <f t="shared" ref="BX482" si="8643">P482/P498</f>
        <v>4.7840255148027457E-2</v>
      </c>
      <c r="BY482" s="123">
        <f t="shared" ref="BY482" si="8644">Q482/Q498</f>
        <v>4.5077021367218001E-2</v>
      </c>
      <c r="BZ482" s="124">
        <f t="shared" ref="BZ482" si="8645">R482/R498</f>
        <v>5.2901588702559579E-2</v>
      </c>
      <c r="CA482" s="125">
        <f t="shared" ref="CA482" si="8646">S482/S498</f>
        <v>4.6213024162964571E-2</v>
      </c>
      <c r="CB482" s="122">
        <f t="shared" ref="CB482" si="8647">T482/T498</f>
        <v>3.0975303474257011E-2</v>
      </c>
      <c r="CC482" s="123">
        <f t="shared" ref="CC482" si="8648">U482/U498</f>
        <v>4.549950544015826E-2</v>
      </c>
      <c r="CD482" s="124">
        <f t="shared" ref="CD482" si="8649">V482/V498</f>
        <v>3.2779192921303123E-2</v>
      </c>
      <c r="CE482" s="125">
        <f t="shared" ref="CE482" si="8650">W482/W498</f>
        <v>4.9701314217443247E-2</v>
      </c>
      <c r="CF482" s="122">
        <f t="shared" ref="CF482" si="8651">X482/X498</f>
        <v>5.005725503026337E-2</v>
      </c>
      <c r="CG482" s="123">
        <f t="shared" ref="CG482" si="8652">Y482/Y498</f>
        <v>4.1730868002054444E-2</v>
      </c>
      <c r="CH482" s="124">
        <f t="shared" ref="CH482" si="8653">Z482/Z498</f>
        <v>5.6474858545959218E-2</v>
      </c>
      <c r="CI482" s="122">
        <f t="shared" ref="CI482" si="8654">AA482/AA498</f>
        <v>4.7565789473684207E-2</v>
      </c>
      <c r="CJ482" s="128">
        <f t="shared" ref="CJ482" si="8655">AB482/AB498</f>
        <v>4.9290721939553098E-2</v>
      </c>
      <c r="CK482" s="129">
        <f t="shared" ref="CK482" si="8656">AC482/AC498</f>
        <v>4.8344324235526037E-2</v>
      </c>
    </row>
    <row r="483" spans="1:89" x14ac:dyDescent="0.2">
      <c r="A483" s="130" t="s">
        <v>31</v>
      </c>
      <c r="B483" s="196">
        <v>848</v>
      </c>
      <c r="C483" s="180">
        <v>723</v>
      </c>
      <c r="D483" s="181">
        <v>391</v>
      </c>
      <c r="E483" s="182">
        <v>358</v>
      </c>
      <c r="F483" s="179">
        <v>987</v>
      </c>
      <c r="G483" s="183">
        <v>615</v>
      </c>
      <c r="H483" s="181">
        <v>1305</v>
      </c>
      <c r="I483" s="182">
        <v>1200</v>
      </c>
      <c r="J483" s="179">
        <v>214</v>
      </c>
      <c r="K483" s="180">
        <v>213</v>
      </c>
      <c r="L483" s="181">
        <v>594</v>
      </c>
      <c r="M483" s="179">
        <v>719</v>
      </c>
      <c r="N483" s="184">
        <v>1166</v>
      </c>
      <c r="O483" s="197">
        <v>1335</v>
      </c>
      <c r="P483" s="179">
        <v>588</v>
      </c>
      <c r="Q483" s="180">
        <v>581</v>
      </c>
      <c r="R483" s="181">
        <v>842</v>
      </c>
      <c r="S483" s="182">
        <v>850</v>
      </c>
      <c r="T483" s="188">
        <v>170</v>
      </c>
      <c r="U483" s="179">
        <v>212</v>
      </c>
      <c r="V483" s="181">
        <v>522</v>
      </c>
      <c r="W483" s="198">
        <v>903</v>
      </c>
      <c r="X483" s="179">
        <v>433</v>
      </c>
      <c r="Y483" s="183">
        <v>328</v>
      </c>
      <c r="Z483" s="181">
        <v>1598</v>
      </c>
      <c r="AA483" s="179">
        <v>1980</v>
      </c>
      <c r="AB483" s="161">
        <f t="shared" si="8436"/>
        <v>9658</v>
      </c>
      <c r="AC483" s="162">
        <f t="shared" si="8437"/>
        <v>10017</v>
      </c>
      <c r="AE483" s="255" t="str">
        <f>$AE$18</f>
        <v>18:00 - 18:59</v>
      </c>
      <c r="AF483" s="119">
        <f t="shared" si="8628"/>
        <v>993</v>
      </c>
      <c r="AG483" s="180">
        <f t="shared" si="8628"/>
        <v>2469</v>
      </c>
      <c r="AH483" s="181">
        <f t="shared" si="8628"/>
        <v>575</v>
      </c>
      <c r="AI483" s="182">
        <f t="shared" si="8628"/>
        <v>769</v>
      </c>
      <c r="AJ483" s="179">
        <f t="shared" si="8628"/>
        <v>731</v>
      </c>
      <c r="AK483" s="183">
        <f t="shared" si="8628"/>
        <v>2342</v>
      </c>
      <c r="AL483" s="181">
        <f t="shared" si="8628"/>
        <v>1638</v>
      </c>
      <c r="AM483" s="182">
        <f t="shared" si="8628"/>
        <v>3193</v>
      </c>
      <c r="AN483" s="179">
        <f t="shared" si="8628"/>
        <v>456</v>
      </c>
      <c r="AO483" s="183">
        <f t="shared" si="8628"/>
        <v>176</v>
      </c>
      <c r="AP483" s="181">
        <f t="shared" si="8629"/>
        <v>1947</v>
      </c>
      <c r="AQ483" s="179">
        <f t="shared" si="8629"/>
        <v>537</v>
      </c>
      <c r="AR483" s="184">
        <f t="shared" si="8629"/>
        <v>2551</v>
      </c>
      <c r="AS483" s="185">
        <f t="shared" si="8629"/>
        <v>1654</v>
      </c>
      <c r="AT483" s="179">
        <f t="shared" si="8629"/>
        <v>1221</v>
      </c>
      <c r="AU483" s="183">
        <f t="shared" si="8629"/>
        <v>1153</v>
      </c>
      <c r="AV483" s="181">
        <f t="shared" si="8629"/>
        <v>1195</v>
      </c>
      <c r="AW483" s="182">
        <f t="shared" si="8629"/>
        <v>1742</v>
      </c>
      <c r="AX483" s="179">
        <f t="shared" si="8629"/>
        <v>578</v>
      </c>
      <c r="AY483" s="183">
        <f t="shared" si="8629"/>
        <v>119</v>
      </c>
      <c r="AZ483" s="181">
        <f t="shared" si="8629"/>
        <v>1848</v>
      </c>
      <c r="BA483" s="182">
        <f t="shared" si="8629"/>
        <v>879</v>
      </c>
      <c r="BB483" s="179">
        <f t="shared" si="8629"/>
        <v>1163</v>
      </c>
      <c r="BC483" s="183">
        <f t="shared" si="8629"/>
        <v>452</v>
      </c>
      <c r="BD483" s="181">
        <f t="shared" si="8629"/>
        <v>1847</v>
      </c>
      <c r="BE483" s="179">
        <f t="shared" si="8629"/>
        <v>2738</v>
      </c>
      <c r="BF483" s="163">
        <f>SUM(AF483,AH483,AJ483,AL483,AN483,AP483,AR483,AT483,AV483,AX483,AZ483,BB483,BD483)</f>
        <v>16743</v>
      </c>
      <c r="BG483" s="164">
        <f>SUM(AG483,AI483,AK483,AM483,AO483,AQ483,AS483,AU483,AW483,AY483,BA483,BC483,BE483)</f>
        <v>18223</v>
      </c>
      <c r="BI483" s="130" t="s">
        <v>31</v>
      </c>
      <c r="BJ483" s="122">
        <f>B483/B498</f>
        <v>4.5427760218567523E-2</v>
      </c>
      <c r="BK483" s="123">
        <f t="shared" ref="BK483" si="8657">C483/C498</f>
        <v>3.9089532871972317E-2</v>
      </c>
      <c r="BL483" s="124">
        <f t="shared" ref="BL483" si="8658">D483/D498</f>
        <v>4.7799511002444985E-2</v>
      </c>
      <c r="BM483" s="125">
        <f t="shared" ref="BM483" si="8659">E483/E498</f>
        <v>4.2286794235766596E-2</v>
      </c>
      <c r="BN483" s="122">
        <f t="shared" ref="BN483" si="8660">F483/F498</f>
        <v>4.6944114149821643E-2</v>
      </c>
      <c r="BO483" s="123">
        <f t="shared" ref="BO483" si="8661">G483/G498</f>
        <v>3.1446540880503145E-2</v>
      </c>
      <c r="BP483" s="124">
        <f t="shared" ref="BP483" si="8662">H483/H498</f>
        <v>5.0487465181058497E-2</v>
      </c>
      <c r="BQ483" s="125">
        <f t="shared" ref="BQ483" si="8663">I483/I498</f>
        <v>4.3346337234503686E-2</v>
      </c>
      <c r="BR483" s="122">
        <f t="shared" ref="BR483" si="8664">J483/J498</f>
        <v>4.6140577835273824E-2</v>
      </c>
      <c r="BS483" s="123">
        <f t="shared" ref="BS483" si="8665">K483/K498</f>
        <v>4.6123863144218277E-2</v>
      </c>
      <c r="BT483" s="124">
        <f t="shared" ref="BT483" si="8666">L483/L498</f>
        <v>0.04</v>
      </c>
      <c r="BU483" s="122">
        <f t="shared" ref="BU483" si="8667">M483/M498</f>
        <v>4.9341202305791927E-2</v>
      </c>
      <c r="BV483" s="126">
        <f t="shared" ref="BV483" si="8668">N483/N498</f>
        <v>4.2457124130648512E-2</v>
      </c>
      <c r="BW483" s="127">
        <f t="shared" ref="BW483" si="8669">O483/O498</f>
        <v>4.9200265349745705E-2</v>
      </c>
      <c r="BX483" s="122">
        <f t="shared" ref="BX483" si="8670">P483/P498</f>
        <v>4.0768217430492963E-2</v>
      </c>
      <c r="BY483" s="123">
        <f t="shared" ref="BY483" si="8671">Q483/Q498</f>
        <v>4.124369986512387E-2</v>
      </c>
      <c r="BZ483" s="124">
        <f t="shared" ref="BZ483" si="8672">R483/R498</f>
        <v>4.6447484554280674E-2</v>
      </c>
      <c r="CA483" s="125">
        <f t="shared" ref="CA483" si="8673">S483/S498</f>
        <v>4.6050493011160473E-2</v>
      </c>
      <c r="CB483" s="122">
        <f t="shared" ref="CB483" si="8674">T483/T498</f>
        <v>3.5579740477187108E-2</v>
      </c>
      <c r="CC483" s="123">
        <f t="shared" ref="CC483" si="8675">U483/U498</f>
        <v>4.1938674579624136E-2</v>
      </c>
      <c r="CD483" s="124">
        <f t="shared" ref="CD483" si="8676">V483/V498</f>
        <v>3.4991285695133399E-2</v>
      </c>
      <c r="CE483" s="125">
        <f t="shared" ref="CE483" si="8677">W483/W498</f>
        <v>5.3942652329749104E-2</v>
      </c>
      <c r="CF483" s="122">
        <f t="shared" ref="CF483" si="8678">X483/X498</f>
        <v>3.5416325862915099E-2</v>
      </c>
      <c r="CG483" s="123">
        <f t="shared" ref="CG483" si="8679">Y483/Y498</f>
        <v>4.2116076014381096E-2</v>
      </c>
      <c r="CH483" s="124">
        <f t="shared" ref="CH483" si="8680">Z483/Z498</f>
        <v>5.6866303690260134E-2</v>
      </c>
      <c r="CI483" s="122">
        <f t="shared" ref="CI483" si="8681">AA483/AA498</f>
        <v>6.5131578947368415E-2</v>
      </c>
      <c r="CJ483" s="128">
        <f t="shared" ref="CJ483" si="8682">AB483/AB498</f>
        <v>4.5290628150718659E-2</v>
      </c>
      <c r="CK483" s="129">
        <f t="shared" ref="CK483" si="8683">AC483/AC498</f>
        <v>4.7016028724977121E-2</v>
      </c>
    </row>
    <row r="484" spans="1:89" ht="13.5" thickBot="1" x14ac:dyDescent="0.25">
      <c r="A484" s="138" t="s">
        <v>33</v>
      </c>
      <c r="B484" s="193">
        <v>694</v>
      </c>
      <c r="C484" s="187">
        <v>810</v>
      </c>
      <c r="D484" s="188">
        <v>307</v>
      </c>
      <c r="E484" s="189">
        <v>406</v>
      </c>
      <c r="F484" s="186">
        <v>824</v>
      </c>
      <c r="G484" s="190">
        <v>622</v>
      </c>
      <c r="H484" s="188">
        <v>1246</v>
      </c>
      <c r="I484" s="189">
        <v>1218</v>
      </c>
      <c r="J484" s="186">
        <v>202</v>
      </c>
      <c r="K484" s="187">
        <v>160</v>
      </c>
      <c r="L484" s="188">
        <v>668</v>
      </c>
      <c r="M484" s="186">
        <v>576</v>
      </c>
      <c r="N484" s="191">
        <v>1150</v>
      </c>
      <c r="O484" s="194">
        <v>1046</v>
      </c>
      <c r="P484" s="186">
        <v>597</v>
      </c>
      <c r="Q484" s="187">
        <v>567</v>
      </c>
      <c r="R484" s="188">
        <v>830</v>
      </c>
      <c r="S484" s="189">
        <v>757</v>
      </c>
      <c r="T484" s="186">
        <v>137</v>
      </c>
      <c r="U484" s="190">
        <v>205</v>
      </c>
      <c r="V484" s="188">
        <v>607</v>
      </c>
      <c r="W484" s="195">
        <v>730</v>
      </c>
      <c r="X484" s="186">
        <v>422</v>
      </c>
      <c r="Y484" s="190">
        <v>241</v>
      </c>
      <c r="Z484" s="188">
        <v>1481</v>
      </c>
      <c r="AA484" s="186">
        <v>1777</v>
      </c>
      <c r="AB484" s="161">
        <f t="shared" si="8436"/>
        <v>9165</v>
      </c>
      <c r="AC484" s="162">
        <f t="shared" si="8437"/>
        <v>9115</v>
      </c>
      <c r="AE484" s="253"/>
      <c r="AF484" s="119"/>
      <c r="AG484" s="187"/>
      <c r="AH484" s="188"/>
      <c r="AI484" s="189"/>
      <c r="AJ484" s="186"/>
      <c r="AK484" s="190"/>
      <c r="AL484" s="188"/>
      <c r="AM484" s="189"/>
      <c r="AN484" s="186"/>
      <c r="AO484" s="190"/>
      <c r="AP484" s="188"/>
      <c r="AQ484" s="186"/>
      <c r="AR484" s="191"/>
      <c r="AS484" s="192"/>
      <c r="AT484" s="186"/>
      <c r="AU484" s="190"/>
      <c r="AV484" s="188"/>
      <c r="AW484" s="189"/>
      <c r="AX484" s="186"/>
      <c r="AY484" s="190"/>
      <c r="AZ484" s="188"/>
      <c r="BA484" s="189"/>
      <c r="BB484" s="186"/>
      <c r="BC484" s="190"/>
      <c r="BD484" s="188"/>
      <c r="BE484" s="186"/>
      <c r="BF484" s="163"/>
      <c r="BG484" s="164"/>
      <c r="BI484" s="138" t="s">
        <v>33</v>
      </c>
      <c r="BJ484" s="122">
        <f>B484/B498</f>
        <v>3.7177907537365405E-2</v>
      </c>
      <c r="BK484" s="123">
        <f t="shared" ref="BK484" si="8684">C484/C498</f>
        <v>4.3793252595155707E-2</v>
      </c>
      <c r="BL484" s="124">
        <f t="shared" ref="BL484" si="8685">D484/D498</f>
        <v>3.7530562347188261E-2</v>
      </c>
      <c r="BM484" s="125">
        <f t="shared" ref="BM484" si="8686">E484/E498</f>
        <v>4.7956532010394522E-2</v>
      </c>
      <c r="BN484" s="122">
        <f t="shared" ref="BN484" si="8687">F484/F498</f>
        <v>3.9191438763376933E-2</v>
      </c>
      <c r="BO484" s="123">
        <f t="shared" ref="BO484" si="8688">G484/G498</f>
        <v>3.1804468988086108E-2</v>
      </c>
      <c r="BP484" s="124">
        <f t="shared" ref="BP484" si="8689">H484/H498</f>
        <v>4.8204890126895696E-2</v>
      </c>
      <c r="BQ484" s="125">
        <f t="shared" ref="BQ484" si="8690">I484/I498</f>
        <v>4.3996532293021237E-2</v>
      </c>
      <c r="BR484" s="122">
        <f t="shared" ref="BR484" si="8691">J484/J498</f>
        <v>4.3553255713669685E-2</v>
      </c>
      <c r="BS484" s="123">
        <f t="shared" ref="BS484" si="8692">K484/K498</f>
        <v>3.4647033347769599E-2</v>
      </c>
      <c r="BT484" s="124">
        <f t="shared" ref="BT484" si="8693">L484/L498</f>
        <v>4.4983164983164986E-2</v>
      </c>
      <c r="BU484" s="122">
        <f t="shared" ref="BU484" si="8694">M484/M498</f>
        <v>3.9527861652484217E-2</v>
      </c>
      <c r="BV484" s="126">
        <f t="shared" ref="BV484" si="8695">N484/N498</f>
        <v>4.1874522084258819E-2</v>
      </c>
      <c r="BW484" s="127">
        <f t="shared" ref="BW484" si="8696">O484/O498</f>
        <v>3.8549421390137832E-2</v>
      </c>
      <c r="BX484" s="122">
        <f t="shared" ref="BX484" si="8697">P484/P498</f>
        <v>4.1392220758510713E-2</v>
      </c>
      <c r="BY484" s="123">
        <f t="shared" ref="BY484" si="8698">Q484/Q498</f>
        <v>4.024987577198836E-2</v>
      </c>
      <c r="BZ484" s="124">
        <f t="shared" ref="BZ484" si="8699">R484/R498</f>
        <v>4.5785525154457191E-2</v>
      </c>
      <c r="CA484" s="125">
        <f t="shared" ref="CA484" si="8700">S484/S498</f>
        <v>4.1012027305233505E-2</v>
      </c>
      <c r="CB484" s="122">
        <f t="shared" ref="CB484" si="8701">T484/T498</f>
        <v>2.8673084972791963E-2</v>
      </c>
      <c r="CC484" s="123">
        <f t="shared" ref="CC484" si="8702">U484/U498</f>
        <v>4.0553907022749754E-2</v>
      </c>
      <c r="CD484" s="124">
        <f t="shared" ref="CD484" si="8703">V484/V498</f>
        <v>4.0689100415605306E-2</v>
      </c>
      <c r="CE484" s="125">
        <f t="shared" ref="CE484" si="8704">W484/W498</f>
        <v>4.3608124253285543E-2</v>
      </c>
      <c r="CF484" s="122">
        <f t="shared" ref="CF484" si="8705">X484/X498</f>
        <v>3.4516603958776378E-2</v>
      </c>
      <c r="CG484" s="123">
        <f t="shared" ref="CG484" si="8706">Y484/Y498</f>
        <v>3.0945043656908065E-2</v>
      </c>
      <c r="CH484" s="124">
        <f t="shared" ref="CH484" si="8707">Z484/Z498</f>
        <v>5.2702750791786768E-2</v>
      </c>
      <c r="CI484" s="122">
        <f t="shared" ref="CI484" si="8708">AA484/AA498</f>
        <v>5.845394736842105E-2</v>
      </c>
      <c r="CJ484" s="128">
        <f t="shared" ref="CJ484" si="8709">AB484/AB498</f>
        <v>4.2978733381790896E-2</v>
      </c>
      <c r="CK484" s="129">
        <f t="shared" ref="CK484" si="8710">AC484/AC498</f>
        <v>4.2782380136584447E-2</v>
      </c>
    </row>
    <row r="485" spans="1:89" ht="14.25" thickTop="1" thickBot="1" x14ac:dyDescent="0.25">
      <c r="A485" s="130" t="s">
        <v>34</v>
      </c>
      <c r="B485" s="196">
        <v>673</v>
      </c>
      <c r="C485" s="180">
        <v>966</v>
      </c>
      <c r="D485" s="181">
        <v>307</v>
      </c>
      <c r="E485" s="182">
        <v>375</v>
      </c>
      <c r="F485" s="179">
        <v>818</v>
      </c>
      <c r="G485" s="183">
        <v>864</v>
      </c>
      <c r="H485" s="181">
        <v>1124</v>
      </c>
      <c r="I485" s="182">
        <v>1377</v>
      </c>
      <c r="J485" s="179">
        <v>269</v>
      </c>
      <c r="K485" s="180">
        <v>158</v>
      </c>
      <c r="L485" s="181">
        <v>665</v>
      </c>
      <c r="M485" s="179">
        <v>566</v>
      </c>
      <c r="N485" s="184">
        <v>1265</v>
      </c>
      <c r="O485" s="197">
        <v>1057</v>
      </c>
      <c r="P485" s="179">
        <v>693</v>
      </c>
      <c r="Q485" s="180">
        <v>491</v>
      </c>
      <c r="R485" s="181">
        <v>844</v>
      </c>
      <c r="S485" s="182">
        <v>839</v>
      </c>
      <c r="T485" s="179">
        <v>188</v>
      </c>
      <c r="U485" s="183">
        <v>186</v>
      </c>
      <c r="V485" s="181">
        <v>717</v>
      </c>
      <c r="W485" s="198">
        <v>676</v>
      </c>
      <c r="X485" s="179">
        <v>448</v>
      </c>
      <c r="Y485" s="183">
        <v>254</v>
      </c>
      <c r="Z485" s="181">
        <v>1516</v>
      </c>
      <c r="AA485" s="179">
        <v>1633</v>
      </c>
      <c r="AB485" s="161">
        <f t="shared" si="8436"/>
        <v>9527</v>
      </c>
      <c r="AC485" s="162">
        <f t="shared" si="8437"/>
        <v>9442</v>
      </c>
      <c r="AE485" s="250" t="s">
        <v>25</v>
      </c>
      <c r="AF485" s="14">
        <f t="shared" ref="AF485:BG485" si="8711">SUM(AF482:AF484)</f>
        <v>2036</v>
      </c>
      <c r="AG485" s="1">
        <f t="shared" si="8711"/>
        <v>4583</v>
      </c>
      <c r="AH485" s="14">
        <f t="shared" si="8711"/>
        <v>1402</v>
      </c>
      <c r="AI485" s="1">
        <f t="shared" si="8711"/>
        <v>1474</v>
      </c>
      <c r="AJ485" s="14">
        <f t="shared" si="8711"/>
        <v>1832</v>
      </c>
      <c r="AK485" s="1">
        <f t="shared" si="8711"/>
        <v>4669</v>
      </c>
      <c r="AL485" s="14">
        <f t="shared" si="8711"/>
        <v>3434</v>
      </c>
      <c r="AM485" s="1">
        <f t="shared" si="8711"/>
        <v>6104</v>
      </c>
      <c r="AN485" s="14">
        <f t="shared" si="8711"/>
        <v>1146</v>
      </c>
      <c r="AO485" s="1">
        <f t="shared" si="8711"/>
        <v>328</v>
      </c>
      <c r="AP485" s="14">
        <f t="shared" si="8711"/>
        <v>3696</v>
      </c>
      <c r="AQ485" s="1">
        <f t="shared" si="8711"/>
        <v>1041</v>
      </c>
      <c r="AR485" s="14">
        <f t="shared" si="8711"/>
        <v>5402</v>
      </c>
      <c r="AS485" s="1">
        <f t="shared" si="8711"/>
        <v>3348</v>
      </c>
      <c r="AT485" s="14">
        <f t="shared" si="8711"/>
        <v>2606</v>
      </c>
      <c r="AU485" s="1">
        <f t="shared" si="8711"/>
        <v>2219</v>
      </c>
      <c r="AV485" s="14">
        <f t="shared" si="8711"/>
        <v>2476</v>
      </c>
      <c r="AW485" s="1">
        <f t="shared" si="8711"/>
        <v>3536</v>
      </c>
      <c r="AX485" s="14">
        <f t="shared" si="8711"/>
        <v>1302</v>
      </c>
      <c r="AY485" s="1">
        <f t="shared" si="8711"/>
        <v>263</v>
      </c>
      <c r="AZ485" s="14">
        <f t="shared" si="8711"/>
        <v>3610</v>
      </c>
      <c r="BA485" s="1">
        <f t="shared" si="8711"/>
        <v>1886</v>
      </c>
      <c r="BB485" s="14">
        <f t="shared" si="8711"/>
        <v>2511</v>
      </c>
      <c r="BC485" s="1">
        <f t="shared" si="8711"/>
        <v>830</v>
      </c>
      <c r="BD485" s="14">
        <f t="shared" si="8711"/>
        <v>3967</v>
      </c>
      <c r="BE485" s="1">
        <f t="shared" si="8711"/>
        <v>5492</v>
      </c>
      <c r="BF485" s="165">
        <f t="shared" si="8711"/>
        <v>35420</v>
      </c>
      <c r="BG485" s="166">
        <f t="shared" si="8711"/>
        <v>35773</v>
      </c>
      <c r="BI485" s="130" t="s">
        <v>34</v>
      </c>
      <c r="BJ485" s="122">
        <f>B485/B498</f>
        <v>3.6052927626292385E-2</v>
      </c>
      <c r="BK485" s="123">
        <f t="shared" ref="BK485" si="8712">C485/C498</f>
        <v>5.2227508650519033E-2</v>
      </c>
      <c r="BL485" s="124">
        <f t="shared" ref="BL485" si="8713">D485/D498</f>
        <v>3.7530562347188261E-2</v>
      </c>
      <c r="BM485" s="125">
        <f t="shared" ref="BM485" si="8714">E485/E498</f>
        <v>4.429482636428065E-2</v>
      </c>
      <c r="BN485" s="122">
        <f t="shared" ref="BN485" si="8715">F485/F498</f>
        <v>3.8906064209274671E-2</v>
      </c>
      <c r="BO485" s="123">
        <f t="shared" ref="BO485" si="8716">G485/G498</f>
        <v>4.4178554993097099E-2</v>
      </c>
      <c r="BP485" s="124">
        <f t="shared" ref="BP485" si="8717">H485/H498</f>
        <v>4.3484989167440424E-2</v>
      </c>
      <c r="BQ485" s="125">
        <f t="shared" ref="BQ485" si="8718">I485/I498</f>
        <v>4.973992197659298E-2</v>
      </c>
      <c r="BR485" s="122">
        <f t="shared" ref="BR485" si="8719">J485/J498</f>
        <v>5.7999137559292799E-2</v>
      </c>
      <c r="BS485" s="123">
        <f t="shared" ref="BS485" si="8720">K485/K498</f>
        <v>3.4213945430922474E-2</v>
      </c>
      <c r="BT485" s="124">
        <f t="shared" ref="BT485" si="8721">L485/L498</f>
        <v>4.4781144781144783E-2</v>
      </c>
      <c r="BU485" s="122">
        <f t="shared" ref="BU485" si="8722">M485/M498</f>
        <v>3.8841614054350812E-2</v>
      </c>
      <c r="BV485" s="126">
        <f t="shared" ref="BV485" si="8723">N485/N498</f>
        <v>4.6061974292684701E-2</v>
      </c>
      <c r="BW485" s="127">
        <f t="shared" ref="BW485" si="8724">O485/O498</f>
        <v>3.8954816834967203E-2</v>
      </c>
      <c r="BX485" s="122">
        <f t="shared" ref="BX485" si="8725">P485/P498</f>
        <v>4.8048256257366709E-2</v>
      </c>
      <c r="BY485" s="123">
        <f t="shared" ref="BY485" si="8726">Q485/Q498</f>
        <v>3.485483069496699E-2</v>
      </c>
      <c r="BZ485" s="124">
        <f t="shared" ref="BZ485" si="8727">R485/R498</f>
        <v>4.6557811120917919E-2</v>
      </c>
      <c r="CA485" s="125">
        <f t="shared" ref="CA485" si="8728">S485/S498</f>
        <v>4.5454545454545456E-2</v>
      </c>
      <c r="CB485" s="122">
        <f t="shared" ref="CB485" si="8729">T485/T498</f>
        <v>3.9347007115948095E-2</v>
      </c>
      <c r="CC485" s="123">
        <f t="shared" ref="CC485" si="8730">U485/U498</f>
        <v>3.6795252225519291E-2</v>
      </c>
      <c r="CD485" s="124">
        <f t="shared" ref="CD485" si="8731">V485/V498</f>
        <v>4.8062742995039549E-2</v>
      </c>
      <c r="CE485" s="125">
        <f t="shared" ref="CE485" si="8732">W485/W498</f>
        <v>4.0382317801672639E-2</v>
      </c>
      <c r="CF485" s="122">
        <f t="shared" ref="CF485" si="8733">X485/X498</f>
        <v>3.6643219368558806E-2</v>
      </c>
      <c r="CG485" s="123">
        <f t="shared" ref="CG485" si="8734">Y485/Y498</f>
        <v>3.2614278376990241E-2</v>
      </c>
      <c r="CH485" s="124">
        <f t="shared" ref="CH485" si="8735">Z485/Z498</f>
        <v>5.3948258069107864E-2</v>
      </c>
      <c r="CI485" s="122">
        <f t="shared" ref="CI485" si="8736">AA485/AA498</f>
        <v>5.3717105263157892E-2</v>
      </c>
      <c r="CJ485" s="128">
        <f t="shared" ref="CJ485" si="8737">AB485/AB498</f>
        <v>4.4676311285141504E-2</v>
      </c>
      <c r="CK485" s="129">
        <f t="shared" ref="CK485" si="8738">AC485/AC498</f>
        <v>4.4317195090469594E-2</v>
      </c>
    </row>
    <row r="486" spans="1:89" ht="13.5" thickTop="1" x14ac:dyDescent="0.2">
      <c r="A486" s="138" t="s">
        <v>35</v>
      </c>
      <c r="B486" s="193">
        <v>656</v>
      </c>
      <c r="C486" s="187">
        <v>1197</v>
      </c>
      <c r="D486" s="188">
        <v>360</v>
      </c>
      <c r="E486" s="189">
        <v>423</v>
      </c>
      <c r="F486" s="186">
        <v>828</v>
      </c>
      <c r="G486" s="190">
        <v>1140</v>
      </c>
      <c r="H486" s="188">
        <v>1278</v>
      </c>
      <c r="I486" s="189">
        <v>1733</v>
      </c>
      <c r="J486" s="186">
        <v>273</v>
      </c>
      <c r="K486" s="187">
        <v>131</v>
      </c>
      <c r="L486" s="188">
        <v>1029</v>
      </c>
      <c r="M486" s="186">
        <v>471</v>
      </c>
      <c r="N486" s="191">
        <v>1621</v>
      </c>
      <c r="O486" s="194">
        <v>1060</v>
      </c>
      <c r="P486" s="186">
        <v>748</v>
      </c>
      <c r="Q486" s="187">
        <v>517</v>
      </c>
      <c r="R486" s="188">
        <v>897</v>
      </c>
      <c r="S486" s="189">
        <v>917</v>
      </c>
      <c r="T486" s="186">
        <v>277</v>
      </c>
      <c r="U486" s="190">
        <v>100</v>
      </c>
      <c r="V486" s="188">
        <v>910</v>
      </c>
      <c r="W486" s="195">
        <v>707</v>
      </c>
      <c r="X486" s="186">
        <v>648</v>
      </c>
      <c r="Y486" s="190">
        <v>250</v>
      </c>
      <c r="Z486" s="188">
        <v>1627</v>
      </c>
      <c r="AA486" s="186">
        <v>1964</v>
      </c>
      <c r="AB486" s="161">
        <f t="shared" si="8436"/>
        <v>11152</v>
      </c>
      <c r="AC486" s="162">
        <f t="shared" si="8437"/>
        <v>10610</v>
      </c>
      <c r="BI486" s="138" t="s">
        <v>35</v>
      </c>
      <c r="BJ486" s="122">
        <f>B486/B498</f>
        <v>3.51422296030428E-2</v>
      </c>
      <c r="BK486" s="123">
        <f t="shared" ref="BK486" si="8739">C486/C498</f>
        <v>6.4716695501730107E-2</v>
      </c>
      <c r="BL486" s="124">
        <f t="shared" ref="BL486" si="8740">D486/D498</f>
        <v>4.4009779951100246E-2</v>
      </c>
      <c r="BM486" s="125">
        <f t="shared" ref="BM486" si="8741">E486/E498</f>
        <v>4.9964564138908575E-2</v>
      </c>
      <c r="BN486" s="122">
        <f t="shared" ref="BN486" si="8742">F486/F498</f>
        <v>3.9381688466111772E-2</v>
      </c>
      <c r="BO486" s="123">
        <f t="shared" ref="BO486" si="8743">G486/G498</f>
        <v>5.8291148949225338E-2</v>
      </c>
      <c r="BP486" s="124">
        <f t="shared" ref="BP486" si="8744">H486/H498</f>
        <v>4.944289693593315E-2</v>
      </c>
      <c r="BQ486" s="125">
        <f t="shared" ref="BQ486" si="8745">I486/I498</f>
        <v>6.2599335356162411E-2</v>
      </c>
      <c r="BR486" s="122">
        <f t="shared" ref="BR486" si="8746">J486/J498</f>
        <v>5.8861578266494179E-2</v>
      </c>
      <c r="BS486" s="123">
        <f t="shared" ref="BS486" si="8747">K486/K498</f>
        <v>2.8367258553486357E-2</v>
      </c>
      <c r="BT486" s="124">
        <f t="shared" ref="BT486" si="8748">L486/L498</f>
        <v>6.9292929292929295E-2</v>
      </c>
      <c r="BU486" s="122">
        <f t="shared" ref="BU486" si="8749">M486/M498</f>
        <v>3.2322261872083445E-2</v>
      </c>
      <c r="BV486" s="126">
        <f t="shared" ref="BV486" si="8750">N486/N498</f>
        <v>5.9024869824855261E-2</v>
      </c>
      <c r="BW486" s="127">
        <f t="shared" ref="BW486" si="8751">O486/O498</f>
        <v>3.9065379229011571E-2</v>
      </c>
      <c r="BX486" s="122">
        <f t="shared" ref="BX486" si="8752">P486/P498</f>
        <v>5.1861609928586287E-2</v>
      </c>
      <c r="BY486" s="123">
        <f t="shared" ref="BY486" si="8753">Q486/Q498</f>
        <v>3.6700504010790093E-2</v>
      </c>
      <c r="BZ486" s="124">
        <f t="shared" ref="BZ486" si="8754">R486/R498</f>
        <v>4.9481465136804945E-2</v>
      </c>
      <c r="CA486" s="125">
        <f t="shared" ref="CA486" si="8755">S486/S498</f>
        <v>4.9680355401451944E-2</v>
      </c>
      <c r="CB486" s="122">
        <f t="shared" ref="CB486" si="8756">T486/T498</f>
        <v>5.7974047718710758E-2</v>
      </c>
      <c r="CC486" s="123">
        <f t="shared" ref="CC486" si="8757">U486/U498</f>
        <v>1.9782393669634024E-2</v>
      </c>
      <c r="CD486" s="124">
        <f t="shared" ref="CD486" si="8758">V486/V498</f>
        <v>6.1000134066228714E-2</v>
      </c>
      <c r="CE486" s="125">
        <f t="shared" ref="CE486" si="8759">W486/W498</f>
        <v>4.2234169653524493E-2</v>
      </c>
      <c r="CF486" s="122">
        <f t="shared" ref="CF486" si="8760">X486/X498</f>
        <v>5.3001799443808277E-2</v>
      </c>
      <c r="CG486" s="123">
        <f t="shared" ref="CG486" si="8761">Y486/Y498</f>
        <v>3.210066769388803E-2</v>
      </c>
      <c r="CH486" s="124">
        <f t="shared" ref="CH486" si="8762">Z486/Z498</f>
        <v>5.7898295434326182E-2</v>
      </c>
      <c r="CI486" s="122">
        <f t="shared" ref="CI486" si="8763">AA486/AA498</f>
        <v>6.4605263157894735E-2</v>
      </c>
      <c r="CJ486" s="128">
        <f t="shared" ref="CJ486" si="8764">AB486/AB498</f>
        <v>5.2296654083331381E-2</v>
      </c>
      <c r="CK486" s="129">
        <f t="shared" ref="CK486" si="8765">AC486/AC498</f>
        <v>4.9799347586304006E-2</v>
      </c>
    </row>
    <row r="487" spans="1:89" x14ac:dyDescent="0.2">
      <c r="A487" s="130" t="s">
        <v>36</v>
      </c>
      <c r="B487" s="196">
        <v>811</v>
      </c>
      <c r="C487" s="180">
        <v>1464</v>
      </c>
      <c r="D487" s="181">
        <v>646</v>
      </c>
      <c r="E487" s="182">
        <v>483</v>
      </c>
      <c r="F487" s="179">
        <v>977</v>
      </c>
      <c r="G487" s="183">
        <v>1553</v>
      </c>
      <c r="H487" s="181">
        <v>1429</v>
      </c>
      <c r="I487" s="182">
        <v>2160</v>
      </c>
      <c r="J487" s="179">
        <v>503</v>
      </c>
      <c r="K487" s="180">
        <v>127</v>
      </c>
      <c r="L487" s="181">
        <v>1381</v>
      </c>
      <c r="M487" s="179">
        <v>494</v>
      </c>
      <c r="N487" s="184">
        <v>2263</v>
      </c>
      <c r="O487" s="197">
        <v>1239</v>
      </c>
      <c r="P487" s="179">
        <v>1138</v>
      </c>
      <c r="Q487" s="180">
        <v>746</v>
      </c>
      <c r="R487" s="181">
        <v>1166</v>
      </c>
      <c r="S487" s="182">
        <v>1329</v>
      </c>
      <c r="T487" s="179">
        <v>662</v>
      </c>
      <c r="U487" s="183">
        <v>116</v>
      </c>
      <c r="V487" s="181">
        <v>1575</v>
      </c>
      <c r="W487" s="198">
        <v>866</v>
      </c>
      <c r="X487" s="179">
        <v>1017</v>
      </c>
      <c r="Y487" s="183">
        <v>311</v>
      </c>
      <c r="Z487" s="181">
        <v>1885</v>
      </c>
      <c r="AA487" s="179">
        <v>2174</v>
      </c>
      <c r="AB487" s="161">
        <f t="shared" si="8436"/>
        <v>15453</v>
      </c>
      <c r="AC487" s="162">
        <f t="shared" si="8437"/>
        <v>13062</v>
      </c>
      <c r="BI487" s="130" t="s">
        <v>36</v>
      </c>
      <c r="BJ487" s="122">
        <f>B487/B498</f>
        <v>4.3445652756200784E-2</v>
      </c>
      <c r="BK487" s="123">
        <f t="shared" ref="BK487" si="8766">C487/C498</f>
        <v>7.9152249134948102E-2</v>
      </c>
      <c r="BL487" s="124">
        <f t="shared" ref="BL487" si="8767">D487/D498</f>
        <v>7.8973105134474322E-2</v>
      </c>
      <c r="BM487" s="125">
        <f t="shared" ref="BM487" si="8768">E487/E498</f>
        <v>5.7051736357193482E-2</v>
      </c>
      <c r="BN487" s="122">
        <f t="shared" ref="BN487" si="8769">F487/F498</f>
        <v>4.6468489892984542E-2</v>
      </c>
      <c r="BO487" s="123">
        <f t="shared" ref="BO487" si="8770">G487/G498</f>
        <v>7.9408907296620132E-2</v>
      </c>
      <c r="BP487" s="124">
        <f t="shared" ref="BP487" si="8771">H487/H498</f>
        <v>5.5284741566078613E-2</v>
      </c>
      <c r="BQ487" s="125">
        <f t="shared" ref="BQ487" si="8772">I487/I498</f>
        <v>7.8023407022106639E-2</v>
      </c>
      <c r="BR487" s="122">
        <f t="shared" ref="BR487" si="8773">J487/J498</f>
        <v>0.10845191893057353</v>
      </c>
      <c r="BS487" s="123">
        <f t="shared" ref="BS487" si="8774">K487/K498</f>
        <v>2.7501082719792118E-2</v>
      </c>
      <c r="BT487" s="124">
        <f t="shared" ref="BT487" si="8775">L487/L498</f>
        <v>9.2996632996632994E-2</v>
      </c>
      <c r="BU487" s="122">
        <f t="shared" ref="BU487" si="8776">M487/M498</f>
        <v>3.3900631347790283E-2</v>
      </c>
      <c r="BV487" s="126">
        <f t="shared" ref="BV487" si="8777">N487/N498</f>
        <v>8.2401776936241483E-2</v>
      </c>
      <c r="BW487" s="127">
        <f t="shared" ref="BW487" si="8778">O487/O498</f>
        <v>4.5662268740325793E-2</v>
      </c>
      <c r="BX487" s="122">
        <f t="shared" ref="BX487" si="8779">P487/P498</f>
        <v>7.8901754142688754E-2</v>
      </c>
      <c r="BY487" s="123">
        <f t="shared" ref="BY487" si="8780">Q487/Q498</f>
        <v>5.2956626677078157E-2</v>
      </c>
      <c r="BZ487" s="124">
        <f t="shared" ref="BZ487" si="8781">R487/R498</f>
        <v>6.4320388349514562E-2</v>
      </c>
      <c r="CA487" s="125">
        <f t="shared" ref="CA487" si="8782">S487/S498</f>
        <v>7.2001300249214431E-2</v>
      </c>
      <c r="CB487" s="122">
        <f t="shared" ref="CB487" si="8783">T487/T498</f>
        <v>0.13855169526998745</v>
      </c>
      <c r="CC487" s="123">
        <f t="shared" ref="CC487" si="8784">U487/U498</f>
        <v>2.2947576656775468E-2</v>
      </c>
      <c r="CD487" s="124">
        <f t="shared" ref="CD487" si="8785">V487/V498</f>
        <v>0.10557715511462662</v>
      </c>
      <c r="CE487" s="125">
        <f t="shared" ref="CE487" si="8786">W487/W498</f>
        <v>5.1732377538829151E-2</v>
      </c>
      <c r="CF487" s="122">
        <f t="shared" ref="CF487" si="8787">X487/X498</f>
        <v>8.3183379682643541E-2</v>
      </c>
      <c r="CG487" s="123">
        <f t="shared" ref="CG487" si="8788">Y487/Y498</f>
        <v>3.9933230611196711E-2</v>
      </c>
      <c r="CH487" s="124">
        <f t="shared" ref="CH487" si="8789">Z487/Z498</f>
        <v>6.7079463364293088E-2</v>
      </c>
      <c r="CI487" s="122">
        <f t="shared" ref="CI487" si="8790">AA487/AA498</f>
        <v>7.1513157894736848E-2</v>
      </c>
      <c r="CJ487" s="128">
        <f t="shared" ref="CJ487" si="8791">AB487/AB498</f>
        <v>7.2465942929494237E-2</v>
      </c>
      <c r="CK487" s="129">
        <f t="shared" ref="CK487" si="8792">AC487/AC498</f>
        <v>6.1308112928586518E-2</v>
      </c>
    </row>
    <row r="488" spans="1:89" x14ac:dyDescent="0.2">
      <c r="A488" s="138" t="s">
        <v>30</v>
      </c>
      <c r="B488" s="193">
        <v>1043</v>
      </c>
      <c r="C488" s="187">
        <v>2114</v>
      </c>
      <c r="D488" s="188">
        <v>827</v>
      </c>
      <c r="E488" s="189">
        <v>705</v>
      </c>
      <c r="F488" s="186">
        <v>1101</v>
      </c>
      <c r="G488" s="190">
        <v>2327</v>
      </c>
      <c r="H488" s="188">
        <v>1796</v>
      </c>
      <c r="I488" s="189">
        <v>2911</v>
      </c>
      <c r="J488" s="186">
        <v>690</v>
      </c>
      <c r="K488" s="187">
        <v>152</v>
      </c>
      <c r="L488" s="188">
        <v>1749</v>
      </c>
      <c r="M488" s="186">
        <v>504</v>
      </c>
      <c r="N488" s="191">
        <v>2851</v>
      </c>
      <c r="O488" s="194">
        <v>1694</v>
      </c>
      <c r="P488" s="186">
        <v>1385</v>
      </c>
      <c r="Q488" s="187">
        <v>1066</v>
      </c>
      <c r="R488" s="188">
        <v>1281</v>
      </c>
      <c r="S488" s="189">
        <v>1794</v>
      </c>
      <c r="T488" s="186">
        <v>724</v>
      </c>
      <c r="U488" s="190">
        <v>144</v>
      </c>
      <c r="V488" s="188">
        <v>1762</v>
      </c>
      <c r="W488" s="195">
        <v>1007</v>
      </c>
      <c r="X488" s="186">
        <v>1348</v>
      </c>
      <c r="Y488" s="190">
        <v>378</v>
      </c>
      <c r="Z488" s="188">
        <v>2120</v>
      </c>
      <c r="AA488" s="186">
        <v>2754</v>
      </c>
      <c r="AB488" s="161">
        <f t="shared" si="8436"/>
        <v>18677</v>
      </c>
      <c r="AC488" s="162">
        <f t="shared" si="8437"/>
        <v>17550</v>
      </c>
      <c r="BI488" s="138" t="s">
        <v>30</v>
      </c>
      <c r="BJ488" s="122">
        <f>B488/B498</f>
        <v>5.5874002249959823E-2</v>
      </c>
      <c r="BK488" s="123">
        <f t="shared" ref="BK488" si="8793">C488/C498</f>
        <v>0.11429498269896193</v>
      </c>
      <c r="BL488" s="124">
        <f t="shared" ref="BL488" si="8794">D488/D498</f>
        <v>0.10110024449877751</v>
      </c>
      <c r="BM488" s="125">
        <f t="shared" ref="BM488" si="8795">E488/E498</f>
        <v>8.3274273564847623E-2</v>
      </c>
      <c r="BN488" s="122">
        <f t="shared" ref="BN488" si="8796">F488/F498</f>
        <v>5.2366230677764566E-2</v>
      </c>
      <c r="BO488" s="123">
        <f t="shared" ref="BO488" si="8797">G488/G498</f>
        <v>0.11898552947793629</v>
      </c>
      <c r="BP488" s="124">
        <f t="shared" ref="BP488" si="8798">H488/H498</f>
        <v>6.948313215722686E-2</v>
      </c>
      <c r="BQ488" s="125">
        <f t="shared" ref="BQ488" si="8799">I488/I498</f>
        <v>0.10515098974136686</v>
      </c>
      <c r="BR488" s="122">
        <f t="shared" ref="BR488" si="8800">J488/J498</f>
        <v>0.14877102199223805</v>
      </c>
      <c r="BS488" s="123">
        <f t="shared" ref="BS488" si="8801">K488/K498</f>
        <v>3.2914681680381121E-2</v>
      </c>
      <c r="BT488" s="124">
        <f t="shared" ref="BT488" si="8802">L488/L498</f>
        <v>0.11777777777777777</v>
      </c>
      <c r="BU488" s="122">
        <f t="shared" ref="BU488" si="8803">M488/M498</f>
        <v>3.4586878945923688E-2</v>
      </c>
      <c r="BV488" s="126">
        <f t="shared" ref="BV488" si="8804">N488/N498</f>
        <v>0.10381240214106252</v>
      </c>
      <c r="BW488" s="127">
        <f t="shared" ref="BW488" si="8805">O488/O498</f>
        <v>6.2430898503722264E-2</v>
      </c>
      <c r="BX488" s="122">
        <f t="shared" ref="BX488" si="8806">P488/P498</f>
        <v>9.6027178811620331E-2</v>
      </c>
      <c r="BY488" s="123">
        <f t="shared" ref="BY488" si="8807">Q488/Q498</f>
        <v>7.5672605948747071E-2</v>
      </c>
      <c r="BZ488" s="124">
        <f t="shared" ref="BZ488" si="8808">R488/R498</f>
        <v>7.0664165931156223E-2</v>
      </c>
      <c r="CA488" s="125">
        <f t="shared" ref="CA488" si="8809">S488/S498</f>
        <v>9.7193628778849281E-2</v>
      </c>
      <c r="CB488" s="122">
        <f t="shared" ref="CB488" si="8810">T488/T498</f>
        <v>0.15152783591460861</v>
      </c>
      <c r="CC488" s="123">
        <f t="shared" ref="CC488" si="8811">U488/U498</f>
        <v>2.8486646884272996E-2</v>
      </c>
      <c r="CD488" s="124">
        <f t="shared" ref="CD488" si="8812">V488/V498</f>
        <v>0.11811234749966483</v>
      </c>
      <c r="CE488" s="125">
        <f t="shared" ref="CE488" si="8813">W488/W498</f>
        <v>6.0155316606929507E-2</v>
      </c>
      <c r="CF488" s="122">
        <f t="shared" ref="CF488" si="8814">X488/X498</f>
        <v>0.11025682970718141</v>
      </c>
      <c r="CG488" s="123">
        <f t="shared" ref="CG488" si="8815">Y488/Y498</f>
        <v>4.8536209553158703E-2</v>
      </c>
      <c r="CH488" s="124">
        <f t="shared" ref="CH488" si="8816">Z488/Z498</f>
        <v>7.5442155083448981E-2</v>
      </c>
      <c r="CI488" s="122">
        <f t="shared" ref="CI488" si="8817">AA488/AA498</f>
        <v>9.059210526315789E-2</v>
      </c>
      <c r="CJ488" s="128">
        <f t="shared" ref="CJ488" si="8818">AB488/AB498</f>
        <v>8.7584703041102954E-2</v>
      </c>
      <c r="CK488" s="129">
        <f t="shared" ref="CK488" si="8819">AC488/AC498</f>
        <v>8.2373096148881747E-2</v>
      </c>
    </row>
    <row r="489" spans="1:89" x14ac:dyDescent="0.2">
      <c r="A489" s="130" t="s">
        <v>32</v>
      </c>
      <c r="B489" s="196">
        <v>993</v>
      </c>
      <c r="C489" s="180">
        <v>2469</v>
      </c>
      <c r="D489" s="181">
        <v>575</v>
      </c>
      <c r="E489" s="182">
        <v>769</v>
      </c>
      <c r="F489" s="179">
        <v>731</v>
      </c>
      <c r="G489" s="183">
        <v>2342</v>
      </c>
      <c r="H489" s="181">
        <v>1638</v>
      </c>
      <c r="I489" s="182">
        <v>3193</v>
      </c>
      <c r="J489" s="179">
        <v>456</v>
      </c>
      <c r="K489" s="180">
        <v>176</v>
      </c>
      <c r="L489" s="181">
        <v>1947</v>
      </c>
      <c r="M489" s="179">
        <v>537</v>
      </c>
      <c r="N489" s="184">
        <v>2551</v>
      </c>
      <c r="O489" s="197">
        <v>1654</v>
      </c>
      <c r="P489" s="179">
        <v>1221</v>
      </c>
      <c r="Q489" s="180">
        <v>1153</v>
      </c>
      <c r="R489" s="181">
        <v>1195</v>
      </c>
      <c r="S489" s="182">
        <v>1742</v>
      </c>
      <c r="T489" s="179">
        <v>578</v>
      </c>
      <c r="U489" s="183">
        <v>119</v>
      </c>
      <c r="V489" s="181">
        <v>1848</v>
      </c>
      <c r="W489" s="198">
        <v>879</v>
      </c>
      <c r="X489" s="179">
        <v>1163</v>
      </c>
      <c r="Y489" s="183">
        <v>452</v>
      </c>
      <c r="Z489" s="181">
        <v>1847</v>
      </c>
      <c r="AA489" s="179">
        <v>2738</v>
      </c>
      <c r="AB489" s="161">
        <f t="shared" si="8436"/>
        <v>16743</v>
      </c>
      <c r="AC489" s="162">
        <f t="shared" si="8437"/>
        <v>18223</v>
      </c>
      <c r="BI489" s="130" t="s">
        <v>32</v>
      </c>
      <c r="BJ489" s="122">
        <f>B489/B498</f>
        <v>5.3195478652166929E-2</v>
      </c>
      <c r="BK489" s="123">
        <f t="shared" ref="BK489" si="8820">C489/C498</f>
        <v>0.13348832179930795</v>
      </c>
      <c r="BL489" s="124">
        <f t="shared" ref="BL489" si="8821">D489/D498</f>
        <v>7.029339853300734E-2</v>
      </c>
      <c r="BM489" s="125">
        <f t="shared" ref="BM489" si="8822">E489/E498</f>
        <v>9.083392393101819E-2</v>
      </c>
      <c r="BN489" s="122">
        <f t="shared" ref="BN489" si="8823">F489/F498</f>
        <v>3.4768133174791917E-2</v>
      </c>
      <c r="BO489" s="123">
        <f t="shared" ref="BO489" si="8824">G489/G498</f>
        <v>0.11975251827989979</v>
      </c>
      <c r="BP489" s="124">
        <f t="shared" ref="BP489" si="8825">H489/H498</f>
        <v>6.3370473537604458E-2</v>
      </c>
      <c r="BQ489" s="125">
        <f t="shared" ref="BQ489" si="8826">I489/I498</f>
        <v>0.11533737899147523</v>
      </c>
      <c r="BR489" s="122">
        <f t="shared" ref="BR489" si="8827">J489/J498</f>
        <v>9.8318240620957315E-2</v>
      </c>
      <c r="BS489" s="123">
        <f t="shared" ref="BS489" si="8828">K489/K498</f>
        <v>3.8111736682546554E-2</v>
      </c>
      <c r="BT489" s="124">
        <f t="shared" ref="BT489" si="8829">L489/L498</f>
        <v>0.13111111111111112</v>
      </c>
      <c r="BU489" s="122">
        <f t="shared" ref="BU489" si="8830">M489/M498</f>
        <v>3.6851496019763931E-2</v>
      </c>
      <c r="BV489" s="126">
        <f t="shared" ref="BV489" si="8831">N489/N498</f>
        <v>9.2888613771255873E-2</v>
      </c>
      <c r="BW489" s="127">
        <f t="shared" ref="BW489" si="8832">O489/O498</f>
        <v>6.09567332497973E-2</v>
      </c>
      <c r="BX489" s="122">
        <f t="shared" ref="BX489" si="8833">P489/P498</f>
        <v>8.4656451501074675E-2</v>
      </c>
      <c r="BY489" s="123">
        <f t="shared" ref="BY489" si="8834">Q489/Q498</f>
        <v>8.1848512813232063E-2</v>
      </c>
      <c r="BZ489" s="124">
        <f t="shared" ref="BZ489" si="8835">R489/R498</f>
        <v>6.5920123565754635E-2</v>
      </c>
      <c r="CA489" s="125">
        <f t="shared" ref="CA489" si="8836">S489/S498</f>
        <v>9.4376422147578284E-2</v>
      </c>
      <c r="CB489" s="122">
        <f t="shared" ref="CB489" si="8837">T489/T498</f>
        <v>0.12097111762243616</v>
      </c>
      <c r="CC489" s="123">
        <f t="shared" ref="CC489" si="8838">U489/U498</f>
        <v>2.354104846686449E-2</v>
      </c>
      <c r="CD489" s="124">
        <f t="shared" ref="CD489" si="8839">V489/V498</f>
        <v>0.12387719533449525</v>
      </c>
      <c r="CE489" s="125">
        <f t="shared" ref="CE489" si="8840">W489/W498</f>
        <v>5.2508960573476704E-2</v>
      </c>
      <c r="CF489" s="122">
        <f t="shared" ref="CF489" si="8841">X489/X498</f>
        <v>9.5125143137575655E-2</v>
      </c>
      <c r="CG489" s="123">
        <f t="shared" ref="CG489" si="8842">Y489/Y498</f>
        <v>5.8038007190549565E-2</v>
      </c>
      <c r="CH489" s="124">
        <f t="shared" ref="CH489" si="8843">Z489/Z498</f>
        <v>6.5727198320344474E-2</v>
      </c>
      <c r="CI489" s="122">
        <f t="shared" ref="CI489" si="8844">AA489/AA498</f>
        <v>9.006578947368421E-2</v>
      </c>
      <c r="CJ489" s="128">
        <f t="shared" ref="CJ489" si="8845">AB489/AB498</f>
        <v>7.8515322750826511E-2</v>
      </c>
      <c r="CK489" s="129">
        <f t="shared" ref="CK489" si="8846">AC489/AC498</f>
        <v>8.5531904907183598E-2</v>
      </c>
    </row>
    <row r="490" spans="1:89" x14ac:dyDescent="0.2">
      <c r="A490" s="138" t="s">
        <v>37</v>
      </c>
      <c r="B490" s="193">
        <v>965</v>
      </c>
      <c r="C490" s="187">
        <v>1758</v>
      </c>
      <c r="D490" s="188">
        <v>362</v>
      </c>
      <c r="E490" s="189">
        <v>666</v>
      </c>
      <c r="F490" s="186">
        <v>721</v>
      </c>
      <c r="G490" s="190">
        <v>2144</v>
      </c>
      <c r="H490" s="188">
        <v>1362</v>
      </c>
      <c r="I490" s="189">
        <v>2473</v>
      </c>
      <c r="J490" s="186">
        <v>358</v>
      </c>
      <c r="K490" s="187">
        <v>117</v>
      </c>
      <c r="L490" s="188">
        <v>1332</v>
      </c>
      <c r="M490" s="186">
        <v>479</v>
      </c>
      <c r="N490" s="191">
        <v>1882</v>
      </c>
      <c r="O490" s="194">
        <v>1455</v>
      </c>
      <c r="P490" s="186">
        <v>765</v>
      </c>
      <c r="Q490" s="187">
        <v>1001</v>
      </c>
      <c r="R490" s="188">
        <v>979</v>
      </c>
      <c r="S490" s="189">
        <v>1398</v>
      </c>
      <c r="T490" s="186">
        <v>415</v>
      </c>
      <c r="U490" s="190">
        <v>126</v>
      </c>
      <c r="V490" s="188">
        <v>1454</v>
      </c>
      <c r="W490" s="195">
        <v>697</v>
      </c>
      <c r="X490" s="186">
        <v>742</v>
      </c>
      <c r="Y490" s="190">
        <v>362</v>
      </c>
      <c r="Z490" s="188">
        <v>1523</v>
      </c>
      <c r="AA490" s="186">
        <v>1915</v>
      </c>
      <c r="AB490" s="161">
        <f t="shared" si="8436"/>
        <v>12860</v>
      </c>
      <c r="AC490" s="162">
        <f t="shared" si="8437"/>
        <v>14591</v>
      </c>
      <c r="BI490" s="138" t="s">
        <v>37</v>
      </c>
      <c r="BJ490" s="122">
        <f>B490/B498</f>
        <v>5.1695505437402901E-2</v>
      </c>
      <c r="BK490" s="123">
        <f t="shared" ref="BK490" si="8847">C490/C498</f>
        <v>9.5047577854671286E-2</v>
      </c>
      <c r="BL490" s="124">
        <f t="shared" ref="BL490" si="8848">D490/D498</f>
        <v>4.4254278728606357E-2</v>
      </c>
      <c r="BM490" s="125">
        <f t="shared" ref="BM490" si="8849">E490/E498</f>
        <v>7.8667611622962444E-2</v>
      </c>
      <c r="BN490" s="122">
        <f t="shared" ref="BN490" si="8850">F490/F498</f>
        <v>3.4292508917954816E-2</v>
      </c>
      <c r="BO490" s="123">
        <f t="shared" ref="BO490" si="8851">G490/G498</f>
        <v>0.1096282660939817</v>
      </c>
      <c r="BP490" s="124">
        <f t="shared" ref="BP490" si="8852">H490/H498</f>
        <v>5.2692664809656453E-2</v>
      </c>
      <c r="BQ490" s="125">
        <f t="shared" ref="BQ490" si="8853">I490/I498</f>
        <v>8.9329576650773013E-2</v>
      </c>
      <c r="BR490" s="122">
        <f t="shared" ref="BR490" si="8854">J490/J498</f>
        <v>7.7188443294523498E-2</v>
      </c>
      <c r="BS490" s="123">
        <f t="shared" ref="BS490" si="8855">K490/K498</f>
        <v>2.5335643135556519E-2</v>
      </c>
      <c r="BT490" s="124">
        <f t="shared" ref="BT490" si="8856">L490/L498</f>
        <v>8.9696969696969692E-2</v>
      </c>
      <c r="BU490" s="122">
        <f t="shared" ref="BU490" si="8857">M490/M498</f>
        <v>3.2871259950590176E-2</v>
      </c>
      <c r="BV490" s="126">
        <f t="shared" ref="BV490" si="8858">N490/N498</f>
        <v>6.8528565706587038E-2</v>
      </c>
      <c r="BW490" s="127">
        <f t="shared" ref="BW490" si="8859">O490/O498</f>
        <v>5.3622761111520603E-2</v>
      </c>
      <c r="BX490" s="122">
        <f t="shared" ref="BX490" si="8860">P490/P498</f>
        <v>5.30402828815087E-2</v>
      </c>
      <c r="BY490" s="123">
        <f t="shared" ref="BY490" si="8861">Q490/Q498</f>
        <v>7.1058422659189324E-2</v>
      </c>
      <c r="BZ490" s="124">
        <f t="shared" ref="BZ490" si="8862">R490/R498</f>
        <v>5.4004854368932036E-2</v>
      </c>
      <c r="CA490" s="125">
        <f t="shared" ref="CA490" si="8863">S490/S498</f>
        <v>7.573951674070864E-2</v>
      </c>
      <c r="CB490" s="122">
        <f t="shared" ref="CB490" si="8864">T490/T498</f>
        <v>8.6856425282545002E-2</v>
      </c>
      <c r="CC490" s="123">
        <f t="shared" ref="CC490" si="8865">U490/U498</f>
        <v>2.4925816023738872E-2</v>
      </c>
      <c r="CD490" s="124">
        <f t="shared" ref="CD490" si="8866">V490/V498</f>
        <v>9.7466148277248962E-2</v>
      </c>
      <c r="CE490" s="125">
        <f t="shared" ref="CE490" si="8867">W490/W498</f>
        <v>4.163679808841099E-2</v>
      </c>
      <c r="CF490" s="122">
        <f t="shared" ref="CF490" si="8868">X490/X498</f>
        <v>6.0690332079175527E-2</v>
      </c>
      <c r="CG490" s="123">
        <f t="shared" ref="CG490" si="8869">Y490/Y498</f>
        <v>4.6481766820749872E-2</v>
      </c>
      <c r="CH490" s="124">
        <f t="shared" ref="CH490" si="8870">Z490/Z498</f>
        <v>5.4197359524572081E-2</v>
      </c>
      <c r="CI490" s="122">
        <f t="shared" ref="CI490" si="8871">AA490/AA498</f>
        <v>6.2993421052631574E-2</v>
      </c>
      <c r="CJ490" s="128">
        <f t="shared" ref="CJ490" si="8872">AB490/AB498</f>
        <v>6.0306220544444185E-2</v>
      </c>
      <c r="CK490" s="129">
        <f t="shared" ref="CK490" si="8873">AC490/AC498</f>
        <v>6.8484663584520433E-2</v>
      </c>
    </row>
    <row r="491" spans="1:89" x14ac:dyDescent="0.2">
      <c r="A491" s="130" t="s">
        <v>38</v>
      </c>
      <c r="B491" s="196">
        <v>883</v>
      </c>
      <c r="C491" s="180">
        <v>1023</v>
      </c>
      <c r="D491" s="181">
        <v>298</v>
      </c>
      <c r="E491" s="182">
        <v>528</v>
      </c>
      <c r="F491" s="179">
        <v>726</v>
      </c>
      <c r="G491" s="183">
        <v>1379</v>
      </c>
      <c r="H491" s="181">
        <v>1195</v>
      </c>
      <c r="I491" s="182">
        <v>1668</v>
      </c>
      <c r="J491" s="179">
        <v>311</v>
      </c>
      <c r="K491" s="180">
        <v>88</v>
      </c>
      <c r="L491" s="181">
        <v>893</v>
      </c>
      <c r="M491" s="179">
        <v>504</v>
      </c>
      <c r="N491" s="184">
        <v>1336</v>
      </c>
      <c r="O491" s="197">
        <v>1287</v>
      </c>
      <c r="P491" s="179">
        <v>498</v>
      </c>
      <c r="Q491" s="180">
        <v>838</v>
      </c>
      <c r="R491" s="181">
        <v>752</v>
      </c>
      <c r="S491" s="182">
        <v>975</v>
      </c>
      <c r="T491" s="179">
        <v>280</v>
      </c>
      <c r="U491" s="183">
        <v>159</v>
      </c>
      <c r="V491" s="181">
        <v>955</v>
      </c>
      <c r="W491" s="198">
        <v>666</v>
      </c>
      <c r="X491" s="179">
        <v>394</v>
      </c>
      <c r="Y491" s="183">
        <v>392</v>
      </c>
      <c r="Z491" s="181">
        <v>1184</v>
      </c>
      <c r="AA491" s="179">
        <v>1400</v>
      </c>
      <c r="AB491" s="161">
        <f t="shared" si="8436"/>
        <v>9705</v>
      </c>
      <c r="AC491" s="162">
        <f t="shared" si="8437"/>
        <v>10907</v>
      </c>
      <c r="AD491" s="216"/>
      <c r="AE491" s="216"/>
      <c r="AF491" s="216"/>
      <c r="AG491" s="216"/>
      <c r="AH491" s="216"/>
      <c r="AI491" s="216"/>
      <c r="AJ491" s="216"/>
      <c r="AK491" s="216"/>
      <c r="AL491" s="216"/>
      <c r="AM491" s="216"/>
      <c r="AN491" s="216"/>
      <c r="AO491" s="216"/>
      <c r="AP491" s="216"/>
      <c r="AQ491" s="216"/>
      <c r="AR491" s="216"/>
      <c r="AS491" s="216"/>
      <c r="AT491" s="216"/>
      <c r="AU491" s="216"/>
      <c r="AV491" s="216"/>
      <c r="AW491" s="216"/>
      <c r="AX491" s="216"/>
      <c r="AY491" s="216"/>
      <c r="AZ491" s="216"/>
      <c r="BA491" s="216"/>
      <c r="BB491" s="216"/>
      <c r="BC491" s="216"/>
      <c r="BD491" s="216"/>
      <c r="BE491" s="216"/>
      <c r="BF491" s="216"/>
      <c r="BG491" s="216"/>
      <c r="BH491" s="216"/>
      <c r="BI491" s="130" t="s">
        <v>38</v>
      </c>
      <c r="BJ491" s="122">
        <f>B491/B498</f>
        <v>4.730272673702255E-2</v>
      </c>
      <c r="BK491" s="123">
        <f t="shared" ref="BK491" si="8874">C491/C498</f>
        <v>5.5309256055363319E-2</v>
      </c>
      <c r="BL491" s="124">
        <f t="shared" ref="BL491" si="8875">D491/D498</f>
        <v>3.6430317848410755E-2</v>
      </c>
      <c r="BM491" s="125">
        <f t="shared" ref="BM491" si="8876">E491/E498</f>
        <v>6.2367115520907158E-2</v>
      </c>
      <c r="BN491" s="122">
        <f t="shared" ref="BN491" si="8877">F491/F498</f>
        <v>3.4530321046373366E-2</v>
      </c>
      <c r="BO491" s="123">
        <f t="shared" ref="BO491" si="8878">G491/G498</f>
        <v>7.0511837193843643E-2</v>
      </c>
      <c r="BP491" s="124">
        <f t="shared" ref="BP491" si="8879">H491/H498</f>
        <v>4.623181677499226E-2</v>
      </c>
      <c r="BQ491" s="125">
        <f t="shared" ref="BQ491" si="8880">I491/I498</f>
        <v>6.025140875596012E-2</v>
      </c>
      <c r="BR491" s="122">
        <f t="shared" ref="BR491" si="8881">J491/J498</f>
        <v>6.7054764984907284E-2</v>
      </c>
      <c r="BS491" s="123">
        <f t="shared" ref="BS491" si="8882">K491/K498</f>
        <v>1.9055868341273277E-2</v>
      </c>
      <c r="BT491" s="124">
        <f t="shared" ref="BT491" si="8883">L491/L498</f>
        <v>6.0134680134680138E-2</v>
      </c>
      <c r="BU491" s="122">
        <f t="shared" ref="BU491" si="8884">M491/M498</f>
        <v>3.4586878945923688E-2</v>
      </c>
      <c r="BV491" s="126">
        <f t="shared" ref="BV491" si="8885">N491/N498</f>
        <v>4.8647270873538942E-2</v>
      </c>
      <c r="BW491" s="127">
        <f t="shared" ref="BW491" si="8886">O491/O498</f>
        <v>4.7431267045035745E-2</v>
      </c>
      <c r="BX491" s="122">
        <f t="shared" ref="BX491" si="8887">P491/P498</f>
        <v>3.4528184150315465E-2</v>
      </c>
      <c r="BY491" s="123">
        <f t="shared" ref="BY491" si="8888">Q491/Q498</f>
        <v>5.9487470717682969E-2</v>
      </c>
      <c r="BZ491" s="124">
        <f t="shared" ref="BZ491" si="8889">R491/R498</f>
        <v>4.1482789055604589E-2</v>
      </c>
      <c r="CA491" s="125">
        <f t="shared" ref="CA491" si="8890">S491/S498</f>
        <v>5.2822624336331128E-2</v>
      </c>
      <c r="CB491" s="122">
        <f t="shared" ref="CB491" si="8891">T491/T498</f>
        <v>5.8601925491837591E-2</v>
      </c>
      <c r="CC491" s="123">
        <f t="shared" ref="CC491" si="8892">U491/U498</f>
        <v>3.1454005934718102E-2</v>
      </c>
      <c r="CD491" s="124">
        <f t="shared" ref="CD491" si="8893">V491/V498</f>
        <v>6.4016624212360901E-2</v>
      </c>
      <c r="CE491" s="125">
        <f t="shared" ref="CE491" si="8894">W491/W498</f>
        <v>3.9784946236559142E-2</v>
      </c>
      <c r="CF491" s="122">
        <f t="shared" ref="CF491" si="8895">X491/X498</f>
        <v>3.2226402748241449E-2</v>
      </c>
      <c r="CG491" s="123">
        <f t="shared" ref="CG491" si="8896">Y491/Y498</f>
        <v>5.0333846944016436E-2</v>
      </c>
      <c r="CH491" s="124">
        <f t="shared" ref="CH491" si="8897">Z491/Z498</f>
        <v>4.2133731895662073E-2</v>
      </c>
      <c r="CI491" s="122">
        <f t="shared" ref="CI491" si="8898">AA491/AA498</f>
        <v>4.6052631578947366E-2</v>
      </c>
      <c r="CJ491" s="128">
        <f t="shared" ref="CJ491" si="8899">AB491/AB498</f>
        <v>4.5511031911650915E-2</v>
      </c>
      <c r="CK491" s="129">
        <f t="shared" ref="CK491" si="8900">AC491/AC498</f>
        <v>5.1193353828823542E-2</v>
      </c>
    </row>
    <row r="492" spans="1:89" x14ac:dyDescent="0.2">
      <c r="A492" s="138" t="s">
        <v>39</v>
      </c>
      <c r="B492" s="193">
        <v>309</v>
      </c>
      <c r="C492" s="187">
        <v>764</v>
      </c>
      <c r="D492" s="188">
        <v>136</v>
      </c>
      <c r="E492" s="189">
        <v>442</v>
      </c>
      <c r="F492" s="186">
        <v>350</v>
      </c>
      <c r="G492" s="190">
        <v>1130</v>
      </c>
      <c r="H492" s="188">
        <v>545</v>
      </c>
      <c r="I492" s="189">
        <v>1357</v>
      </c>
      <c r="J492" s="186">
        <v>75</v>
      </c>
      <c r="K492" s="187">
        <v>66</v>
      </c>
      <c r="L492" s="188">
        <v>860</v>
      </c>
      <c r="M492" s="186">
        <v>366</v>
      </c>
      <c r="N492" s="191">
        <v>1249</v>
      </c>
      <c r="O492" s="194">
        <v>1164</v>
      </c>
      <c r="P492" s="186">
        <v>448</v>
      </c>
      <c r="Q492" s="187">
        <v>634</v>
      </c>
      <c r="R492" s="188">
        <v>611</v>
      </c>
      <c r="S492" s="189">
        <v>798</v>
      </c>
      <c r="T492" s="186">
        <v>125</v>
      </c>
      <c r="U492" s="190">
        <v>117</v>
      </c>
      <c r="V492" s="188">
        <v>910</v>
      </c>
      <c r="W492" s="195">
        <v>510</v>
      </c>
      <c r="X492" s="186">
        <v>290</v>
      </c>
      <c r="Y492" s="190">
        <v>351</v>
      </c>
      <c r="Z492" s="188">
        <v>801</v>
      </c>
      <c r="AA492" s="186">
        <v>976</v>
      </c>
      <c r="AB492" s="161">
        <f t="shared" si="8436"/>
        <v>6709</v>
      </c>
      <c r="AC492" s="162">
        <f t="shared" si="8437"/>
        <v>8675</v>
      </c>
      <c r="BI492" s="138" t="s">
        <v>39</v>
      </c>
      <c r="BJ492" s="122">
        <f>B492/B498</f>
        <v>1.6553275834360101E-2</v>
      </c>
      <c r="BK492" s="123">
        <f t="shared" ref="BK492" si="8901">C492/C498</f>
        <v>4.1306228373702424E-2</v>
      </c>
      <c r="BL492" s="124">
        <f t="shared" ref="BL492" si="8902">D492/D498</f>
        <v>1.6625916870415647E-2</v>
      </c>
      <c r="BM492" s="125">
        <f t="shared" ref="BM492" si="8903">E492/E498</f>
        <v>5.2208835341365459E-2</v>
      </c>
      <c r="BN492" s="122">
        <f t="shared" ref="BN492" si="8904">F492/F498</f>
        <v>1.6646848989298454E-2</v>
      </c>
      <c r="BO492" s="123">
        <f t="shared" ref="BO492" si="8905">G492/G498</f>
        <v>5.7779823081249682E-2</v>
      </c>
      <c r="BP492" s="124">
        <f t="shared" ref="BP492" si="8906">H492/H498</f>
        <v>2.1084803466419066E-2</v>
      </c>
      <c r="BQ492" s="125">
        <f t="shared" ref="BQ492" si="8907">I492/I498</f>
        <v>4.9017483022684584E-2</v>
      </c>
      <c r="BR492" s="122">
        <f t="shared" ref="BR492" si="8908">J492/J498</f>
        <v>1.6170763260025874E-2</v>
      </c>
      <c r="BS492" s="123">
        <f t="shared" ref="BS492" si="8909">K492/K498</f>
        <v>1.429190125595496E-2</v>
      </c>
      <c r="BT492" s="124">
        <f t="shared" ref="BT492" si="8910">L492/L498</f>
        <v>5.7912457912457915E-2</v>
      </c>
      <c r="BU492" s="122">
        <f t="shared" ref="BU492" si="8911">M492/M498</f>
        <v>2.511666209168268E-2</v>
      </c>
      <c r="BV492" s="126">
        <f t="shared" ref="BV492" si="8912">N492/N498</f>
        <v>4.5479372246295016E-2</v>
      </c>
      <c r="BW492" s="127">
        <f t="shared" ref="BW492" si="8913">O492/O498</f>
        <v>4.2898208889216478E-2</v>
      </c>
      <c r="BX492" s="122">
        <f t="shared" ref="BX492" si="8914">P492/P498</f>
        <v>3.1061498994661305E-2</v>
      </c>
      <c r="BY492" s="123">
        <f t="shared" ref="BY492" si="8915">Q492/Q498</f>
        <v>4.5006033931994038E-2</v>
      </c>
      <c r="BZ492" s="124">
        <f t="shared" ref="BZ492" si="8916">R492/R498</f>
        <v>3.3704766107678731E-2</v>
      </c>
      <c r="CA492" s="125">
        <f t="shared" ref="CA492" si="8917">S492/S498</f>
        <v>4.3233286379889477E-2</v>
      </c>
      <c r="CB492" s="122">
        <f t="shared" ref="CB492" si="8918">T492/T498</f>
        <v>2.6161573880284637E-2</v>
      </c>
      <c r="CC492" s="123">
        <f t="shared" ref="CC492" si="8919">U492/U498</f>
        <v>2.314540059347181E-2</v>
      </c>
      <c r="CD492" s="124">
        <f t="shared" ref="CD492" si="8920">V492/V498</f>
        <v>6.1000134066228714E-2</v>
      </c>
      <c r="CE492" s="125">
        <f t="shared" ref="CE492" si="8921">W492/W498</f>
        <v>3.046594982078853E-2</v>
      </c>
      <c r="CF492" s="122">
        <f t="shared" ref="CF492" si="8922">X492/X498</f>
        <v>2.3719941109111728E-2</v>
      </c>
      <c r="CG492" s="123">
        <f t="shared" ref="CG492" si="8923">Y492/Y498</f>
        <v>4.5069337442218797E-2</v>
      </c>
      <c r="CH492" s="124">
        <f t="shared" ref="CH492" si="8924">Z492/Z498</f>
        <v>2.8504323689548413E-2</v>
      </c>
      <c r="CI492" s="122">
        <f t="shared" ref="CI492" si="8925">AA492/AA498</f>
        <v>3.2105263157894734E-2</v>
      </c>
      <c r="CJ492" s="128">
        <f t="shared" ref="CJ492" si="8926">AB492/AB498</f>
        <v>3.1461464512649771E-2</v>
      </c>
      <c r="CK492" s="129">
        <f t="shared" ref="CK492" si="8927">AC492/AC498</f>
        <v>4.0717185703222171E-2</v>
      </c>
    </row>
    <row r="493" spans="1:89" x14ac:dyDescent="0.2">
      <c r="A493" s="130" t="s">
        <v>40</v>
      </c>
      <c r="B493" s="196">
        <v>0</v>
      </c>
      <c r="C493" s="180">
        <v>213</v>
      </c>
      <c r="D493" s="181">
        <v>7</v>
      </c>
      <c r="E493" s="182">
        <v>138</v>
      </c>
      <c r="F493" s="179">
        <v>8</v>
      </c>
      <c r="G493" s="183">
        <v>340</v>
      </c>
      <c r="H493" s="181">
        <v>60</v>
      </c>
      <c r="I493" s="182">
        <v>380</v>
      </c>
      <c r="J493" s="179">
        <v>20</v>
      </c>
      <c r="K493" s="180">
        <v>19</v>
      </c>
      <c r="L493" s="181">
        <v>124</v>
      </c>
      <c r="M493" s="179">
        <v>55</v>
      </c>
      <c r="N493" s="184">
        <v>214</v>
      </c>
      <c r="O493" s="197">
        <v>125</v>
      </c>
      <c r="P493" s="179">
        <v>80</v>
      </c>
      <c r="Q493" s="180">
        <v>83</v>
      </c>
      <c r="R493" s="181">
        <v>132</v>
      </c>
      <c r="S493" s="182">
        <v>54</v>
      </c>
      <c r="T493" s="179">
        <v>23</v>
      </c>
      <c r="U493" s="183">
        <v>10</v>
      </c>
      <c r="V493" s="181">
        <v>92</v>
      </c>
      <c r="W493" s="198">
        <v>12</v>
      </c>
      <c r="X493" s="179">
        <v>46</v>
      </c>
      <c r="Y493" s="183">
        <v>30</v>
      </c>
      <c r="Z493" s="181">
        <v>60</v>
      </c>
      <c r="AA493" s="179">
        <v>101</v>
      </c>
      <c r="AB493" s="161">
        <f t="shared" si="8436"/>
        <v>866</v>
      </c>
      <c r="AC493" s="162">
        <f t="shared" si="8437"/>
        <v>1560</v>
      </c>
      <c r="BI493" s="130" t="s">
        <v>40</v>
      </c>
      <c r="BJ493" s="122">
        <f>B493/B498</f>
        <v>0</v>
      </c>
      <c r="BK493" s="123">
        <f t="shared" ref="BK493" si="8928">C493/C498</f>
        <v>1.1516003460207612E-2</v>
      </c>
      <c r="BL493" s="124">
        <f t="shared" ref="BL493" si="8929">D493/D498</f>
        <v>8.5574572127139362E-4</v>
      </c>
      <c r="BM493" s="125">
        <f t="shared" ref="BM493" si="8930">E493/E498</f>
        <v>1.6300496102055279E-2</v>
      </c>
      <c r="BN493" s="122">
        <f t="shared" ref="BN493" si="8931">F493/F498</f>
        <v>3.8049940546967895E-4</v>
      </c>
      <c r="BO493" s="123">
        <f t="shared" ref="BO493" si="8932">G493/G498</f>
        <v>1.738507951117247E-2</v>
      </c>
      <c r="BP493" s="124">
        <f t="shared" ref="BP493" si="8933">H493/H498</f>
        <v>2.321262766945218E-3</v>
      </c>
      <c r="BQ493" s="125">
        <f t="shared" ref="BQ493" si="8934">I493/I498</f>
        <v>1.37263401242595E-2</v>
      </c>
      <c r="BR493" s="122">
        <f t="shared" ref="BR493" si="8935">J493/J498</f>
        <v>4.3122035360068992E-3</v>
      </c>
      <c r="BS493" s="123">
        <f t="shared" ref="BS493" si="8936">K493/K498</f>
        <v>4.1143352100476401E-3</v>
      </c>
      <c r="BT493" s="124">
        <f t="shared" ref="BT493" si="8937">L493/L498</f>
        <v>8.3501683501683507E-3</v>
      </c>
      <c r="BU493" s="122">
        <f t="shared" ref="BU493" si="8938">M493/M498</f>
        <v>3.7743617897337358E-3</v>
      </c>
      <c r="BV493" s="126">
        <f t="shared" ref="BV493" si="8939">N493/N498</f>
        <v>7.792302370462076E-3</v>
      </c>
      <c r="BW493" s="127">
        <f t="shared" ref="BW493" si="8940">O493/O498</f>
        <v>4.6067664185155156E-3</v>
      </c>
      <c r="BX493" s="122">
        <f t="shared" ref="BX493" si="8941">P493/P498</f>
        <v>5.5466962490466612E-3</v>
      </c>
      <c r="BY493" s="123">
        <f t="shared" ref="BY493" si="8942">Q493/Q498</f>
        <v>5.8919571235891248E-3</v>
      </c>
      <c r="BZ493" s="124">
        <f t="shared" ref="BZ493" si="8943">R493/R498</f>
        <v>7.2815533980582527E-3</v>
      </c>
      <c r="CA493" s="125">
        <f t="shared" ref="CA493" si="8944">S493/S498</f>
        <v>2.9255607324737243E-3</v>
      </c>
      <c r="CB493" s="122">
        <f t="shared" ref="CB493" si="8945">T493/T498</f>
        <v>4.8137295939723731E-3</v>
      </c>
      <c r="CC493" s="123">
        <f t="shared" ref="CC493" si="8946">U493/U498</f>
        <v>1.9782393669634025E-3</v>
      </c>
      <c r="CD493" s="124">
        <f t="shared" ref="CD493" si="8947">V493/V498</f>
        <v>6.1670465209813646E-3</v>
      </c>
      <c r="CE493" s="125">
        <f t="shared" ref="CE493" si="8948">W493/W498</f>
        <v>7.1684587813620072E-4</v>
      </c>
      <c r="CF493" s="122">
        <f t="shared" ref="CF493" si="8949">X493/X498</f>
        <v>3.7624734173073776E-3</v>
      </c>
      <c r="CG493" s="123">
        <f t="shared" ref="CG493" si="8950">Y493/Y498</f>
        <v>3.852080123266564E-3</v>
      </c>
      <c r="CH493" s="124">
        <f t="shared" ref="CH493" si="8951">Z493/Z498</f>
        <v>2.135155332550443E-3</v>
      </c>
      <c r="CI493" s="122">
        <f t="shared" ref="CI493" si="8952">AA493/AA498</f>
        <v>3.3223684210526316E-3</v>
      </c>
      <c r="CJ493" s="128">
        <f t="shared" ref="CJ493" si="8953">AB493/AB498</f>
        <v>4.0610565312199582E-3</v>
      </c>
      <c r="CK493" s="129">
        <f t="shared" ref="CK493" si="8954">AC493/AC498</f>
        <v>7.322052991011711E-3</v>
      </c>
    </row>
    <row r="494" spans="1:89" x14ac:dyDescent="0.2">
      <c r="A494" s="138" t="s">
        <v>41</v>
      </c>
      <c r="B494" s="193">
        <v>0</v>
      </c>
      <c r="C494" s="187">
        <v>0</v>
      </c>
      <c r="D494" s="188">
        <v>0</v>
      </c>
      <c r="E494" s="189">
        <v>0</v>
      </c>
      <c r="F494" s="186">
        <v>0</v>
      </c>
      <c r="G494" s="190">
        <v>0</v>
      </c>
      <c r="H494" s="188">
        <v>0</v>
      </c>
      <c r="I494" s="189">
        <v>0</v>
      </c>
      <c r="J494" s="186">
        <v>0</v>
      </c>
      <c r="K494" s="190">
        <v>0</v>
      </c>
      <c r="L494" s="188">
        <v>0</v>
      </c>
      <c r="M494" s="186">
        <v>0</v>
      </c>
      <c r="N494" s="191">
        <v>0</v>
      </c>
      <c r="O494" s="194">
        <v>0</v>
      </c>
      <c r="P494" s="186">
        <v>0</v>
      </c>
      <c r="Q494" s="190">
        <v>0</v>
      </c>
      <c r="R494" s="188">
        <v>0</v>
      </c>
      <c r="S494" s="189">
        <v>0</v>
      </c>
      <c r="T494" s="186">
        <v>0</v>
      </c>
      <c r="U494" s="190">
        <v>0</v>
      </c>
      <c r="V494" s="188">
        <v>0</v>
      </c>
      <c r="W494" s="189">
        <v>0</v>
      </c>
      <c r="X494" s="186">
        <v>0</v>
      </c>
      <c r="Y494" s="190">
        <v>0</v>
      </c>
      <c r="Z494" s="188">
        <v>0</v>
      </c>
      <c r="AA494" s="186">
        <v>0</v>
      </c>
      <c r="AB494" s="161">
        <f t="shared" si="8436"/>
        <v>0</v>
      </c>
      <c r="AC494" s="162">
        <f t="shared" si="8437"/>
        <v>0</v>
      </c>
      <c r="BI494" s="138" t="s">
        <v>41</v>
      </c>
      <c r="BJ494" s="122">
        <f>B494/B498</f>
        <v>0</v>
      </c>
      <c r="BK494" s="123">
        <f t="shared" ref="BK494" si="8955">C494/C498</f>
        <v>0</v>
      </c>
      <c r="BL494" s="124">
        <f t="shared" ref="BL494" si="8956">D494/D498</f>
        <v>0</v>
      </c>
      <c r="BM494" s="125">
        <f t="shared" ref="BM494" si="8957">E494/E498</f>
        <v>0</v>
      </c>
      <c r="BN494" s="122">
        <f t="shared" ref="BN494" si="8958">F494/F498</f>
        <v>0</v>
      </c>
      <c r="BO494" s="123">
        <f t="shared" ref="BO494" si="8959">G494/G498</f>
        <v>0</v>
      </c>
      <c r="BP494" s="124">
        <f t="shared" ref="BP494" si="8960">H494/H498</f>
        <v>0</v>
      </c>
      <c r="BQ494" s="125">
        <f t="shared" ref="BQ494" si="8961">I494/I498</f>
        <v>0</v>
      </c>
      <c r="BR494" s="122">
        <f t="shared" ref="BR494" si="8962">J494/J498</f>
        <v>0</v>
      </c>
      <c r="BS494" s="123">
        <f t="shared" ref="BS494" si="8963">K494/K498</f>
        <v>0</v>
      </c>
      <c r="BT494" s="124">
        <f t="shared" ref="BT494" si="8964">L494/L498</f>
        <v>0</v>
      </c>
      <c r="BU494" s="122">
        <f t="shared" ref="BU494" si="8965">M494/M498</f>
        <v>0</v>
      </c>
      <c r="BV494" s="126">
        <f t="shared" ref="BV494" si="8966">N494/N498</f>
        <v>0</v>
      </c>
      <c r="BW494" s="127">
        <f t="shared" ref="BW494" si="8967">O494/O498</f>
        <v>0</v>
      </c>
      <c r="BX494" s="122">
        <f t="shared" ref="BX494" si="8968">P494/P498</f>
        <v>0</v>
      </c>
      <c r="BY494" s="123">
        <f t="shared" ref="BY494" si="8969">Q494/Q498</f>
        <v>0</v>
      </c>
      <c r="BZ494" s="124">
        <f t="shared" ref="BZ494" si="8970">R494/R498</f>
        <v>0</v>
      </c>
      <c r="CA494" s="125">
        <f t="shared" ref="CA494" si="8971">S494/S498</f>
        <v>0</v>
      </c>
      <c r="CB494" s="122">
        <f t="shared" ref="CB494" si="8972">T494/T498</f>
        <v>0</v>
      </c>
      <c r="CC494" s="123">
        <f t="shared" ref="CC494" si="8973">U494/U498</f>
        <v>0</v>
      </c>
      <c r="CD494" s="124">
        <f t="shared" ref="CD494" si="8974">V494/V498</f>
        <v>0</v>
      </c>
      <c r="CE494" s="125">
        <f t="shared" ref="CE494" si="8975">W494/W498</f>
        <v>0</v>
      </c>
      <c r="CF494" s="122">
        <f t="shared" ref="CF494" si="8976">X494/X498</f>
        <v>0</v>
      </c>
      <c r="CG494" s="123">
        <f t="shared" ref="CG494" si="8977">Y494/Y498</f>
        <v>0</v>
      </c>
      <c r="CH494" s="124">
        <f t="shared" ref="CH494" si="8978">Z494/Z498</f>
        <v>0</v>
      </c>
      <c r="CI494" s="122">
        <f t="shared" ref="CI494" si="8979">AA494/AA498</f>
        <v>0</v>
      </c>
      <c r="CJ494" s="128">
        <f t="shared" ref="CJ494" si="8980">AB494/AB498</f>
        <v>0</v>
      </c>
      <c r="CK494" s="129">
        <f t="shared" ref="CK494" si="8981">AC494/AC498</f>
        <v>0</v>
      </c>
    </row>
    <row r="495" spans="1:89" x14ac:dyDescent="0.2">
      <c r="A495" s="130" t="s">
        <v>42</v>
      </c>
      <c r="B495" s="55"/>
      <c r="C495" s="56"/>
      <c r="D495" s="132"/>
      <c r="E495" s="133"/>
      <c r="F495" s="131"/>
      <c r="G495" s="134"/>
      <c r="H495" s="132"/>
      <c r="I495" s="133"/>
      <c r="J495" s="131"/>
      <c r="K495" s="134"/>
      <c r="L495" s="132"/>
      <c r="M495" s="131"/>
      <c r="N495" s="135"/>
      <c r="O495" s="136"/>
      <c r="P495" s="131"/>
      <c r="Q495" s="134"/>
      <c r="R495" s="132"/>
      <c r="S495" s="133"/>
      <c r="T495" s="131"/>
      <c r="U495" s="134"/>
      <c r="V495" s="132"/>
      <c r="W495" s="133"/>
      <c r="X495" s="131"/>
      <c r="Y495" s="134"/>
      <c r="Z495" s="137"/>
      <c r="AA495" s="2"/>
      <c r="AB495" s="163">
        <f t="shared" ref="AB495:AB497" si="8982">SUM(B495,D495,F495,H495,J495,L495,N495,P495,R495,T495,V495,X495,Z495)</f>
        <v>0</v>
      </c>
      <c r="AC495" s="164">
        <f t="shared" ref="AC495:AC497" si="8983">SUM(C495,E495,G495,I495,K495,M495,O495,Q495,S495,U495,W495,Y495,AA495)</f>
        <v>0</v>
      </c>
      <c r="BI495" s="130" t="s">
        <v>42</v>
      </c>
      <c r="BJ495" s="122">
        <f>B495/B498</f>
        <v>0</v>
      </c>
      <c r="BK495" s="123">
        <f t="shared" ref="BK495" si="8984">C495/C498</f>
        <v>0</v>
      </c>
      <c r="BL495" s="124">
        <f t="shared" ref="BL495" si="8985">D495/D498</f>
        <v>0</v>
      </c>
      <c r="BM495" s="125">
        <f t="shared" ref="BM495" si="8986">E495/E498</f>
        <v>0</v>
      </c>
      <c r="BN495" s="122">
        <f t="shared" ref="BN495" si="8987">F495/F498</f>
        <v>0</v>
      </c>
      <c r="BO495" s="123">
        <f t="shared" ref="BO495" si="8988">G495/G498</f>
        <v>0</v>
      </c>
      <c r="BP495" s="124">
        <f t="shared" ref="BP495" si="8989">H495/H498</f>
        <v>0</v>
      </c>
      <c r="BQ495" s="125">
        <f t="shared" ref="BQ495" si="8990">I495/I498</f>
        <v>0</v>
      </c>
      <c r="BR495" s="122">
        <f t="shared" ref="BR495" si="8991">J495/J498</f>
        <v>0</v>
      </c>
      <c r="BS495" s="123">
        <f t="shared" ref="BS495" si="8992">K495/K498</f>
        <v>0</v>
      </c>
      <c r="BT495" s="124">
        <f t="shared" ref="BT495" si="8993">L495/L498</f>
        <v>0</v>
      </c>
      <c r="BU495" s="122">
        <f t="shared" ref="BU495" si="8994">M495/M498</f>
        <v>0</v>
      </c>
      <c r="BV495" s="126">
        <f t="shared" ref="BV495" si="8995">N495/N498</f>
        <v>0</v>
      </c>
      <c r="BW495" s="127">
        <f t="shared" ref="BW495" si="8996">O495/O498</f>
        <v>0</v>
      </c>
      <c r="BX495" s="122">
        <f t="shared" ref="BX495" si="8997">P495/P498</f>
        <v>0</v>
      </c>
      <c r="BY495" s="123">
        <f t="shared" ref="BY495" si="8998">Q495/Q498</f>
        <v>0</v>
      </c>
      <c r="BZ495" s="124">
        <f t="shared" ref="BZ495" si="8999">R495/R498</f>
        <v>0</v>
      </c>
      <c r="CA495" s="125">
        <f t="shared" ref="CA495" si="9000">S495/S498</f>
        <v>0</v>
      </c>
      <c r="CB495" s="122">
        <f t="shared" ref="CB495" si="9001">T495/T498</f>
        <v>0</v>
      </c>
      <c r="CC495" s="123">
        <f t="shared" ref="CC495" si="9002">U495/U498</f>
        <v>0</v>
      </c>
      <c r="CD495" s="124">
        <f t="shared" ref="CD495" si="9003">V495/V498</f>
        <v>0</v>
      </c>
      <c r="CE495" s="125">
        <f t="shared" ref="CE495" si="9004">W495/W498</f>
        <v>0</v>
      </c>
      <c r="CF495" s="122">
        <f t="shared" ref="CF495" si="9005">X495/X498</f>
        <v>0</v>
      </c>
      <c r="CG495" s="123">
        <f t="shared" ref="CG495" si="9006">Y495/Y498</f>
        <v>0</v>
      </c>
      <c r="CH495" s="124">
        <f t="shared" ref="CH495" si="9007">Z495/Z498</f>
        <v>0</v>
      </c>
      <c r="CI495" s="122">
        <f t="shared" ref="CI495" si="9008">AA495/AA498</f>
        <v>0</v>
      </c>
      <c r="CJ495" s="128">
        <f t="shared" ref="CJ495" si="9009">AB495/AB498</f>
        <v>0</v>
      </c>
      <c r="CK495" s="129">
        <f t="shared" ref="CK495" si="9010">AC495/AC498</f>
        <v>0</v>
      </c>
    </row>
    <row r="496" spans="1:89" x14ac:dyDescent="0.2">
      <c r="A496" s="138" t="s">
        <v>43</v>
      </c>
      <c r="B496" s="53"/>
      <c r="C496" s="54"/>
      <c r="D496" s="143"/>
      <c r="E496" s="140"/>
      <c r="F496" s="141"/>
      <c r="G496" s="142"/>
      <c r="H496" s="143"/>
      <c r="I496" s="140"/>
      <c r="J496" s="141"/>
      <c r="K496" s="142"/>
      <c r="L496" s="143"/>
      <c r="M496" s="141"/>
      <c r="N496" s="145"/>
      <c r="O496" s="144"/>
      <c r="P496" s="141"/>
      <c r="Q496" s="142"/>
      <c r="R496" s="143"/>
      <c r="S496" s="140"/>
      <c r="T496" s="141"/>
      <c r="U496" s="142"/>
      <c r="V496" s="143"/>
      <c r="W496" s="140"/>
      <c r="X496" s="141"/>
      <c r="Y496" s="142"/>
      <c r="Z496" s="3"/>
      <c r="AA496" s="139"/>
      <c r="AB496" s="163">
        <f t="shared" si="8982"/>
        <v>0</v>
      </c>
      <c r="AC496" s="164">
        <f t="shared" si="8983"/>
        <v>0</v>
      </c>
      <c r="BI496" s="138" t="s">
        <v>43</v>
      </c>
      <c r="BJ496" s="122">
        <f>B496/B498</f>
        <v>0</v>
      </c>
      <c r="BK496" s="123">
        <f t="shared" ref="BK496" si="9011">C496/C498</f>
        <v>0</v>
      </c>
      <c r="BL496" s="124">
        <f t="shared" ref="BL496" si="9012">D496/D498</f>
        <v>0</v>
      </c>
      <c r="BM496" s="125">
        <f t="shared" ref="BM496" si="9013">E496/E498</f>
        <v>0</v>
      </c>
      <c r="BN496" s="122">
        <f t="shared" ref="BN496" si="9014">F496/F498</f>
        <v>0</v>
      </c>
      <c r="BO496" s="123">
        <f t="shared" ref="BO496" si="9015">G496/G498</f>
        <v>0</v>
      </c>
      <c r="BP496" s="124">
        <f t="shared" ref="BP496" si="9016">H496/H498</f>
        <v>0</v>
      </c>
      <c r="BQ496" s="125">
        <f t="shared" ref="BQ496" si="9017">I496/I498</f>
        <v>0</v>
      </c>
      <c r="BR496" s="122">
        <f t="shared" ref="BR496" si="9018">J496/J498</f>
        <v>0</v>
      </c>
      <c r="BS496" s="123">
        <f t="shared" ref="BS496" si="9019">K496/K498</f>
        <v>0</v>
      </c>
      <c r="BT496" s="124">
        <f t="shared" ref="BT496" si="9020">L496/L498</f>
        <v>0</v>
      </c>
      <c r="BU496" s="122">
        <f t="shared" ref="BU496" si="9021">M496/M498</f>
        <v>0</v>
      </c>
      <c r="BV496" s="126">
        <f t="shared" ref="BV496" si="9022">N496/N498</f>
        <v>0</v>
      </c>
      <c r="BW496" s="127">
        <f t="shared" ref="BW496" si="9023">O496/O498</f>
        <v>0</v>
      </c>
      <c r="BX496" s="122">
        <f t="shared" ref="BX496" si="9024">P496/P498</f>
        <v>0</v>
      </c>
      <c r="BY496" s="123">
        <f t="shared" ref="BY496" si="9025">Q496/Q498</f>
        <v>0</v>
      </c>
      <c r="BZ496" s="124">
        <f t="shared" ref="BZ496" si="9026">R496/R498</f>
        <v>0</v>
      </c>
      <c r="CA496" s="125">
        <f t="shared" ref="CA496" si="9027">S496/S498</f>
        <v>0</v>
      </c>
      <c r="CB496" s="122">
        <f t="shared" ref="CB496" si="9028">T496/T498</f>
        <v>0</v>
      </c>
      <c r="CC496" s="123">
        <f t="shared" ref="CC496" si="9029">U496/U498</f>
        <v>0</v>
      </c>
      <c r="CD496" s="124">
        <f t="shared" ref="CD496" si="9030">V496/V498</f>
        <v>0</v>
      </c>
      <c r="CE496" s="125">
        <f t="shared" ref="CE496" si="9031">W496/W498</f>
        <v>0</v>
      </c>
      <c r="CF496" s="122">
        <f t="shared" ref="CF496" si="9032">X496/X498</f>
        <v>0</v>
      </c>
      <c r="CG496" s="123">
        <f t="shared" ref="CG496" si="9033">Y496/Y498</f>
        <v>0</v>
      </c>
      <c r="CH496" s="124">
        <f t="shared" ref="CH496" si="9034">Z496/Z498</f>
        <v>0</v>
      </c>
      <c r="CI496" s="122">
        <f t="shared" ref="CI496" si="9035">AA496/AA498</f>
        <v>0</v>
      </c>
      <c r="CJ496" s="128">
        <f t="shared" ref="CJ496" si="9036">AB496/AB498</f>
        <v>0</v>
      </c>
      <c r="CK496" s="129">
        <f t="shared" ref="CK496" si="9037">AC496/AC498</f>
        <v>0</v>
      </c>
    </row>
    <row r="497" spans="1:89" ht="13.5" thickBot="1" x14ac:dyDescent="0.25">
      <c r="A497" s="130" t="s">
        <v>44</v>
      </c>
      <c r="B497" s="55"/>
      <c r="C497" s="56"/>
      <c r="D497" s="132"/>
      <c r="E497" s="133"/>
      <c r="F497" s="131"/>
      <c r="G497" s="134"/>
      <c r="H497" s="132"/>
      <c r="I497" s="133"/>
      <c r="J497" s="131"/>
      <c r="K497" s="134"/>
      <c r="L497" s="132"/>
      <c r="M497" s="131"/>
      <c r="N497" s="135"/>
      <c r="O497" s="136"/>
      <c r="P497" s="131"/>
      <c r="Q497" s="134"/>
      <c r="R497" s="132"/>
      <c r="S497" s="133"/>
      <c r="T497" s="131"/>
      <c r="U497" s="134"/>
      <c r="V497" s="132"/>
      <c r="W497" s="133"/>
      <c r="X497" s="131"/>
      <c r="Y497" s="134"/>
      <c r="Z497" s="137"/>
      <c r="AA497" s="2"/>
      <c r="AB497" s="163">
        <f t="shared" si="8982"/>
        <v>0</v>
      </c>
      <c r="AC497" s="164">
        <f t="shared" si="8983"/>
        <v>0</v>
      </c>
      <c r="BI497" s="130" t="s">
        <v>44</v>
      </c>
      <c r="BJ497" s="122">
        <f>B497/B498</f>
        <v>0</v>
      </c>
      <c r="BK497" s="123">
        <f t="shared" ref="BK497" si="9038">C497/C498</f>
        <v>0</v>
      </c>
      <c r="BL497" s="124">
        <f t="shared" ref="BL497" si="9039">D497/D498</f>
        <v>0</v>
      </c>
      <c r="BM497" s="125">
        <f t="shared" ref="BM497" si="9040">E497/E498</f>
        <v>0</v>
      </c>
      <c r="BN497" s="122">
        <f t="shared" ref="BN497" si="9041">F497/F498</f>
        <v>0</v>
      </c>
      <c r="BO497" s="123">
        <f t="shared" ref="BO497" si="9042">G497/G498</f>
        <v>0</v>
      </c>
      <c r="BP497" s="124">
        <f t="shared" ref="BP497" si="9043">H497/H498</f>
        <v>0</v>
      </c>
      <c r="BQ497" s="125">
        <f t="shared" ref="BQ497" si="9044">I497/I498</f>
        <v>0</v>
      </c>
      <c r="BR497" s="122">
        <f t="shared" ref="BR497" si="9045">J497/J498</f>
        <v>0</v>
      </c>
      <c r="BS497" s="123">
        <f t="shared" ref="BS497" si="9046">K497/K498</f>
        <v>0</v>
      </c>
      <c r="BT497" s="124">
        <f t="shared" ref="BT497" si="9047">L497/L498</f>
        <v>0</v>
      </c>
      <c r="BU497" s="122">
        <f t="shared" ref="BU497" si="9048">M497/M498</f>
        <v>0</v>
      </c>
      <c r="BV497" s="126">
        <f t="shared" ref="BV497" si="9049">N497/N498</f>
        <v>0</v>
      </c>
      <c r="BW497" s="127">
        <f t="shared" ref="BW497" si="9050">O497/O498</f>
        <v>0</v>
      </c>
      <c r="BX497" s="122">
        <f t="shared" ref="BX497" si="9051">P497/P498</f>
        <v>0</v>
      </c>
      <c r="BY497" s="123">
        <f t="shared" ref="BY497" si="9052">Q497/Q498</f>
        <v>0</v>
      </c>
      <c r="BZ497" s="124">
        <f t="shared" ref="BZ497" si="9053">R497/R498</f>
        <v>0</v>
      </c>
      <c r="CA497" s="125">
        <f t="shared" ref="CA497" si="9054">S497/S498</f>
        <v>0</v>
      </c>
      <c r="CB497" s="122">
        <f t="shared" ref="CB497" si="9055">T497/T498</f>
        <v>0</v>
      </c>
      <c r="CC497" s="123">
        <f t="shared" ref="CC497" si="9056">U497/U498</f>
        <v>0</v>
      </c>
      <c r="CD497" s="124">
        <f t="shared" ref="CD497" si="9057">V497/V498</f>
        <v>0</v>
      </c>
      <c r="CE497" s="125">
        <f t="shared" ref="CE497" si="9058">W497/W498</f>
        <v>0</v>
      </c>
      <c r="CF497" s="122">
        <f t="shared" ref="CF497" si="9059">X497/X498</f>
        <v>0</v>
      </c>
      <c r="CG497" s="123">
        <f t="shared" ref="CG497" si="9060">Y497/Y498</f>
        <v>0</v>
      </c>
      <c r="CH497" s="124">
        <f t="shared" ref="CH497" si="9061">Z497/Z498</f>
        <v>0</v>
      </c>
      <c r="CI497" s="122">
        <f t="shared" ref="CI497" si="9062">AA497/AA498</f>
        <v>0</v>
      </c>
      <c r="CJ497" s="128">
        <f t="shared" ref="CJ497" si="9063">AB497/AB498</f>
        <v>0</v>
      </c>
      <c r="CK497" s="129">
        <f t="shared" ref="CK497" si="9064">AC497/AC498</f>
        <v>0</v>
      </c>
    </row>
    <row r="498" spans="1:89" ht="14.25" thickTop="1" thickBot="1" x14ac:dyDescent="0.25">
      <c r="A498" s="250" t="s">
        <v>25</v>
      </c>
      <c r="B498" s="14">
        <f t="shared" ref="B498:AA498" si="9065">SUM(B475:B497)</f>
        <v>18667</v>
      </c>
      <c r="C498" s="1">
        <f t="shared" si="9065"/>
        <v>18496</v>
      </c>
      <c r="D498" s="14">
        <f t="shared" si="9065"/>
        <v>8180</v>
      </c>
      <c r="E498" s="1">
        <f t="shared" si="9065"/>
        <v>8466</v>
      </c>
      <c r="F498" s="14">
        <f t="shared" si="9065"/>
        <v>21025</v>
      </c>
      <c r="G498" s="1">
        <f t="shared" si="9065"/>
        <v>19557</v>
      </c>
      <c r="H498" s="14">
        <f t="shared" si="9065"/>
        <v>25848</v>
      </c>
      <c r="I498" s="1">
        <f t="shared" si="9065"/>
        <v>27684</v>
      </c>
      <c r="J498" s="14">
        <f t="shared" si="9065"/>
        <v>4638</v>
      </c>
      <c r="K498" s="1">
        <f t="shared" si="9065"/>
        <v>4618</v>
      </c>
      <c r="L498" s="14">
        <f t="shared" si="9065"/>
        <v>14850</v>
      </c>
      <c r="M498" s="1">
        <f t="shared" si="9065"/>
        <v>14572</v>
      </c>
      <c r="N498" s="14">
        <f t="shared" si="9065"/>
        <v>27463</v>
      </c>
      <c r="O498" s="1">
        <f t="shared" si="9065"/>
        <v>27134</v>
      </c>
      <c r="P498" s="14">
        <f t="shared" si="9065"/>
        <v>14423</v>
      </c>
      <c r="Q498" s="1">
        <f t="shared" si="9065"/>
        <v>14087</v>
      </c>
      <c r="R498" s="14">
        <f t="shared" si="9065"/>
        <v>18128</v>
      </c>
      <c r="S498" s="1">
        <f t="shared" si="9065"/>
        <v>18458</v>
      </c>
      <c r="T498" s="14">
        <f t="shared" si="9065"/>
        <v>4778</v>
      </c>
      <c r="U498" s="1">
        <f t="shared" si="9065"/>
        <v>5055</v>
      </c>
      <c r="V498" s="14">
        <f t="shared" si="9065"/>
        <v>14918</v>
      </c>
      <c r="W498" s="1">
        <f t="shared" si="9065"/>
        <v>16740</v>
      </c>
      <c r="X498" s="14">
        <f t="shared" si="9065"/>
        <v>12226</v>
      </c>
      <c r="Y498" s="1">
        <f t="shared" si="9065"/>
        <v>7788</v>
      </c>
      <c r="Z498" s="14">
        <f t="shared" si="9065"/>
        <v>28101</v>
      </c>
      <c r="AA498" s="1">
        <f t="shared" si="9065"/>
        <v>30400</v>
      </c>
      <c r="AB498" s="165">
        <f t="shared" ref="AB498:AC498" si="9066">SUM(AB474:AB497)</f>
        <v>213245</v>
      </c>
      <c r="AC498" s="166">
        <f t="shared" si="9066"/>
        <v>213055</v>
      </c>
      <c r="BI498" s="250" t="s">
        <v>25</v>
      </c>
      <c r="BJ498" s="146">
        <f>SUM(BJ474:BJ497)</f>
        <v>1</v>
      </c>
      <c r="BK498" s="147">
        <f t="shared" ref="BK498:CK498" si="9067">SUM(BK474:BK497)</f>
        <v>1</v>
      </c>
      <c r="BL498" s="146">
        <f t="shared" si="9067"/>
        <v>0.99999999999999989</v>
      </c>
      <c r="BM498" s="147">
        <f t="shared" si="9067"/>
        <v>1</v>
      </c>
      <c r="BN498" s="146">
        <f t="shared" si="9067"/>
        <v>1</v>
      </c>
      <c r="BO498" s="147">
        <f t="shared" si="9067"/>
        <v>1</v>
      </c>
      <c r="BP498" s="146">
        <f t="shared" si="9067"/>
        <v>1</v>
      </c>
      <c r="BQ498" s="147">
        <f t="shared" si="9067"/>
        <v>1.0000000000000002</v>
      </c>
      <c r="BR498" s="146">
        <f t="shared" si="9067"/>
        <v>0.99999999999999989</v>
      </c>
      <c r="BS498" s="147">
        <f t="shared" si="9067"/>
        <v>0.99999999999999989</v>
      </c>
      <c r="BT498" s="146">
        <f t="shared" si="9067"/>
        <v>1</v>
      </c>
      <c r="BU498" s="147">
        <f t="shared" si="9067"/>
        <v>1.0000000000000002</v>
      </c>
      <c r="BV498" s="146">
        <f t="shared" si="9067"/>
        <v>1</v>
      </c>
      <c r="BW498" s="147">
        <f t="shared" si="9067"/>
        <v>1</v>
      </c>
      <c r="BX498" s="146">
        <f t="shared" si="9067"/>
        <v>1</v>
      </c>
      <c r="BY498" s="147">
        <f t="shared" si="9067"/>
        <v>1</v>
      </c>
      <c r="BZ498" s="146">
        <f t="shared" si="9067"/>
        <v>0.99999999999999989</v>
      </c>
      <c r="CA498" s="147">
        <f t="shared" si="9067"/>
        <v>1</v>
      </c>
      <c r="CB498" s="146">
        <f t="shared" si="9067"/>
        <v>1</v>
      </c>
      <c r="CC498" s="147">
        <f t="shared" si="9067"/>
        <v>1</v>
      </c>
      <c r="CD498" s="146">
        <f t="shared" si="9067"/>
        <v>0.99999999999999989</v>
      </c>
      <c r="CE498" s="147">
        <f t="shared" si="9067"/>
        <v>1</v>
      </c>
      <c r="CF498" s="146">
        <f t="shared" si="9067"/>
        <v>1</v>
      </c>
      <c r="CG498" s="147">
        <f t="shared" si="9067"/>
        <v>1</v>
      </c>
      <c r="CH498" s="146">
        <f t="shared" si="9067"/>
        <v>1</v>
      </c>
      <c r="CI498" s="147">
        <f t="shared" si="9067"/>
        <v>1</v>
      </c>
      <c r="CJ498" s="146">
        <f t="shared" si="9067"/>
        <v>1</v>
      </c>
      <c r="CK498" s="147">
        <f t="shared" si="9067"/>
        <v>0.99999999999999989</v>
      </c>
    </row>
    <row r="499" spans="1:89" ht="13.5" thickTop="1" x14ac:dyDescent="0.2">
      <c r="A499" s="177"/>
    </row>
    <row r="501" spans="1:89" x14ac:dyDescent="0.2">
      <c r="A501" s="269">
        <f>+A470+1</f>
        <v>44609</v>
      </c>
      <c r="B501" s="269"/>
      <c r="C501" s="269"/>
      <c r="D501" s="269"/>
      <c r="BI501" s="274">
        <f>+BI470+1</f>
        <v>44609</v>
      </c>
      <c r="BJ501" s="274"/>
      <c r="BK501" s="274"/>
      <c r="BL501" s="274"/>
    </row>
    <row r="502" spans="1:89" ht="13.5" thickBot="1" x14ac:dyDescent="0.25">
      <c r="AE502" t="s">
        <v>1</v>
      </c>
    </row>
    <row r="503" spans="1:89" ht="14.25" thickTop="1" thickBot="1" x14ac:dyDescent="0.25">
      <c r="A503" s="265" t="s">
        <v>2</v>
      </c>
      <c r="B503" s="267" t="s">
        <v>3</v>
      </c>
      <c r="C503" s="268"/>
      <c r="D503" s="267" t="s">
        <v>4</v>
      </c>
      <c r="E503" s="268"/>
      <c r="F503" s="267" t="s">
        <v>5</v>
      </c>
      <c r="G503" s="268"/>
      <c r="H503" s="267" t="s">
        <v>6</v>
      </c>
      <c r="I503" s="268"/>
      <c r="J503" s="267" t="s">
        <v>7</v>
      </c>
      <c r="K503" s="268"/>
      <c r="L503" s="267" t="s">
        <v>8</v>
      </c>
      <c r="M503" s="268"/>
      <c r="N503" s="267" t="s">
        <v>9</v>
      </c>
      <c r="O503" s="268"/>
      <c r="P503" s="267" t="s">
        <v>10</v>
      </c>
      <c r="Q503" s="268"/>
      <c r="R503" s="267" t="s">
        <v>11</v>
      </c>
      <c r="S503" s="268"/>
      <c r="T503" s="267" t="s">
        <v>12</v>
      </c>
      <c r="U503" s="268"/>
      <c r="V503" s="267" t="s">
        <v>13</v>
      </c>
      <c r="W503" s="268"/>
      <c r="X503" s="267" t="s">
        <v>14</v>
      </c>
      <c r="Y503" s="268"/>
      <c r="Z503" s="270" t="s">
        <v>15</v>
      </c>
      <c r="AA503" s="271"/>
      <c r="AB503" s="272" t="s">
        <v>16</v>
      </c>
      <c r="AC503" s="273"/>
      <c r="AE503" s="265" t="s">
        <v>2</v>
      </c>
      <c r="AF503" s="267" t="s">
        <v>3</v>
      </c>
      <c r="AG503" s="268"/>
      <c r="AH503" s="267" t="s">
        <v>4</v>
      </c>
      <c r="AI503" s="268"/>
      <c r="AJ503" s="267" t="s">
        <v>5</v>
      </c>
      <c r="AK503" s="268"/>
      <c r="AL503" s="267" t="s">
        <v>6</v>
      </c>
      <c r="AM503" s="268"/>
      <c r="AN503" s="267" t="s">
        <v>7</v>
      </c>
      <c r="AO503" s="268"/>
      <c r="AP503" s="267" t="s">
        <v>8</v>
      </c>
      <c r="AQ503" s="268"/>
      <c r="AR503" s="267" t="s">
        <v>9</v>
      </c>
      <c r="AS503" s="268"/>
      <c r="AT503" s="267" t="s">
        <v>10</v>
      </c>
      <c r="AU503" s="268"/>
      <c r="AV503" s="267" t="s">
        <v>11</v>
      </c>
      <c r="AW503" s="268"/>
      <c r="AX503" s="267" t="s">
        <v>12</v>
      </c>
      <c r="AY503" s="268"/>
      <c r="AZ503" s="267" t="s">
        <v>13</v>
      </c>
      <c r="BA503" s="268"/>
      <c r="BB503" s="267" t="s">
        <v>14</v>
      </c>
      <c r="BC503" s="268"/>
      <c r="BD503" s="270" t="s">
        <v>15</v>
      </c>
      <c r="BE503" s="271"/>
      <c r="BF503" s="272" t="s">
        <v>16</v>
      </c>
      <c r="BG503" s="273"/>
      <c r="BI503" s="265" t="s">
        <v>2</v>
      </c>
      <c r="BJ503" s="267" t="s">
        <v>3</v>
      </c>
      <c r="BK503" s="268"/>
      <c r="BL503" s="267" t="s">
        <v>4</v>
      </c>
      <c r="BM503" s="268"/>
      <c r="BN503" s="267" t="s">
        <v>5</v>
      </c>
      <c r="BO503" s="268"/>
      <c r="BP503" s="267" t="s">
        <v>6</v>
      </c>
      <c r="BQ503" s="268"/>
      <c r="BR503" s="267" t="s">
        <v>7</v>
      </c>
      <c r="BS503" s="268"/>
      <c r="BT503" s="267" t="s">
        <v>8</v>
      </c>
      <c r="BU503" s="268"/>
      <c r="BV503" s="267" t="s">
        <v>9</v>
      </c>
      <c r="BW503" s="268"/>
      <c r="BX503" s="267" t="s">
        <v>10</v>
      </c>
      <c r="BY503" s="268"/>
      <c r="BZ503" s="267" t="s">
        <v>11</v>
      </c>
      <c r="CA503" s="268"/>
      <c r="CB503" s="267" t="s">
        <v>12</v>
      </c>
      <c r="CC503" s="268"/>
      <c r="CD503" s="267" t="s">
        <v>13</v>
      </c>
      <c r="CE503" s="268"/>
      <c r="CF503" s="267" t="s">
        <v>14</v>
      </c>
      <c r="CG503" s="268"/>
      <c r="CH503" s="270" t="s">
        <v>15</v>
      </c>
      <c r="CI503" s="271"/>
      <c r="CJ503" s="267" t="s">
        <v>16</v>
      </c>
      <c r="CK503" s="268"/>
    </row>
    <row r="504" spans="1:89" ht="15" thickTop="1" thickBot="1" x14ac:dyDescent="0.3">
      <c r="A504" s="266"/>
      <c r="B504" s="110" t="s">
        <v>17</v>
      </c>
      <c r="C504" s="111" t="s">
        <v>18</v>
      </c>
      <c r="D504" s="112" t="s">
        <v>17</v>
      </c>
      <c r="E504" s="113" t="s">
        <v>18</v>
      </c>
      <c r="F504" s="110" t="s">
        <v>17</v>
      </c>
      <c r="G504" s="111" t="s">
        <v>18</v>
      </c>
      <c r="H504" s="112" t="s">
        <v>17</v>
      </c>
      <c r="I504" s="113" t="s">
        <v>18</v>
      </c>
      <c r="J504" s="110" t="s">
        <v>17</v>
      </c>
      <c r="K504" s="111" t="s">
        <v>18</v>
      </c>
      <c r="L504" s="112" t="s">
        <v>17</v>
      </c>
      <c r="M504" s="110" t="s">
        <v>18</v>
      </c>
      <c r="N504" s="114" t="s">
        <v>17</v>
      </c>
      <c r="O504" s="115" t="s">
        <v>18</v>
      </c>
      <c r="P504" s="110" t="s">
        <v>17</v>
      </c>
      <c r="Q504" s="111" t="s">
        <v>18</v>
      </c>
      <c r="R504" s="112" t="s">
        <v>17</v>
      </c>
      <c r="S504" s="113" t="s">
        <v>18</v>
      </c>
      <c r="T504" s="110" t="s">
        <v>17</v>
      </c>
      <c r="U504" s="111" t="s">
        <v>18</v>
      </c>
      <c r="V504" s="112" t="s">
        <v>17</v>
      </c>
      <c r="W504" s="113" t="s">
        <v>18</v>
      </c>
      <c r="X504" s="110" t="s">
        <v>17</v>
      </c>
      <c r="Y504" s="111" t="s">
        <v>18</v>
      </c>
      <c r="Z504" s="25" t="s">
        <v>17</v>
      </c>
      <c r="AA504" s="116" t="s">
        <v>18</v>
      </c>
      <c r="AB504" s="167" t="s">
        <v>17</v>
      </c>
      <c r="AC504" s="168" t="s">
        <v>18</v>
      </c>
      <c r="AE504" s="266"/>
      <c r="AF504" s="110" t="s">
        <v>17</v>
      </c>
      <c r="AG504" s="111" t="s">
        <v>18</v>
      </c>
      <c r="AH504" s="112" t="s">
        <v>17</v>
      </c>
      <c r="AI504" s="113" t="s">
        <v>18</v>
      </c>
      <c r="AJ504" s="110" t="s">
        <v>17</v>
      </c>
      <c r="AK504" s="111" t="s">
        <v>18</v>
      </c>
      <c r="AL504" s="112" t="s">
        <v>17</v>
      </c>
      <c r="AM504" s="113" t="s">
        <v>18</v>
      </c>
      <c r="AN504" s="110" t="s">
        <v>17</v>
      </c>
      <c r="AO504" s="111" t="s">
        <v>18</v>
      </c>
      <c r="AP504" s="112" t="s">
        <v>17</v>
      </c>
      <c r="AQ504" s="110" t="s">
        <v>18</v>
      </c>
      <c r="AR504" s="114" t="s">
        <v>17</v>
      </c>
      <c r="AS504" s="115" t="s">
        <v>18</v>
      </c>
      <c r="AT504" s="110" t="s">
        <v>17</v>
      </c>
      <c r="AU504" s="111" t="s">
        <v>18</v>
      </c>
      <c r="AV504" s="112" t="s">
        <v>17</v>
      </c>
      <c r="AW504" s="113" t="s">
        <v>18</v>
      </c>
      <c r="AX504" s="110" t="s">
        <v>17</v>
      </c>
      <c r="AY504" s="111" t="s">
        <v>18</v>
      </c>
      <c r="AZ504" s="112" t="s">
        <v>17</v>
      </c>
      <c r="BA504" s="113" t="s">
        <v>18</v>
      </c>
      <c r="BB504" s="110" t="s">
        <v>17</v>
      </c>
      <c r="BC504" s="111" t="s">
        <v>18</v>
      </c>
      <c r="BD504" s="25" t="s">
        <v>17</v>
      </c>
      <c r="BE504" s="116" t="s">
        <v>18</v>
      </c>
      <c r="BF504" s="167" t="s">
        <v>17</v>
      </c>
      <c r="BG504" s="168" t="s">
        <v>18</v>
      </c>
      <c r="BI504" s="266"/>
      <c r="BJ504" s="110" t="s">
        <v>17</v>
      </c>
      <c r="BK504" s="111" t="s">
        <v>18</v>
      </c>
      <c r="BL504" s="112" t="s">
        <v>17</v>
      </c>
      <c r="BM504" s="113" t="s">
        <v>18</v>
      </c>
      <c r="BN504" s="110" t="s">
        <v>17</v>
      </c>
      <c r="BO504" s="111" t="s">
        <v>18</v>
      </c>
      <c r="BP504" s="112" t="s">
        <v>17</v>
      </c>
      <c r="BQ504" s="113" t="s">
        <v>18</v>
      </c>
      <c r="BR504" s="110" t="s">
        <v>17</v>
      </c>
      <c r="BS504" s="111" t="s">
        <v>18</v>
      </c>
      <c r="BT504" s="112" t="s">
        <v>17</v>
      </c>
      <c r="BU504" s="110" t="s">
        <v>18</v>
      </c>
      <c r="BV504" s="114" t="s">
        <v>17</v>
      </c>
      <c r="BW504" s="115" t="s">
        <v>18</v>
      </c>
      <c r="BX504" s="110" t="s">
        <v>17</v>
      </c>
      <c r="BY504" s="111" t="s">
        <v>18</v>
      </c>
      <c r="BZ504" s="112" t="s">
        <v>17</v>
      </c>
      <c r="CA504" s="113" t="s">
        <v>18</v>
      </c>
      <c r="CB504" s="110" t="s">
        <v>17</v>
      </c>
      <c r="CC504" s="111" t="s">
        <v>18</v>
      </c>
      <c r="CD504" s="112" t="s">
        <v>17</v>
      </c>
      <c r="CE504" s="113" t="s">
        <v>18</v>
      </c>
      <c r="CF504" s="110" t="s">
        <v>17</v>
      </c>
      <c r="CG504" s="111" t="s">
        <v>18</v>
      </c>
      <c r="CH504" s="25" t="s">
        <v>17</v>
      </c>
      <c r="CI504" s="116" t="s">
        <v>18</v>
      </c>
      <c r="CJ504" s="114" t="s">
        <v>17</v>
      </c>
      <c r="CK504" s="115" t="s">
        <v>18</v>
      </c>
    </row>
    <row r="505" spans="1:89" ht="13.5" thickTop="1" x14ac:dyDescent="0.2">
      <c r="A505" s="118" t="s">
        <v>19</v>
      </c>
      <c r="B505" s="119"/>
      <c r="C505" s="176"/>
      <c r="D505" s="120"/>
      <c r="E505" s="171"/>
      <c r="F505" s="119"/>
      <c r="G505" s="121"/>
      <c r="H505" s="120"/>
      <c r="I505" s="171"/>
      <c r="J505" s="119"/>
      <c r="K505" s="121"/>
      <c r="L505" s="120"/>
      <c r="M505" s="119"/>
      <c r="N505" s="170"/>
      <c r="O505" s="172"/>
      <c r="P505" s="119"/>
      <c r="Q505" s="121"/>
      <c r="R505" s="120"/>
      <c r="S505" s="171"/>
      <c r="T505" s="119"/>
      <c r="U505" s="121"/>
      <c r="V505" s="120"/>
      <c r="W505" s="171"/>
      <c r="X505" s="119"/>
      <c r="Y505" s="121"/>
      <c r="Z505" s="20"/>
      <c r="AA505" s="175"/>
      <c r="AB505" s="161">
        <f>B505+D505+F505+H505+J505+L505+N505+P505+R505+T505+V505+X505+Z505</f>
        <v>0</v>
      </c>
      <c r="AC505" s="162">
        <f>C505+E505+G505+I505+K505+M505+O505+Q505+S505+U505+W505+Y505+AA505</f>
        <v>0</v>
      </c>
      <c r="AE505" s="253" t="str">
        <f>$AE$9</f>
        <v>07:00 - 07:59</v>
      </c>
      <c r="AF505" s="119">
        <f>SUMIF($A$9:$A$32,$AE505,B$505:B$528)</f>
        <v>2156</v>
      </c>
      <c r="AG505" s="176">
        <f t="shared" ref="AG505:AV506" si="9068">SUMIF($A$9:$A$32,$AE505,C$505:C$528)</f>
        <v>851</v>
      </c>
      <c r="AH505" s="120">
        <f t="shared" si="9068"/>
        <v>797</v>
      </c>
      <c r="AI505" s="171">
        <f t="shared" si="9068"/>
        <v>663</v>
      </c>
      <c r="AJ505" s="119">
        <f t="shared" si="9068"/>
        <v>2022</v>
      </c>
      <c r="AK505" s="121">
        <f t="shared" si="9068"/>
        <v>1123</v>
      </c>
      <c r="AL505" s="120">
        <f t="shared" si="9068"/>
        <v>2473</v>
      </c>
      <c r="AM505" s="171">
        <f t="shared" si="9068"/>
        <v>1521</v>
      </c>
      <c r="AN505" s="119">
        <f t="shared" si="9068"/>
        <v>198</v>
      </c>
      <c r="AO505" s="121">
        <f t="shared" si="9068"/>
        <v>666</v>
      </c>
      <c r="AP505" s="120">
        <f t="shared" si="9068"/>
        <v>636</v>
      </c>
      <c r="AQ505" s="119">
        <f t="shared" si="9068"/>
        <v>2054</v>
      </c>
      <c r="AR505" s="170">
        <f t="shared" si="9068"/>
        <v>1962</v>
      </c>
      <c r="AS505" s="172">
        <f t="shared" si="9068"/>
        <v>2715</v>
      </c>
      <c r="AT505" s="119">
        <f t="shared" si="9068"/>
        <v>1401</v>
      </c>
      <c r="AU505" s="121">
        <f t="shared" si="9068"/>
        <v>1266</v>
      </c>
      <c r="AV505" s="120">
        <f t="shared" si="9068"/>
        <v>1693</v>
      </c>
      <c r="AW505" s="171">
        <f t="shared" ref="AW505:BE506" si="9069">SUMIF($A$9:$A$32,$AE505,S$505:S$528)</f>
        <v>1242</v>
      </c>
      <c r="AX505" s="119">
        <f t="shared" si="9069"/>
        <v>230</v>
      </c>
      <c r="AY505" s="121">
        <f t="shared" si="9069"/>
        <v>852</v>
      </c>
      <c r="AZ505" s="120">
        <f t="shared" si="9069"/>
        <v>666</v>
      </c>
      <c r="BA505" s="171">
        <f t="shared" si="9069"/>
        <v>1791</v>
      </c>
      <c r="BB505" s="119">
        <f t="shared" si="9069"/>
        <v>1099</v>
      </c>
      <c r="BC505" s="121">
        <f t="shared" si="9069"/>
        <v>1049</v>
      </c>
      <c r="BD505" s="20">
        <f t="shared" si="9069"/>
        <v>2277</v>
      </c>
      <c r="BE505" s="175">
        <f t="shared" si="9069"/>
        <v>1801</v>
      </c>
      <c r="BF505" s="161">
        <f>AF505+AH505+AJ505+AL505+AN505+AP505+AR505+AT505+AV505+AX505+AZ505+BB505+BD505</f>
        <v>17610</v>
      </c>
      <c r="BG505" s="162">
        <f>AG505+AI505+AK505+AM505+AO505+AQ505+AS505+AU505+AW505+AY505+BA505+BC505+BE505</f>
        <v>17594</v>
      </c>
      <c r="BI505" s="118" t="s">
        <v>19</v>
      </c>
      <c r="BJ505" s="122">
        <f>B505/B529</f>
        <v>0</v>
      </c>
      <c r="BK505" s="123">
        <f t="shared" ref="BK505" si="9070">C505/C529</f>
        <v>0</v>
      </c>
      <c r="BL505" s="124">
        <f t="shared" ref="BL505" si="9071">D505/D529</f>
        <v>0</v>
      </c>
      <c r="BM505" s="125">
        <f t="shared" ref="BM505" si="9072">E505/E529</f>
        <v>0</v>
      </c>
      <c r="BN505" s="122">
        <f t="shared" ref="BN505" si="9073">F505/F529</f>
        <v>0</v>
      </c>
      <c r="BO505" s="123">
        <f t="shared" ref="BO505" si="9074">G505/G529</f>
        <v>0</v>
      </c>
      <c r="BP505" s="124">
        <f t="shared" ref="BP505" si="9075">H505/H529</f>
        <v>0</v>
      </c>
      <c r="BQ505" s="125">
        <f t="shared" ref="BQ505" si="9076">I505/I529</f>
        <v>0</v>
      </c>
      <c r="BR505" s="122">
        <f t="shared" ref="BR505" si="9077">J505/J529</f>
        <v>0</v>
      </c>
      <c r="BS505" s="123">
        <f t="shared" ref="BS505" si="9078">K505/K529</f>
        <v>0</v>
      </c>
      <c r="BT505" s="124">
        <f t="shared" ref="BT505" si="9079">L505/L529</f>
        <v>0</v>
      </c>
      <c r="BU505" s="122">
        <f t="shared" ref="BU505" si="9080">M505/M529</f>
        <v>0</v>
      </c>
      <c r="BV505" s="126">
        <f t="shared" ref="BV505" si="9081">N505/N529</f>
        <v>0</v>
      </c>
      <c r="BW505" s="127">
        <f t="shared" ref="BW505" si="9082">O505/O529</f>
        <v>0</v>
      </c>
      <c r="BX505" s="122">
        <f t="shared" ref="BX505" si="9083">P505/P529</f>
        <v>0</v>
      </c>
      <c r="BY505" s="123">
        <f t="shared" ref="BY505" si="9084">Q505/Q529</f>
        <v>0</v>
      </c>
      <c r="BZ505" s="124">
        <f t="shared" ref="BZ505" si="9085">R505/R529</f>
        <v>0</v>
      </c>
      <c r="CA505" s="125">
        <f t="shared" ref="CA505" si="9086">S505/S529</f>
        <v>0</v>
      </c>
      <c r="CB505" s="122">
        <f t="shared" ref="CB505" si="9087">T505/T529</f>
        <v>0</v>
      </c>
      <c r="CC505" s="123">
        <f t="shared" ref="CC505" si="9088">U505/U529</f>
        <v>0</v>
      </c>
      <c r="CD505" s="124">
        <f t="shared" ref="CD505" si="9089">V505/V529</f>
        <v>0</v>
      </c>
      <c r="CE505" s="125">
        <f t="shared" ref="CE505" si="9090">W505/W529</f>
        <v>0</v>
      </c>
      <c r="CF505" s="122">
        <f t="shared" ref="CF505" si="9091">X505/X529</f>
        <v>0</v>
      </c>
      <c r="CG505" s="123">
        <f t="shared" ref="CG505" si="9092">Y505/Y529</f>
        <v>0</v>
      </c>
      <c r="CH505" s="124">
        <f t="shared" ref="CH505" si="9093">Z505/Z529</f>
        <v>0</v>
      </c>
      <c r="CI505" s="122">
        <f t="shared" ref="CI505" si="9094">AA505/AA529</f>
        <v>0</v>
      </c>
      <c r="CJ505" s="128">
        <f t="shared" ref="CJ505" si="9095">AB505/AB529</f>
        <v>0</v>
      </c>
      <c r="CK505" s="129">
        <f t="shared" ref="CK505" si="9096">AC505/AC529</f>
        <v>0</v>
      </c>
    </row>
    <row r="506" spans="1:89" x14ac:dyDescent="0.2">
      <c r="A506" s="130" t="s">
        <v>21</v>
      </c>
      <c r="B506" s="179">
        <v>225</v>
      </c>
      <c r="C506" s="180">
        <v>0</v>
      </c>
      <c r="D506" s="181">
        <v>111</v>
      </c>
      <c r="E506" s="182">
        <v>1</v>
      </c>
      <c r="F506" s="179">
        <v>408</v>
      </c>
      <c r="G506" s="183">
        <v>3</v>
      </c>
      <c r="H506" s="181">
        <v>301</v>
      </c>
      <c r="I506" s="182">
        <v>27</v>
      </c>
      <c r="J506" s="179">
        <v>11</v>
      </c>
      <c r="K506" s="183">
        <v>7</v>
      </c>
      <c r="L506" s="181">
        <v>16</v>
      </c>
      <c r="M506" s="179">
        <v>40</v>
      </c>
      <c r="N506" s="184">
        <v>95</v>
      </c>
      <c r="O506" s="185">
        <v>86</v>
      </c>
      <c r="P506" s="179">
        <v>41</v>
      </c>
      <c r="Q506" s="183">
        <v>48</v>
      </c>
      <c r="R506" s="181">
        <v>15</v>
      </c>
      <c r="S506" s="182">
        <v>53</v>
      </c>
      <c r="T506" s="179">
        <v>0</v>
      </c>
      <c r="U506" s="183">
        <v>0</v>
      </c>
      <c r="V506" s="181">
        <v>1</v>
      </c>
      <c r="W506" s="182">
        <v>0</v>
      </c>
      <c r="X506" s="179">
        <v>0</v>
      </c>
      <c r="Y506" s="183">
        <v>0</v>
      </c>
      <c r="Z506" s="181">
        <v>0</v>
      </c>
      <c r="AA506" s="179">
        <v>0</v>
      </c>
      <c r="AB506" s="161">
        <f t="shared" ref="AB506:AB525" si="9097">B506+D506+F506+H506+J506+L506+N506+P506+R506+T506+V506+X506+Z506</f>
        <v>1224</v>
      </c>
      <c r="AC506" s="162">
        <f t="shared" ref="AC506:AC525" si="9098">C506+E506+G506+I506+K506+M506+O506+Q506+S506+U506+W506+Y506+AA506</f>
        <v>265</v>
      </c>
      <c r="AE506" s="255" t="str">
        <f>$AE$10</f>
        <v>08:00 - 08:59</v>
      </c>
      <c r="AF506" s="119">
        <f>SUMIF($A$9:$A$32,$AE506,B$505:B$528)</f>
        <v>1680</v>
      </c>
      <c r="AG506" s="180">
        <f t="shared" si="9068"/>
        <v>905</v>
      </c>
      <c r="AH506" s="181">
        <f t="shared" si="9068"/>
        <v>536</v>
      </c>
      <c r="AI506" s="182">
        <f t="shared" si="9068"/>
        <v>579</v>
      </c>
      <c r="AJ506" s="179">
        <f t="shared" si="9068"/>
        <v>1972</v>
      </c>
      <c r="AK506" s="183">
        <f t="shared" si="9068"/>
        <v>913</v>
      </c>
      <c r="AL506" s="181">
        <f t="shared" si="9068"/>
        <v>2080</v>
      </c>
      <c r="AM506" s="182">
        <f t="shared" si="9068"/>
        <v>1462</v>
      </c>
      <c r="AN506" s="179">
        <f t="shared" si="9068"/>
        <v>171</v>
      </c>
      <c r="AO506" s="183">
        <f t="shared" si="9068"/>
        <v>607</v>
      </c>
      <c r="AP506" s="181">
        <f t="shared" si="9068"/>
        <v>558</v>
      </c>
      <c r="AQ506" s="179">
        <f t="shared" si="9068"/>
        <v>1750</v>
      </c>
      <c r="AR506" s="184">
        <f t="shared" si="9068"/>
        <v>1460</v>
      </c>
      <c r="AS506" s="185">
        <f t="shared" si="9068"/>
        <v>2660</v>
      </c>
      <c r="AT506" s="179">
        <f t="shared" si="9068"/>
        <v>1069</v>
      </c>
      <c r="AU506" s="183">
        <f t="shared" si="9068"/>
        <v>1095</v>
      </c>
      <c r="AV506" s="181">
        <f t="shared" si="9068"/>
        <v>1498</v>
      </c>
      <c r="AW506" s="182">
        <f t="shared" si="9069"/>
        <v>1023</v>
      </c>
      <c r="AX506" s="179">
        <f t="shared" si="9069"/>
        <v>183</v>
      </c>
      <c r="AY506" s="183">
        <f t="shared" si="9069"/>
        <v>631</v>
      </c>
      <c r="AZ506" s="181">
        <f t="shared" si="9069"/>
        <v>544</v>
      </c>
      <c r="BA506" s="182">
        <f t="shared" si="9069"/>
        <v>1271</v>
      </c>
      <c r="BB506" s="179">
        <f t="shared" si="9069"/>
        <v>843</v>
      </c>
      <c r="BC506" s="183">
        <f t="shared" si="9069"/>
        <v>848</v>
      </c>
      <c r="BD506" s="181">
        <f t="shared" si="9069"/>
        <v>2020</v>
      </c>
      <c r="BE506" s="179">
        <f t="shared" si="9069"/>
        <v>1517</v>
      </c>
      <c r="BF506" s="163">
        <f>SUM(AF506,AH506,AJ506,AL506,AN506,AP506,AR506,AT506,AV506,AX506,AZ506,BB506,BD506)</f>
        <v>14614</v>
      </c>
      <c r="BG506" s="164">
        <f>SUM(AG506,AI506,AK506,AM506,AO506,AQ506,AS506,AU506,AW506,AY506,BA506,BC506,BE506)</f>
        <v>15261</v>
      </c>
      <c r="BI506" s="130" t="s">
        <v>21</v>
      </c>
      <c r="BJ506" s="122">
        <f>B506/B529</f>
        <v>1.2436435993809419E-2</v>
      </c>
      <c r="BK506" s="123">
        <f t="shared" ref="BK506" si="9099">C506/C529</f>
        <v>0</v>
      </c>
      <c r="BL506" s="124">
        <f t="shared" ref="BL506" si="9100">D506/D529</f>
        <v>1.3591281988490266E-2</v>
      </c>
      <c r="BM506" s="125">
        <f t="shared" ref="BM506" si="9101">E506/E529</f>
        <v>1.2238404112103782E-4</v>
      </c>
      <c r="BN506" s="122">
        <f t="shared" ref="BN506" si="9102">F506/F529</f>
        <v>2.0044215180545319E-2</v>
      </c>
      <c r="BO506" s="123">
        <f t="shared" ref="BO506" si="9103">G506/G529</f>
        <v>1.5949811260566749E-4</v>
      </c>
      <c r="BP506" s="124">
        <f t="shared" ref="BP506" si="9104">H506/H529</f>
        <v>1.1817360920262259E-2</v>
      </c>
      <c r="BQ506" s="125">
        <f t="shared" ref="BQ506" si="9105">I506/I529</f>
        <v>9.8763625722437642E-4</v>
      </c>
      <c r="BR506" s="122">
        <f t="shared" ref="BR506" si="9106">J506/J529</f>
        <v>2.387152777777778E-3</v>
      </c>
      <c r="BS506" s="123">
        <f t="shared" ref="BS506" si="9107">K506/K529</f>
        <v>1.5493581230633024E-3</v>
      </c>
      <c r="BT506" s="124">
        <f t="shared" ref="BT506" si="9108">L506/L529</f>
        <v>1.1105712500867634E-3</v>
      </c>
      <c r="BU506" s="122">
        <f t="shared" ref="BU506" si="9109">M506/M529</f>
        <v>2.7741174838754423E-3</v>
      </c>
      <c r="BV506" s="126">
        <f t="shared" ref="BV506" si="9110">N506/N529</f>
        <v>3.5468936678614096E-3</v>
      </c>
      <c r="BW506" s="127">
        <f t="shared" ref="BW506" si="9111">O506/O529</f>
        <v>3.2374642373136577E-3</v>
      </c>
      <c r="BX506" s="122">
        <f t="shared" ref="BX506" si="9112">P506/P529</f>
        <v>2.9835540678212779E-3</v>
      </c>
      <c r="BY506" s="123">
        <f t="shared" ref="BY506" si="9113">Q506/Q529</f>
        <v>3.6025217652356648E-3</v>
      </c>
      <c r="BZ506" s="124">
        <f t="shared" ref="BZ506" si="9114">R506/R529</f>
        <v>8.6172229562819552E-4</v>
      </c>
      <c r="CA506" s="125">
        <f t="shared" ref="CA506" si="9115">S506/S529</f>
        <v>3.0187389645155776E-3</v>
      </c>
      <c r="CB506" s="122">
        <f t="shared" ref="CB506" si="9116">T506/T529</f>
        <v>0</v>
      </c>
      <c r="CC506" s="123">
        <f t="shared" ref="CC506" si="9117">U506/U529</f>
        <v>0</v>
      </c>
      <c r="CD506" s="124">
        <f t="shared" ref="CD506" si="9118">V506/V529</f>
        <v>6.7953248165262298E-5</v>
      </c>
      <c r="CE506" s="125">
        <f t="shared" ref="CE506" si="9119">W506/W529</f>
        <v>0</v>
      </c>
      <c r="CF506" s="122">
        <f t="shared" ref="CF506" si="9120">X506/X529</f>
        <v>0</v>
      </c>
      <c r="CG506" s="123">
        <f t="shared" ref="CG506" si="9121">Y506/Y529</f>
        <v>0</v>
      </c>
      <c r="CH506" s="124">
        <f t="shared" ref="CH506" si="9122">Z506/Z529</f>
        <v>0</v>
      </c>
      <c r="CI506" s="122">
        <f t="shared" ref="CI506" si="9123">AA506/AA529</f>
        <v>0</v>
      </c>
      <c r="CJ506" s="128">
        <f t="shared" ref="CJ506" si="9124">AB506/AB529</f>
        <v>5.91830419309918E-3</v>
      </c>
      <c r="CK506" s="129">
        <f t="shared" ref="CK506" si="9125">AC506/AC529</f>
        <v>1.2836908291189522E-3</v>
      </c>
    </row>
    <row r="507" spans="1:89" ht="13.5" thickBot="1" x14ac:dyDescent="0.25">
      <c r="A507" s="138" t="s">
        <v>23</v>
      </c>
      <c r="B507" s="186">
        <v>1184</v>
      </c>
      <c r="C507" s="187">
        <v>100</v>
      </c>
      <c r="D507" s="188">
        <v>484</v>
      </c>
      <c r="E507" s="189">
        <v>110</v>
      </c>
      <c r="F507" s="186">
        <v>1876</v>
      </c>
      <c r="G507" s="190">
        <v>177</v>
      </c>
      <c r="H507" s="188">
        <v>1406</v>
      </c>
      <c r="I507" s="189">
        <v>366</v>
      </c>
      <c r="J507" s="186">
        <v>57</v>
      </c>
      <c r="K507" s="190">
        <v>146</v>
      </c>
      <c r="L507" s="188">
        <v>236</v>
      </c>
      <c r="M507" s="186">
        <v>590</v>
      </c>
      <c r="N507" s="191">
        <v>884</v>
      </c>
      <c r="O507" s="192">
        <v>1061</v>
      </c>
      <c r="P507" s="186">
        <v>444</v>
      </c>
      <c r="Q507" s="190">
        <v>576</v>
      </c>
      <c r="R507" s="188">
        <v>538</v>
      </c>
      <c r="S507" s="189">
        <v>611</v>
      </c>
      <c r="T507" s="186">
        <v>68</v>
      </c>
      <c r="U507" s="190">
        <v>342</v>
      </c>
      <c r="V507" s="188">
        <v>229</v>
      </c>
      <c r="W507" s="189">
        <v>772</v>
      </c>
      <c r="X507" s="186">
        <v>478</v>
      </c>
      <c r="Y507" s="190">
        <v>342</v>
      </c>
      <c r="Z507" s="188">
        <v>1083</v>
      </c>
      <c r="AA507" s="186">
        <v>642</v>
      </c>
      <c r="AB507" s="161">
        <f t="shared" si="9097"/>
        <v>8967</v>
      </c>
      <c r="AC507" s="162">
        <f t="shared" si="9098"/>
        <v>5835</v>
      </c>
      <c r="AE507" s="253"/>
      <c r="AF507" s="119"/>
      <c r="AG507" s="187"/>
      <c r="AH507" s="188"/>
      <c r="AI507" s="189"/>
      <c r="AJ507" s="186"/>
      <c r="AK507" s="190"/>
      <c r="AL507" s="188"/>
      <c r="AM507" s="189"/>
      <c r="AN507" s="186"/>
      <c r="AO507" s="190"/>
      <c r="AP507" s="188"/>
      <c r="AQ507" s="186"/>
      <c r="AR507" s="191"/>
      <c r="AS507" s="192"/>
      <c r="AT507" s="186"/>
      <c r="AU507" s="190"/>
      <c r="AV507" s="188"/>
      <c r="AW507" s="189"/>
      <c r="AX507" s="186"/>
      <c r="AY507" s="190"/>
      <c r="AZ507" s="188"/>
      <c r="BA507" s="189"/>
      <c r="BB507" s="186"/>
      <c r="BC507" s="190"/>
      <c r="BD507" s="188"/>
      <c r="BE507" s="186"/>
      <c r="BF507" s="163"/>
      <c r="BG507" s="164"/>
      <c r="BI507" s="138" t="s">
        <v>23</v>
      </c>
      <c r="BJ507" s="122">
        <f>B507/B529</f>
        <v>6.544328985186823E-2</v>
      </c>
      <c r="BK507" s="123">
        <f t="shared" ref="BK507" si="9126">C507/C529</f>
        <v>5.5574080248971883E-3</v>
      </c>
      <c r="BL507" s="124">
        <f t="shared" ref="BL507" si="9127">D507/D529</f>
        <v>5.9262887229092689E-2</v>
      </c>
      <c r="BM507" s="125">
        <f t="shared" ref="BM507" si="9128">E507/E529</f>
        <v>1.3462244523314159E-2</v>
      </c>
      <c r="BN507" s="122">
        <f t="shared" ref="BN507" si="9129">F507/F529</f>
        <v>9.2164087447801524E-2</v>
      </c>
      <c r="BO507" s="123">
        <f t="shared" ref="BO507" si="9130">G507/G529</f>
        <v>9.4103886437343822E-3</v>
      </c>
      <c r="BP507" s="124">
        <f t="shared" ref="BP507" si="9131">H507/H529</f>
        <v>5.5200031408268228E-2</v>
      </c>
      <c r="BQ507" s="125">
        <f t="shared" ref="BQ507" si="9132">I507/I529</f>
        <v>1.338795815348599E-2</v>
      </c>
      <c r="BR507" s="122">
        <f t="shared" ref="BR507" si="9133">J507/J529</f>
        <v>1.2369791666666666E-2</v>
      </c>
      <c r="BS507" s="123">
        <f t="shared" ref="BS507" si="9134">K507/K529</f>
        <v>3.2315183709606017E-2</v>
      </c>
      <c r="BT507" s="124">
        <f t="shared" ref="BT507" si="9135">L507/L529</f>
        <v>1.638092593877976E-2</v>
      </c>
      <c r="BU507" s="122">
        <f t="shared" ref="BU507" si="9136">M507/M529</f>
        <v>4.0918232887162773E-2</v>
      </c>
      <c r="BV507" s="126">
        <f t="shared" ref="BV507" si="9137">N507/N529</f>
        <v>3.300477897252091E-2</v>
      </c>
      <c r="BW507" s="127">
        <f t="shared" ref="BW507" si="9138">O507/O529</f>
        <v>3.9941273904532448E-2</v>
      </c>
      <c r="BX507" s="122">
        <f t="shared" ref="BX507" si="9139">P507/P529</f>
        <v>3.230970746616213E-2</v>
      </c>
      <c r="BY507" s="123">
        <f t="shared" ref="BY507" si="9140">Q507/Q529</f>
        <v>4.3230261182827981E-2</v>
      </c>
      <c r="BZ507" s="124">
        <f t="shared" ref="BZ507" si="9141">R507/R529</f>
        <v>3.0907106336531282E-2</v>
      </c>
      <c r="CA507" s="125">
        <f t="shared" ref="CA507" si="9142">S507/S529</f>
        <v>3.4800934100358831E-2</v>
      </c>
      <c r="CB507" s="122">
        <f t="shared" ref="CB507" si="9143">T507/T529</f>
        <v>1.4449638759031025E-2</v>
      </c>
      <c r="CC507" s="123">
        <f t="shared" ref="CC507" si="9144">U507/U529</f>
        <v>6.7508882747729967E-2</v>
      </c>
      <c r="CD507" s="124">
        <f t="shared" ref="CD507" si="9145">V507/V529</f>
        <v>1.5561293829845066E-2</v>
      </c>
      <c r="CE507" s="125">
        <f t="shared" ref="CE507" si="9146">W507/W529</f>
        <v>4.7196918750382101E-2</v>
      </c>
      <c r="CF507" s="122">
        <f t="shared" ref="CF507" si="9147">X507/X529</f>
        <v>4.0532519291104893E-2</v>
      </c>
      <c r="CG507" s="123">
        <f t="shared" ref="CG507" si="9148">Y507/Y529</f>
        <v>4.5691382765531065E-2</v>
      </c>
      <c r="CH507" s="124">
        <f t="shared" ref="CH507" si="9149">Z507/Z529</f>
        <v>4.0763324299909663E-2</v>
      </c>
      <c r="CI507" s="122">
        <f t="shared" ref="CI507" si="9150">AA507/AA529</f>
        <v>2.2265381147256711E-2</v>
      </c>
      <c r="CJ507" s="128">
        <f t="shared" ref="CJ507" si="9151">AB507/AB529</f>
        <v>4.3357380473464338E-2</v>
      </c>
      <c r="CK507" s="129">
        <f t="shared" ref="CK507" si="9152">AC507/AC529</f>
        <v>2.8265418822298435E-2</v>
      </c>
    </row>
    <row r="508" spans="1:89" ht="14.25" thickTop="1" thickBot="1" x14ac:dyDescent="0.25">
      <c r="A508" s="130" t="s">
        <v>24</v>
      </c>
      <c r="B508" s="179">
        <v>1938</v>
      </c>
      <c r="C508" s="180">
        <v>561</v>
      </c>
      <c r="D508" s="181">
        <v>800</v>
      </c>
      <c r="E508" s="182">
        <v>503</v>
      </c>
      <c r="F508" s="179">
        <v>2340</v>
      </c>
      <c r="G508" s="183">
        <v>885</v>
      </c>
      <c r="H508" s="181">
        <v>2141</v>
      </c>
      <c r="I508" s="182">
        <v>1152</v>
      </c>
      <c r="J508" s="179">
        <v>135</v>
      </c>
      <c r="K508" s="183">
        <v>396</v>
      </c>
      <c r="L508" s="181">
        <v>546</v>
      </c>
      <c r="M508" s="179">
        <v>1263</v>
      </c>
      <c r="N508" s="184">
        <v>1645</v>
      </c>
      <c r="O508" s="185">
        <v>2279</v>
      </c>
      <c r="P508" s="179">
        <v>1006</v>
      </c>
      <c r="Q508" s="183">
        <v>1134</v>
      </c>
      <c r="R508" s="181">
        <v>1295</v>
      </c>
      <c r="S508" s="182">
        <v>1206</v>
      </c>
      <c r="T508" s="179">
        <v>191</v>
      </c>
      <c r="U508" s="183">
        <v>787</v>
      </c>
      <c r="V508" s="181">
        <v>638</v>
      </c>
      <c r="W508" s="182">
        <v>1679</v>
      </c>
      <c r="X508" s="179">
        <v>804</v>
      </c>
      <c r="Y508" s="183">
        <v>721</v>
      </c>
      <c r="Z508" s="181">
        <v>1917</v>
      </c>
      <c r="AA508" s="179">
        <v>1583</v>
      </c>
      <c r="AB508" s="161">
        <f t="shared" si="9097"/>
        <v>15396</v>
      </c>
      <c r="AC508" s="162">
        <f t="shared" si="9098"/>
        <v>14149</v>
      </c>
      <c r="AE508" s="250" t="s">
        <v>25</v>
      </c>
      <c r="AF508" s="14">
        <f t="shared" ref="AF508:BG508" si="9153">SUM(AF505:AF507)</f>
        <v>3836</v>
      </c>
      <c r="AG508" s="1">
        <f t="shared" si="9153"/>
        <v>1756</v>
      </c>
      <c r="AH508" s="14">
        <f t="shared" si="9153"/>
        <v>1333</v>
      </c>
      <c r="AI508" s="1">
        <f t="shared" si="9153"/>
        <v>1242</v>
      </c>
      <c r="AJ508" s="14">
        <f t="shared" si="9153"/>
        <v>3994</v>
      </c>
      <c r="AK508" s="1">
        <f t="shared" si="9153"/>
        <v>2036</v>
      </c>
      <c r="AL508" s="14">
        <f t="shared" si="9153"/>
        <v>4553</v>
      </c>
      <c r="AM508" s="1">
        <f t="shared" si="9153"/>
        <v>2983</v>
      </c>
      <c r="AN508" s="14">
        <f t="shared" si="9153"/>
        <v>369</v>
      </c>
      <c r="AO508" s="1">
        <f t="shared" si="9153"/>
        <v>1273</v>
      </c>
      <c r="AP508" s="14">
        <f t="shared" si="9153"/>
        <v>1194</v>
      </c>
      <c r="AQ508" s="1">
        <f t="shared" si="9153"/>
        <v>3804</v>
      </c>
      <c r="AR508" s="14">
        <f t="shared" si="9153"/>
        <v>3422</v>
      </c>
      <c r="AS508" s="1">
        <f t="shared" si="9153"/>
        <v>5375</v>
      </c>
      <c r="AT508" s="14">
        <f t="shared" si="9153"/>
        <v>2470</v>
      </c>
      <c r="AU508" s="1">
        <f t="shared" si="9153"/>
        <v>2361</v>
      </c>
      <c r="AV508" s="14">
        <f t="shared" si="9153"/>
        <v>3191</v>
      </c>
      <c r="AW508" s="1">
        <f t="shared" si="9153"/>
        <v>2265</v>
      </c>
      <c r="AX508" s="14">
        <f t="shared" si="9153"/>
        <v>413</v>
      </c>
      <c r="AY508" s="1">
        <f t="shared" si="9153"/>
        <v>1483</v>
      </c>
      <c r="AZ508" s="14">
        <f t="shared" si="9153"/>
        <v>1210</v>
      </c>
      <c r="BA508" s="1">
        <f t="shared" si="9153"/>
        <v>3062</v>
      </c>
      <c r="BB508" s="14">
        <f t="shared" si="9153"/>
        <v>1942</v>
      </c>
      <c r="BC508" s="1">
        <f t="shared" si="9153"/>
        <v>1897</v>
      </c>
      <c r="BD508" s="14">
        <f t="shared" si="9153"/>
        <v>4297</v>
      </c>
      <c r="BE508" s="1">
        <f t="shared" si="9153"/>
        <v>3318</v>
      </c>
      <c r="BF508" s="165">
        <f t="shared" si="9153"/>
        <v>32224</v>
      </c>
      <c r="BG508" s="166">
        <f t="shared" si="9153"/>
        <v>32855</v>
      </c>
      <c r="BI508" s="130" t="s">
        <v>24</v>
      </c>
      <c r="BJ508" s="122">
        <f>B508/B529</f>
        <v>0.10711916869334512</v>
      </c>
      <c r="BK508" s="123">
        <f t="shared" ref="BK508" si="9154">C508/C529</f>
        <v>3.1177059019673225E-2</v>
      </c>
      <c r="BL508" s="124">
        <f t="shared" ref="BL508" si="9155">D508/D529</f>
        <v>9.7955185502632547E-2</v>
      </c>
      <c r="BM508" s="125">
        <f t="shared" ref="BM508" si="9156">E508/E529</f>
        <v>6.1559172683882023E-2</v>
      </c>
      <c r="BN508" s="122">
        <f t="shared" ref="BN508" si="9157">F508/F529</f>
        <v>0.11495946941783346</v>
      </c>
      <c r="BO508" s="123">
        <f t="shared" ref="BO508" si="9158">G508/G529</f>
        <v>4.7051943218671913E-2</v>
      </c>
      <c r="BP508" s="124">
        <f t="shared" ref="BP508" si="9159">H508/H529</f>
        <v>8.4056377841466773E-2</v>
      </c>
      <c r="BQ508" s="125">
        <f t="shared" ref="BQ508" si="9160">I508/I529</f>
        <v>4.213914697490672E-2</v>
      </c>
      <c r="BR508" s="122">
        <f t="shared" ref="BR508" si="9161">J508/J529</f>
        <v>2.9296875E-2</v>
      </c>
      <c r="BS508" s="123">
        <f t="shared" ref="BS508" si="9162">K508/K529</f>
        <v>8.7649402390438252E-2</v>
      </c>
      <c r="BT508" s="124">
        <f t="shared" ref="BT508" si="9163">L508/L529</f>
        <v>3.7898243909210802E-2</v>
      </c>
      <c r="BU508" s="122">
        <f t="shared" ref="BU508" si="9164">M508/M529</f>
        <v>8.7592759553367081E-2</v>
      </c>
      <c r="BV508" s="126">
        <f t="shared" ref="BV508" si="9165">N508/N529</f>
        <v>6.1417264038231778E-2</v>
      </c>
      <c r="BW508" s="127">
        <f t="shared" ref="BW508" si="9166">O508/O529</f>
        <v>8.579280228881192E-2</v>
      </c>
      <c r="BX508" s="122">
        <f t="shared" ref="BX508" si="9167">P508/P529</f>
        <v>7.3206229078736723E-2</v>
      </c>
      <c r="BY508" s="123">
        <f t="shared" ref="BY508" si="9168">Q508/Q529</f>
        <v>8.5109576703692583E-2</v>
      </c>
      <c r="BZ508" s="124">
        <f t="shared" ref="BZ508" si="9169">R508/R529</f>
        <v>7.439535818923422E-2</v>
      </c>
      <c r="CA508" s="125">
        <f t="shared" ref="CA508" si="9170">S508/S529</f>
        <v>6.8690550777467677E-2</v>
      </c>
      <c r="CB508" s="122">
        <f t="shared" ref="CB508" si="9171">T508/T529</f>
        <v>4.0586485337866553E-2</v>
      </c>
      <c r="CC508" s="123">
        <f t="shared" ref="CC508" si="9172">U508/U529</f>
        <v>0.15534938807737861</v>
      </c>
      <c r="CD508" s="124">
        <f t="shared" ref="CD508" si="9173">V508/V529</f>
        <v>4.3354172329437349E-2</v>
      </c>
      <c r="CE508" s="125">
        <f t="shared" ref="CE508" si="9174">W508/W529</f>
        <v>0.10264718469156936</v>
      </c>
      <c r="CF508" s="122">
        <f t="shared" ref="CF508" si="9175">X508/X529</f>
        <v>6.8176036631900278E-2</v>
      </c>
      <c r="CG508" s="123">
        <f t="shared" ref="CG508" si="9176">Y508/Y529</f>
        <v>9.6325985303941222E-2</v>
      </c>
      <c r="CH508" s="124">
        <f t="shared" ref="CH508" si="9177">Z508/Z529</f>
        <v>7.2154471544715451E-2</v>
      </c>
      <c r="CI508" s="122">
        <f t="shared" ref="CI508" si="9178">AA508/AA529</f>
        <v>5.490046472913921E-2</v>
      </c>
      <c r="CJ508" s="128">
        <f t="shared" ref="CJ508" si="9179">AB508/AB529</f>
        <v>7.4442983134767132E-2</v>
      </c>
      <c r="CK508" s="129">
        <f t="shared" ref="CK508" si="9180">AC508/AC529</f>
        <v>6.8539402042279443E-2</v>
      </c>
    </row>
    <row r="509" spans="1:89" ht="13.5" thickTop="1" x14ac:dyDescent="0.2">
      <c r="A509" s="138" t="s">
        <v>20</v>
      </c>
      <c r="B509" s="186">
        <v>2156</v>
      </c>
      <c r="C509" s="187">
        <v>851</v>
      </c>
      <c r="D509" s="188">
        <v>797</v>
      </c>
      <c r="E509" s="189">
        <v>663</v>
      </c>
      <c r="F509" s="186">
        <v>2022</v>
      </c>
      <c r="G509" s="190">
        <v>1123</v>
      </c>
      <c r="H509" s="188">
        <v>2473</v>
      </c>
      <c r="I509" s="189">
        <v>1521</v>
      </c>
      <c r="J509" s="186">
        <v>198</v>
      </c>
      <c r="K509" s="190">
        <v>666</v>
      </c>
      <c r="L509" s="188">
        <v>636</v>
      </c>
      <c r="M509" s="186">
        <v>2054</v>
      </c>
      <c r="N509" s="191">
        <v>1962</v>
      </c>
      <c r="O509" s="192">
        <v>2715</v>
      </c>
      <c r="P509" s="186">
        <v>1401</v>
      </c>
      <c r="Q509" s="190">
        <v>1266</v>
      </c>
      <c r="R509" s="188">
        <v>1693</v>
      </c>
      <c r="S509" s="189">
        <v>1242</v>
      </c>
      <c r="T509" s="186">
        <v>230</v>
      </c>
      <c r="U509" s="190">
        <v>852</v>
      </c>
      <c r="V509" s="188">
        <v>666</v>
      </c>
      <c r="W509" s="189">
        <v>1791</v>
      </c>
      <c r="X509" s="186">
        <v>1099</v>
      </c>
      <c r="Y509" s="190">
        <v>1049</v>
      </c>
      <c r="Z509" s="188">
        <v>2277</v>
      </c>
      <c r="AA509" s="186">
        <v>1801</v>
      </c>
      <c r="AB509" s="161">
        <f t="shared" si="9097"/>
        <v>17610</v>
      </c>
      <c r="AC509" s="162">
        <f t="shared" si="9098"/>
        <v>17594</v>
      </c>
      <c r="BI509" s="138" t="s">
        <v>20</v>
      </c>
      <c r="BJ509" s="122">
        <f>B509/B529</f>
        <v>0.11916869334512492</v>
      </c>
      <c r="BK509" s="123">
        <f t="shared" ref="BK509" si="9181">C509/C529</f>
        <v>4.7293542291875067E-2</v>
      </c>
      <c r="BL509" s="124">
        <f t="shared" ref="BL509" si="9182">D509/D529</f>
        <v>9.7587853556997672E-2</v>
      </c>
      <c r="BM509" s="125">
        <f t="shared" ref="BM509" si="9183">E509/E529</f>
        <v>8.1140619263248073E-2</v>
      </c>
      <c r="BN509" s="122">
        <f t="shared" ref="BN509" si="9184">F509/F529</f>
        <v>9.9336772291820197E-2</v>
      </c>
      <c r="BO509" s="123">
        <f t="shared" ref="BO509" si="9185">G509/G529</f>
        <v>5.9705460152054871E-2</v>
      </c>
      <c r="BP509" s="124">
        <f t="shared" ref="BP509" si="9186">H509/H529</f>
        <v>9.7090809155510188E-2</v>
      </c>
      <c r="BQ509" s="125">
        <f t="shared" ref="BQ509" si="9187">I509/I529</f>
        <v>5.563684249030653E-2</v>
      </c>
      <c r="BR509" s="122">
        <f t="shared" ref="BR509" si="9188">J509/J529</f>
        <v>4.296875E-2</v>
      </c>
      <c r="BS509" s="123">
        <f t="shared" ref="BS509" si="9189">K509/K529</f>
        <v>0.14741035856573706</v>
      </c>
      <c r="BT509" s="124">
        <f t="shared" ref="BT509" si="9190">L509/L529</f>
        <v>4.4145207190948846E-2</v>
      </c>
      <c r="BU509" s="122">
        <f t="shared" ref="BU509" si="9191">M509/M529</f>
        <v>0.14245093279700397</v>
      </c>
      <c r="BV509" s="126">
        <f t="shared" ref="BV509" si="9192">N509/N529</f>
        <v>7.3252688172043015E-2</v>
      </c>
      <c r="BW509" s="127">
        <f t="shared" ref="BW509" si="9193">O509/O529</f>
        <v>0.10220599307333234</v>
      </c>
      <c r="BX509" s="122">
        <f t="shared" ref="BX509" si="9194">P509/P529</f>
        <v>0.10195022558579538</v>
      </c>
      <c r="BY509" s="123">
        <f t="shared" ref="BY509" si="9195">Q509/Q529</f>
        <v>9.5016511558090669E-2</v>
      </c>
      <c r="BZ509" s="124">
        <f t="shared" ref="BZ509" si="9196">R509/R529</f>
        <v>9.7259723099902343E-2</v>
      </c>
      <c r="CA509" s="125">
        <f t="shared" ref="CA509" si="9197">S509/S529</f>
        <v>7.0741014979780151E-2</v>
      </c>
      <c r="CB509" s="122">
        <f t="shared" ref="CB509" si="9198">T509/T529</f>
        <v>4.887377815554611E-2</v>
      </c>
      <c r="CC509" s="123">
        <f t="shared" ref="CC509" si="9199">U509/U529</f>
        <v>0.16818002368732729</v>
      </c>
      <c r="CD509" s="124">
        <f t="shared" ref="CD509" si="9200">V509/V529</f>
        <v>4.5256863278064691E-2</v>
      </c>
      <c r="CE509" s="125">
        <f t="shared" ref="CE509" si="9201">W509/W529</f>
        <v>0.10949440606468179</v>
      </c>
      <c r="CF509" s="122">
        <f t="shared" ref="CF509" si="9202">X509/X529</f>
        <v>9.3190875943356233E-2</v>
      </c>
      <c r="CG509" s="123">
        <f t="shared" ref="CG509" si="9203">Y509/Y529</f>
        <v>0.14014696058784235</v>
      </c>
      <c r="CH509" s="124">
        <f t="shared" ref="CH509" si="9204">Z509/Z529</f>
        <v>8.5704607046070455E-2</v>
      </c>
      <c r="CI509" s="122">
        <f t="shared" ref="CI509" si="9205">AA509/AA529</f>
        <v>6.2460983561073734E-2</v>
      </c>
      <c r="CJ509" s="128">
        <f t="shared" ref="CJ509" si="9206">AB509/AB529</f>
        <v>8.5148151013461237E-2</v>
      </c>
      <c r="CK509" s="129">
        <f t="shared" ref="CK509" si="9207">AC509/AC529</f>
        <v>8.5227382820825828E-2</v>
      </c>
    </row>
    <row r="510" spans="1:89" ht="13.5" thickBot="1" x14ac:dyDescent="0.25">
      <c r="A510" s="130" t="s">
        <v>22</v>
      </c>
      <c r="B510" s="179">
        <v>1680</v>
      </c>
      <c r="C510" s="180">
        <v>905</v>
      </c>
      <c r="D510" s="181">
        <v>536</v>
      </c>
      <c r="E510" s="182">
        <v>579</v>
      </c>
      <c r="F510" s="179">
        <v>1972</v>
      </c>
      <c r="G510" s="183">
        <v>913</v>
      </c>
      <c r="H510" s="181">
        <v>2080</v>
      </c>
      <c r="I510" s="182">
        <v>1462</v>
      </c>
      <c r="J510" s="179">
        <v>171</v>
      </c>
      <c r="K510" s="183">
        <v>607</v>
      </c>
      <c r="L510" s="181">
        <v>558</v>
      </c>
      <c r="M510" s="179">
        <v>1750</v>
      </c>
      <c r="N510" s="184">
        <v>1460</v>
      </c>
      <c r="O510" s="185">
        <v>2660</v>
      </c>
      <c r="P510" s="179">
        <v>1069</v>
      </c>
      <c r="Q510" s="183">
        <v>1095</v>
      </c>
      <c r="R510" s="181">
        <v>1498</v>
      </c>
      <c r="S510" s="182">
        <v>1023</v>
      </c>
      <c r="T510" s="179">
        <v>183</v>
      </c>
      <c r="U510" s="183">
        <v>631</v>
      </c>
      <c r="V510" s="181">
        <v>544</v>
      </c>
      <c r="W510" s="182">
        <v>1271</v>
      </c>
      <c r="X510" s="179">
        <v>843</v>
      </c>
      <c r="Y510" s="183">
        <v>848</v>
      </c>
      <c r="Z510" s="181">
        <v>2020</v>
      </c>
      <c r="AA510" s="179">
        <v>1517</v>
      </c>
      <c r="AB510" s="161">
        <f t="shared" si="9097"/>
        <v>14614</v>
      </c>
      <c r="AC510" s="162">
        <f t="shared" si="9098"/>
        <v>15261</v>
      </c>
      <c r="AE510" t="s">
        <v>26</v>
      </c>
      <c r="BI510" s="130" t="s">
        <v>22</v>
      </c>
      <c r="BJ510" s="122">
        <f>B510/B529</f>
        <v>9.2858722087110324E-2</v>
      </c>
      <c r="BK510" s="123">
        <f t="shared" ref="BK510" si="9208">C510/C529</f>
        <v>5.0294542625319551E-2</v>
      </c>
      <c r="BL510" s="124">
        <f t="shared" ref="BL510" si="9209">D510/D529</f>
        <v>6.5629974286763801E-2</v>
      </c>
      <c r="BM510" s="125">
        <f t="shared" ref="BM510" si="9210">E510/E529</f>
        <v>7.0860359809080897E-2</v>
      </c>
      <c r="BN510" s="122">
        <f t="shared" ref="BN510" si="9211">F510/F529</f>
        <v>9.688037337263572E-2</v>
      </c>
      <c r="BO510" s="123">
        <f t="shared" ref="BO510" si="9212">G510/G529</f>
        <v>4.8540592269658143E-2</v>
      </c>
      <c r="BP510" s="124">
        <f t="shared" ref="BP510" si="9213">H510/H529</f>
        <v>8.1661497389187709E-2</v>
      </c>
      <c r="BQ510" s="125">
        <f t="shared" ref="BQ510" si="9214">I510/I529</f>
        <v>5.3478674372668081E-2</v>
      </c>
      <c r="BR510" s="122">
        <f t="shared" ref="BR510" si="9215">J510/J529</f>
        <v>3.7109375E-2</v>
      </c>
      <c r="BS510" s="123">
        <f t="shared" ref="BS510" si="9216">K510/K529</f>
        <v>0.13435148295706065</v>
      </c>
      <c r="BT510" s="124">
        <f t="shared" ref="BT510" si="9217">L510/L529</f>
        <v>3.8731172346775873E-2</v>
      </c>
      <c r="BU510" s="122">
        <f t="shared" ref="BU510" si="9218">M510/M529</f>
        <v>0.12136763991955059</v>
      </c>
      <c r="BV510" s="126">
        <f t="shared" ref="BV510" si="9219">N510/N529</f>
        <v>5.4510155316606933E-2</v>
      </c>
      <c r="BW510" s="127">
        <f t="shared" ref="BW510" si="9220">O510/O529</f>
        <v>0.10013552175877127</v>
      </c>
      <c r="BX510" s="122">
        <f t="shared" ref="BX510" si="9221">P510/P529</f>
        <v>7.7790714597584049E-2</v>
      </c>
      <c r="BY510" s="123">
        <f t="shared" ref="BY510" si="9222">Q510/Q529</f>
        <v>8.2182527769438601E-2</v>
      </c>
      <c r="BZ510" s="124">
        <f t="shared" ref="BZ510" si="9223">R510/R529</f>
        <v>8.6057333256735799E-2</v>
      </c>
      <c r="CA510" s="125">
        <f t="shared" ref="CA510" si="9224">S510/S529</f>
        <v>5.8267357749045963E-2</v>
      </c>
      <c r="CB510" s="122">
        <f t="shared" ref="CB510" si="9225">T510/T529</f>
        <v>3.8886527836804081E-2</v>
      </c>
      <c r="CC510" s="123">
        <f t="shared" ref="CC510" si="9226">U510/U529</f>
        <v>0.12455586261350178</v>
      </c>
      <c r="CD510" s="124">
        <f t="shared" ref="CD510" si="9227">V510/V529</f>
        <v>3.6966567001902692E-2</v>
      </c>
      <c r="CE510" s="125">
        <f t="shared" ref="CE510" si="9228">W510/W529</f>
        <v>7.7703735403802654E-2</v>
      </c>
      <c r="CF510" s="122">
        <f t="shared" ref="CF510" si="9229">X510/X529</f>
        <v>7.1483083184940219E-2</v>
      </c>
      <c r="CG510" s="123">
        <f t="shared" ref="CG510" si="9230">Y510/Y529</f>
        <v>0.1132932531730127</v>
      </c>
      <c r="CH510" s="124">
        <f t="shared" ref="CH510" si="9231">Z510/Z529</f>
        <v>7.6031315868714242E-2</v>
      </c>
      <c r="CI510" s="122">
        <f t="shared" ref="CI510" si="9232">AA510/AA529</f>
        <v>5.2611500312131514E-2</v>
      </c>
      <c r="CJ510" s="128">
        <f t="shared" ref="CJ510" si="9233">AB510/AB529</f>
        <v>7.066184434473155E-2</v>
      </c>
      <c r="CK510" s="129">
        <f t="shared" ref="CK510" si="9234">AC510/AC529</f>
        <v>7.3926059408242747E-2</v>
      </c>
    </row>
    <row r="511" spans="1:89" ht="14.25" thickTop="1" thickBot="1" x14ac:dyDescent="0.25">
      <c r="A511" s="138" t="s">
        <v>27</v>
      </c>
      <c r="B511" s="186">
        <v>1330</v>
      </c>
      <c r="C511" s="187">
        <v>871</v>
      </c>
      <c r="D511" s="188">
        <v>503</v>
      </c>
      <c r="E511" s="189">
        <v>434</v>
      </c>
      <c r="F511" s="186">
        <v>1765</v>
      </c>
      <c r="G511" s="190">
        <v>692</v>
      </c>
      <c r="H511" s="188">
        <v>1907</v>
      </c>
      <c r="I511" s="189">
        <v>1348</v>
      </c>
      <c r="J511" s="186">
        <v>178</v>
      </c>
      <c r="K511" s="190">
        <v>570</v>
      </c>
      <c r="L511" s="188">
        <v>535</v>
      </c>
      <c r="M511" s="186">
        <v>1577</v>
      </c>
      <c r="N511" s="191">
        <v>1499</v>
      </c>
      <c r="O511" s="192">
        <v>2276</v>
      </c>
      <c r="P511" s="186">
        <v>802</v>
      </c>
      <c r="Q511" s="190">
        <v>875</v>
      </c>
      <c r="R511" s="188">
        <v>1288</v>
      </c>
      <c r="S511" s="189">
        <v>1005</v>
      </c>
      <c r="T511" s="186">
        <v>189</v>
      </c>
      <c r="U511" s="190">
        <v>446</v>
      </c>
      <c r="V511" s="188">
        <v>537</v>
      </c>
      <c r="W511" s="189">
        <v>1455</v>
      </c>
      <c r="X511" s="186">
        <v>708</v>
      </c>
      <c r="Y511" s="190">
        <v>621</v>
      </c>
      <c r="Z511" s="188">
        <v>1783</v>
      </c>
      <c r="AA511" s="186">
        <v>1650</v>
      </c>
      <c r="AB511" s="161">
        <f t="shared" si="9097"/>
        <v>13024</v>
      </c>
      <c r="AC511" s="162">
        <f t="shared" si="9098"/>
        <v>13820</v>
      </c>
      <c r="AE511" s="265" t="s">
        <v>2</v>
      </c>
      <c r="AF511" s="267" t="s">
        <v>3</v>
      </c>
      <c r="AG511" s="268"/>
      <c r="AH511" s="267" t="s">
        <v>4</v>
      </c>
      <c r="AI511" s="268"/>
      <c r="AJ511" s="267" t="s">
        <v>5</v>
      </c>
      <c r="AK511" s="268"/>
      <c r="AL511" s="267" t="s">
        <v>6</v>
      </c>
      <c r="AM511" s="268"/>
      <c r="AN511" s="267" t="s">
        <v>7</v>
      </c>
      <c r="AO511" s="268"/>
      <c r="AP511" s="267" t="s">
        <v>8</v>
      </c>
      <c r="AQ511" s="268"/>
      <c r="AR511" s="267" t="s">
        <v>9</v>
      </c>
      <c r="AS511" s="268"/>
      <c r="AT511" s="267" t="s">
        <v>10</v>
      </c>
      <c r="AU511" s="268"/>
      <c r="AV511" s="267" t="s">
        <v>11</v>
      </c>
      <c r="AW511" s="268"/>
      <c r="AX511" s="267" t="s">
        <v>12</v>
      </c>
      <c r="AY511" s="268"/>
      <c r="AZ511" s="267" t="s">
        <v>13</v>
      </c>
      <c r="BA511" s="268"/>
      <c r="BB511" s="267" t="s">
        <v>14</v>
      </c>
      <c r="BC511" s="268"/>
      <c r="BD511" s="270" t="s">
        <v>15</v>
      </c>
      <c r="BE511" s="271"/>
      <c r="BF511" s="272" t="s">
        <v>16</v>
      </c>
      <c r="BG511" s="273"/>
      <c r="BI511" s="138" t="s">
        <v>27</v>
      </c>
      <c r="BJ511" s="122">
        <f>B511/B529</f>
        <v>7.3513154985629006E-2</v>
      </c>
      <c r="BK511" s="123">
        <f t="shared" ref="BK511" si="9235">C511/C529</f>
        <v>4.8405023896854506E-2</v>
      </c>
      <c r="BL511" s="124">
        <f t="shared" ref="BL511" si="9236">D511/D529</f>
        <v>6.1589322884780216E-2</v>
      </c>
      <c r="BM511" s="125">
        <f t="shared" ref="BM511" si="9237">E511/E529</f>
        <v>5.3114673846530409E-2</v>
      </c>
      <c r="BN511" s="122">
        <f t="shared" ref="BN511" si="9238">F511/F529</f>
        <v>8.6710881847211985E-2</v>
      </c>
      <c r="BO511" s="123">
        <f t="shared" ref="BO511" si="9239">G511/G529</f>
        <v>3.6790897974373973E-2</v>
      </c>
      <c r="BP511" s="124">
        <f t="shared" ref="BP511" si="9240">H511/H529</f>
        <v>7.4869459385183149E-2</v>
      </c>
      <c r="BQ511" s="125">
        <f t="shared" ref="BQ511" si="9241">I511/I529</f>
        <v>4.9308654619942938E-2</v>
      </c>
      <c r="BR511" s="122">
        <f t="shared" ref="BR511" si="9242">J511/J529</f>
        <v>3.8628472222222224E-2</v>
      </c>
      <c r="BS511" s="123">
        <f t="shared" ref="BS511" si="9243">K511/K529</f>
        <v>0.12616201859229748</v>
      </c>
      <c r="BT511" s="124">
        <f t="shared" ref="BT511" si="9244">L511/L529</f>
        <v>3.7134726174776152E-2</v>
      </c>
      <c r="BU511" s="122">
        <f t="shared" ref="BU511" si="9245">M511/M529</f>
        <v>0.10936958180178931</v>
      </c>
      <c r="BV511" s="126">
        <f t="shared" ref="BV511" si="9246">N511/N529</f>
        <v>5.5966248506571087E-2</v>
      </c>
      <c r="BW511" s="127">
        <f t="shared" ref="BW511" si="9247">O511/O529</f>
        <v>8.5679867489835873E-2</v>
      </c>
      <c r="BX511" s="122">
        <f t="shared" ref="BX511" si="9248">P511/P529</f>
        <v>5.8361228351040607E-2</v>
      </c>
      <c r="BY511" s="123">
        <f t="shared" ref="BY511" si="9249">Q511/Q529</f>
        <v>6.5670969678775143E-2</v>
      </c>
      <c r="BZ511" s="124">
        <f t="shared" ref="BZ511" si="9250">R511/R529</f>
        <v>7.3993221117941058E-2</v>
      </c>
      <c r="CA511" s="125">
        <f t="shared" ref="CA511" si="9251">S511/S529</f>
        <v>5.7242125647889733E-2</v>
      </c>
      <c r="CB511" s="122">
        <f t="shared" ref="CB511" si="9252">T511/T529</f>
        <v>4.0161495962600935E-2</v>
      </c>
      <c r="CC511" s="123">
        <f t="shared" ref="CC511" si="9253">U511/U529</f>
        <v>8.8037899723647853E-2</v>
      </c>
      <c r="CD511" s="124">
        <f t="shared" ref="CD511" si="9254">V511/V529</f>
        <v>3.6490894264745853E-2</v>
      </c>
      <c r="CE511" s="125">
        <f t="shared" ref="CE511" si="9255">W511/W529</f>
        <v>8.8952741945344499E-2</v>
      </c>
      <c r="CF511" s="122">
        <f t="shared" ref="CF511" si="9256">X511/X529</f>
        <v>6.0035614347494277E-2</v>
      </c>
      <c r="CG511" s="123">
        <f t="shared" ref="CG511" si="9257">Y511/Y529</f>
        <v>8.2965931863727457E-2</v>
      </c>
      <c r="CH511" s="124">
        <f t="shared" ref="CH511" si="9258">Z511/Z529</f>
        <v>6.711080999698886E-2</v>
      </c>
      <c r="CI511" s="122">
        <f t="shared" ref="CI511" si="9259">AA511/AA529</f>
        <v>5.722411042519248E-2</v>
      </c>
      <c r="CJ511" s="128">
        <f t="shared" ref="CJ511" si="9260">AB511/AB529</f>
        <v>6.2973851152715463E-2</v>
      </c>
      <c r="CK511" s="129">
        <f t="shared" ref="CK511" si="9261">AC511/AC529</f>
        <v>6.694568776763743E-2</v>
      </c>
    </row>
    <row r="512" spans="1:89" ht="15" thickTop="1" thickBot="1" x14ac:dyDescent="0.3">
      <c r="A512" s="130" t="s">
        <v>28</v>
      </c>
      <c r="B512" s="179">
        <v>909</v>
      </c>
      <c r="C512" s="180">
        <v>906</v>
      </c>
      <c r="D512" s="181">
        <v>431</v>
      </c>
      <c r="E512" s="182">
        <v>384</v>
      </c>
      <c r="F512" s="179">
        <v>1295</v>
      </c>
      <c r="G512" s="183">
        <v>568</v>
      </c>
      <c r="H512" s="181">
        <v>1584</v>
      </c>
      <c r="I512" s="182">
        <v>1184</v>
      </c>
      <c r="J512" s="179">
        <v>210</v>
      </c>
      <c r="K512" s="183">
        <v>431</v>
      </c>
      <c r="L512" s="181">
        <v>463</v>
      </c>
      <c r="M512" s="179">
        <v>1098</v>
      </c>
      <c r="N512" s="184">
        <v>1179</v>
      </c>
      <c r="O512" s="185">
        <v>1523</v>
      </c>
      <c r="P512" s="179">
        <v>655</v>
      </c>
      <c r="Q512" s="183">
        <v>565</v>
      </c>
      <c r="R512" s="181">
        <v>1051</v>
      </c>
      <c r="S512" s="182">
        <v>842</v>
      </c>
      <c r="T512" s="179">
        <v>150</v>
      </c>
      <c r="U512" s="183">
        <v>336</v>
      </c>
      <c r="V512" s="181">
        <v>502</v>
      </c>
      <c r="W512" s="182">
        <v>1109</v>
      </c>
      <c r="X512" s="179">
        <v>571</v>
      </c>
      <c r="Y512" s="183">
        <v>385</v>
      </c>
      <c r="Z512" s="181">
        <v>1493</v>
      </c>
      <c r="AA512" s="179">
        <v>1561</v>
      </c>
      <c r="AB512" s="161">
        <f t="shared" si="9097"/>
        <v>10493</v>
      </c>
      <c r="AC512" s="162">
        <f t="shared" si="9098"/>
        <v>10892</v>
      </c>
      <c r="AE512" s="266"/>
      <c r="AF512" s="110" t="s">
        <v>17</v>
      </c>
      <c r="AG512" s="111" t="s">
        <v>18</v>
      </c>
      <c r="AH512" s="112" t="s">
        <v>17</v>
      </c>
      <c r="AI512" s="113" t="s">
        <v>18</v>
      </c>
      <c r="AJ512" s="110" t="s">
        <v>17</v>
      </c>
      <c r="AK512" s="111" t="s">
        <v>18</v>
      </c>
      <c r="AL512" s="112" t="s">
        <v>17</v>
      </c>
      <c r="AM512" s="113" t="s">
        <v>18</v>
      </c>
      <c r="AN512" s="110" t="s">
        <v>17</v>
      </c>
      <c r="AO512" s="111" t="s">
        <v>18</v>
      </c>
      <c r="AP512" s="112" t="s">
        <v>17</v>
      </c>
      <c r="AQ512" s="110" t="s">
        <v>18</v>
      </c>
      <c r="AR512" s="114" t="s">
        <v>17</v>
      </c>
      <c r="AS512" s="115" t="s">
        <v>18</v>
      </c>
      <c r="AT512" s="110" t="s">
        <v>17</v>
      </c>
      <c r="AU512" s="111" t="s">
        <v>18</v>
      </c>
      <c r="AV512" s="112" t="s">
        <v>17</v>
      </c>
      <c r="AW512" s="113" t="s">
        <v>18</v>
      </c>
      <c r="AX512" s="110" t="s">
        <v>17</v>
      </c>
      <c r="AY512" s="111" t="s">
        <v>18</v>
      </c>
      <c r="AZ512" s="112" t="s">
        <v>17</v>
      </c>
      <c r="BA512" s="113" t="s">
        <v>18</v>
      </c>
      <c r="BB512" s="110" t="s">
        <v>17</v>
      </c>
      <c r="BC512" s="111" t="s">
        <v>18</v>
      </c>
      <c r="BD512" s="25" t="s">
        <v>17</v>
      </c>
      <c r="BE512" s="116" t="s">
        <v>18</v>
      </c>
      <c r="BF512" s="167" t="s">
        <v>17</v>
      </c>
      <c r="BG512" s="168" t="s">
        <v>18</v>
      </c>
      <c r="BI512" s="130" t="s">
        <v>28</v>
      </c>
      <c r="BJ512" s="122">
        <f>B512/B529</f>
        <v>5.024320141499005E-2</v>
      </c>
      <c r="BK512" s="123">
        <f t="shared" ref="BK512" si="9262">C512/C529</f>
        <v>5.0350116705568521E-2</v>
      </c>
      <c r="BL512" s="124">
        <f t="shared" ref="BL512" si="9263">D512/D529</f>
        <v>5.2773356189543284E-2</v>
      </c>
      <c r="BM512" s="125">
        <f t="shared" ref="BM512" si="9264">E512/E529</f>
        <v>4.699547179047852E-2</v>
      </c>
      <c r="BN512" s="122">
        <f t="shared" ref="BN512" si="9265">F512/F529</f>
        <v>6.3620732006877914E-2</v>
      </c>
      <c r="BO512" s="123">
        <f t="shared" ref="BO512" si="9266">G512/G529</f>
        <v>3.0198309320006379E-2</v>
      </c>
      <c r="BP512" s="124">
        <f t="shared" ref="BP512" si="9267">H512/H529</f>
        <v>6.2188371088689097E-2</v>
      </c>
      <c r="BQ512" s="125">
        <f t="shared" ref="BQ512" si="9268">I512/I529</f>
        <v>4.3309678835320796E-2</v>
      </c>
      <c r="BR512" s="122">
        <f t="shared" ref="BR512" si="9269">J512/J529</f>
        <v>4.5572916666666664E-2</v>
      </c>
      <c r="BS512" s="123">
        <f t="shared" ref="BS512" si="9270">K512/K529</f>
        <v>9.5396193005754762E-2</v>
      </c>
      <c r="BT512" s="124">
        <f t="shared" ref="BT512" si="9271">L512/L529</f>
        <v>3.2137155549385718E-2</v>
      </c>
      <c r="BU512" s="122">
        <f t="shared" ref="BU512" si="9272">M512/M529</f>
        <v>7.6149524932380891E-2</v>
      </c>
      <c r="BV512" s="126">
        <f t="shared" ref="BV512" si="9273">N512/N529</f>
        <v>4.4018817204301078E-2</v>
      </c>
      <c r="BW512" s="127">
        <f t="shared" ref="BW512" si="9274">O512/O529</f>
        <v>5.7333232946845357E-2</v>
      </c>
      <c r="BX512" s="122">
        <f t="shared" ref="BX512" si="9275">P512/P529</f>
        <v>4.766409547373017E-2</v>
      </c>
      <c r="BY512" s="123">
        <f t="shared" ref="BY512" si="9276">Q512/Q529</f>
        <v>4.2404683278294809E-2</v>
      </c>
      <c r="BZ512" s="124">
        <f t="shared" ref="BZ512" si="9277">R512/R529</f>
        <v>6.0378008847015566E-2</v>
      </c>
      <c r="CA512" s="125">
        <f t="shared" ref="CA512" si="9278">S512/S529</f>
        <v>4.7958079398530501E-2</v>
      </c>
      <c r="CB512" s="122">
        <f t="shared" ref="CB512" si="9279">T512/T529</f>
        <v>3.1874203144921377E-2</v>
      </c>
      <c r="CC512" s="123">
        <f t="shared" ref="CC512" si="9280">U512/U529</f>
        <v>6.6324516383734697E-2</v>
      </c>
      <c r="CD512" s="124">
        <f t="shared" ref="CD512" si="9281">V512/V529</f>
        <v>3.4112530578961672E-2</v>
      </c>
      <c r="CE512" s="125">
        <f t="shared" ref="CE512" si="9282">W512/W529</f>
        <v>6.7799718774836468E-2</v>
      </c>
      <c r="CF512" s="122">
        <f t="shared" ref="CF512" si="9283">X512/X529</f>
        <v>4.8418553379123208E-2</v>
      </c>
      <c r="CG512" s="123">
        <f t="shared" ref="CG512" si="9284">Y512/Y529</f>
        <v>5.143620574482298E-2</v>
      </c>
      <c r="CH512" s="124">
        <f t="shared" ref="CH512" si="9285">Z512/Z529</f>
        <v>5.6195423065341761E-2</v>
      </c>
      <c r="CI512" s="122">
        <f t="shared" ref="CI512" si="9286">AA512/AA529</f>
        <v>5.4137476590136645E-2</v>
      </c>
      <c r="CJ512" s="128">
        <f t="shared" ref="CJ512" si="9287">AB512/AB529</f>
        <v>5.0735919851462169E-2</v>
      </c>
      <c r="CK512" s="129">
        <f t="shared" ref="CK512" si="9288">AC512/AC529</f>
        <v>5.2762115134957079E-2</v>
      </c>
    </row>
    <row r="513" spans="1:89" ht="13.5" thickTop="1" x14ac:dyDescent="0.2">
      <c r="A513" s="138" t="s">
        <v>29</v>
      </c>
      <c r="B513" s="193">
        <v>985</v>
      </c>
      <c r="C513" s="187">
        <v>779</v>
      </c>
      <c r="D513" s="188">
        <v>400</v>
      </c>
      <c r="E513" s="189">
        <v>382</v>
      </c>
      <c r="F513" s="186">
        <v>1110</v>
      </c>
      <c r="G513" s="190">
        <v>613</v>
      </c>
      <c r="H513" s="188">
        <v>1399</v>
      </c>
      <c r="I513" s="189">
        <v>1282</v>
      </c>
      <c r="J513" s="186">
        <v>245</v>
      </c>
      <c r="K513" s="190">
        <v>263</v>
      </c>
      <c r="L513" s="188">
        <v>574</v>
      </c>
      <c r="M513" s="186">
        <v>935</v>
      </c>
      <c r="N513" s="191">
        <v>1194</v>
      </c>
      <c r="O513" s="194">
        <v>1431</v>
      </c>
      <c r="P513" s="186">
        <v>628</v>
      </c>
      <c r="Q513" s="190">
        <v>569</v>
      </c>
      <c r="R513" s="188">
        <v>899</v>
      </c>
      <c r="S513" s="189">
        <v>775</v>
      </c>
      <c r="T513" s="186">
        <v>169</v>
      </c>
      <c r="U513" s="190">
        <v>217</v>
      </c>
      <c r="V513" s="188">
        <v>484</v>
      </c>
      <c r="W513" s="195">
        <v>1024</v>
      </c>
      <c r="X513" s="186">
        <v>557</v>
      </c>
      <c r="Y513" s="190">
        <v>360</v>
      </c>
      <c r="Z513" s="188">
        <v>1542</v>
      </c>
      <c r="AA513" s="186">
        <v>1710</v>
      </c>
      <c r="AB513" s="161">
        <f t="shared" si="9097"/>
        <v>10186</v>
      </c>
      <c r="AC513" s="162">
        <f t="shared" si="9098"/>
        <v>10340</v>
      </c>
      <c r="AE513" s="253" t="str">
        <f>$AE$17</f>
        <v>17:00 - 17:59</v>
      </c>
      <c r="AF513" s="119">
        <f t="shared" ref="AF513:AU514" si="9289">SUMIF($A$9:$A$32,$AE513,B$505:B$528)</f>
        <v>1049</v>
      </c>
      <c r="AG513" s="176">
        <f t="shared" si="9289"/>
        <v>1951</v>
      </c>
      <c r="AH513" s="120">
        <f t="shared" si="9289"/>
        <v>799</v>
      </c>
      <c r="AI513" s="171">
        <f t="shared" si="9289"/>
        <v>592</v>
      </c>
      <c r="AJ513" s="119">
        <f t="shared" si="9289"/>
        <v>987</v>
      </c>
      <c r="AK513" s="121">
        <f t="shared" si="9289"/>
        <v>2131</v>
      </c>
      <c r="AL513" s="120">
        <f t="shared" si="9289"/>
        <v>1669</v>
      </c>
      <c r="AM513" s="171">
        <f t="shared" si="9289"/>
        <v>2900</v>
      </c>
      <c r="AN513" s="119">
        <f t="shared" si="9289"/>
        <v>669</v>
      </c>
      <c r="AO513" s="121">
        <f t="shared" si="9289"/>
        <v>168</v>
      </c>
      <c r="AP513" s="120">
        <f t="shared" si="9289"/>
        <v>1780</v>
      </c>
      <c r="AQ513" s="119">
        <f t="shared" si="9289"/>
        <v>505</v>
      </c>
      <c r="AR513" s="170">
        <f t="shared" si="9289"/>
        <v>2784</v>
      </c>
      <c r="AS513" s="172">
        <f t="shared" si="9289"/>
        <v>1564</v>
      </c>
      <c r="AT513" s="119">
        <f t="shared" si="9289"/>
        <v>1273</v>
      </c>
      <c r="AU513" s="121">
        <f t="shared" si="9289"/>
        <v>964</v>
      </c>
      <c r="AV513" s="120">
        <f t="shared" ref="AP513:BE514" si="9290">SUMIF($A$9:$A$32,$AE513,R$505:R$528)</f>
        <v>1266</v>
      </c>
      <c r="AW513" s="171">
        <f t="shared" si="9290"/>
        <v>1619</v>
      </c>
      <c r="AX513" s="119">
        <f t="shared" si="9290"/>
        <v>723</v>
      </c>
      <c r="AY513" s="121">
        <f t="shared" si="9290"/>
        <v>147</v>
      </c>
      <c r="AZ513" s="120">
        <f t="shared" si="9290"/>
        <v>1759</v>
      </c>
      <c r="BA513" s="171">
        <f t="shared" si="9290"/>
        <v>999</v>
      </c>
      <c r="BB513" s="119">
        <f t="shared" si="9290"/>
        <v>1256</v>
      </c>
      <c r="BC513" s="121">
        <f t="shared" si="9290"/>
        <v>406</v>
      </c>
      <c r="BD513" s="20">
        <f t="shared" si="9290"/>
        <v>1751</v>
      </c>
      <c r="BE513" s="175">
        <f t="shared" si="9290"/>
        <v>2883</v>
      </c>
      <c r="BF513" s="161">
        <f>AF513+AH513+AJ513+AL513+AN513+AP513+AR513+AT513+AV513+AX513+AZ513+BB513+BD513</f>
        <v>17765</v>
      </c>
      <c r="BG513" s="162">
        <f>AG513+AI513+AK513+AM513+AO513+AQ513+AS513+AU513+AW513+AY513+BA513+BC513+BE513</f>
        <v>16829</v>
      </c>
      <c r="BI513" s="138" t="s">
        <v>29</v>
      </c>
      <c r="BJ513" s="122">
        <f>B513/B529</f>
        <v>5.4443953128454563E-2</v>
      </c>
      <c r="BK513" s="123">
        <f t="shared" ref="BK513" si="9291">C513/C529</f>
        <v>4.3292208513949097E-2</v>
      </c>
      <c r="BL513" s="124">
        <f t="shared" ref="BL513" si="9292">D513/D529</f>
        <v>4.8977592751316273E-2</v>
      </c>
      <c r="BM513" s="125">
        <f t="shared" ref="BM513" si="9293">E513/E529</f>
        <v>4.6750703708236446E-2</v>
      </c>
      <c r="BN513" s="122">
        <f t="shared" ref="BN513" si="9294">F513/F529</f>
        <v>5.4532056005895356E-2</v>
      </c>
      <c r="BO513" s="123">
        <f t="shared" ref="BO513" si="9295">G513/G529</f>
        <v>3.2590781009091394E-2</v>
      </c>
      <c r="BP513" s="124">
        <f t="shared" ref="BP513" si="9296">H513/H529</f>
        <v>5.4925209061285382E-2</v>
      </c>
      <c r="BQ513" s="125">
        <f t="shared" ref="BQ513" si="9297">I513/I529</f>
        <v>4.6894432657838908E-2</v>
      </c>
      <c r="BR513" s="122">
        <f t="shared" ref="BR513" si="9298">J513/J529</f>
        <v>5.3168402777777776E-2</v>
      </c>
      <c r="BS513" s="123">
        <f t="shared" ref="BS513" si="9299">K513/K529</f>
        <v>5.8211598052235504E-2</v>
      </c>
      <c r="BT513" s="124">
        <f t="shared" ref="BT513" si="9300">L513/L529</f>
        <v>3.9841743596862635E-2</v>
      </c>
      <c r="BU513" s="122">
        <f t="shared" ref="BU513" si="9301">M513/M529</f>
        <v>6.4844996185588463E-2</v>
      </c>
      <c r="BV513" s="126">
        <f t="shared" ref="BV513" si="9302">N513/N529</f>
        <v>4.4578853046594979E-2</v>
      </c>
      <c r="BW513" s="127">
        <f t="shared" ref="BW513" si="9303">O513/O529</f>
        <v>5.3869899111579585E-2</v>
      </c>
      <c r="BX513" s="122">
        <f t="shared" ref="BX513" si="9304">P513/P529</f>
        <v>4.5699315965652743E-2</v>
      </c>
      <c r="BY513" s="123">
        <f t="shared" ref="BY513" si="9305">Q513/Q529</f>
        <v>4.270489342539778E-2</v>
      </c>
      <c r="BZ513" s="124">
        <f t="shared" ref="BZ513" si="9306">R513/R529</f>
        <v>5.1645889584649857E-2</v>
      </c>
      <c r="CA513" s="125">
        <f t="shared" ref="CA513" si="9307">S513/S529</f>
        <v>4.4141937688671189E-2</v>
      </c>
      <c r="CB513" s="122">
        <f t="shared" ref="CB513" si="9308">T513/T529</f>
        <v>3.591160220994475E-2</v>
      </c>
      <c r="CC513" s="123">
        <f t="shared" ref="CC513" si="9309">U513/U529</f>
        <v>4.2834583497828663E-2</v>
      </c>
      <c r="CD513" s="124">
        <f t="shared" ref="CD513" si="9310">V513/V529</f>
        <v>3.2889372111986954E-2</v>
      </c>
      <c r="CE513" s="125">
        <f t="shared" ref="CE513" si="9311">W513/W529</f>
        <v>6.2603166839885066E-2</v>
      </c>
      <c r="CF513" s="122">
        <f t="shared" ref="CF513" si="9312">X513/X529</f>
        <v>4.7231408462647333E-2</v>
      </c>
      <c r="CG513" s="123">
        <f t="shared" ref="CG513" si="9313">Y513/Y529</f>
        <v>4.8096192384769539E-2</v>
      </c>
      <c r="CH513" s="124">
        <f t="shared" ref="CH513" si="9314">Z513/Z529</f>
        <v>5.8039747064137309E-2</v>
      </c>
      <c r="CI513" s="122">
        <f t="shared" ref="CI513" si="9315">AA513/AA529</f>
        <v>5.9304987167926752E-2</v>
      </c>
      <c r="CJ513" s="128">
        <f t="shared" ref="CJ513" si="9316">AB513/AB529</f>
        <v>4.925150858734334E-2</v>
      </c>
      <c r="CK513" s="129">
        <f t="shared" ref="CK513" si="9317">AC513/AC529</f>
        <v>5.0088162917320621E-2</v>
      </c>
    </row>
    <row r="514" spans="1:89" x14ac:dyDescent="0.2">
      <c r="A514" s="130" t="s">
        <v>31</v>
      </c>
      <c r="B514" s="196">
        <v>737</v>
      </c>
      <c r="C514" s="180">
        <v>715</v>
      </c>
      <c r="D514" s="181">
        <v>340</v>
      </c>
      <c r="E514" s="182">
        <v>409</v>
      </c>
      <c r="F514" s="179">
        <v>928</v>
      </c>
      <c r="G514" s="183">
        <v>563</v>
      </c>
      <c r="H514" s="181">
        <v>1149</v>
      </c>
      <c r="I514" s="182">
        <v>1177</v>
      </c>
      <c r="J514" s="179">
        <v>205</v>
      </c>
      <c r="K514" s="180">
        <v>213</v>
      </c>
      <c r="L514" s="181">
        <v>586</v>
      </c>
      <c r="M514" s="179">
        <v>722</v>
      </c>
      <c r="N514" s="184">
        <v>1047</v>
      </c>
      <c r="O514" s="197">
        <v>1177</v>
      </c>
      <c r="P514" s="179">
        <v>521</v>
      </c>
      <c r="Q514" s="180">
        <v>530</v>
      </c>
      <c r="R514" s="181">
        <v>794</v>
      </c>
      <c r="S514" s="182">
        <v>774</v>
      </c>
      <c r="T514" s="188">
        <v>174</v>
      </c>
      <c r="U514" s="179">
        <v>201</v>
      </c>
      <c r="V514" s="181">
        <v>533</v>
      </c>
      <c r="W514" s="198">
        <v>787</v>
      </c>
      <c r="X514" s="179">
        <v>445</v>
      </c>
      <c r="Y514" s="183">
        <v>270</v>
      </c>
      <c r="Z514" s="181">
        <v>1478</v>
      </c>
      <c r="AA514" s="179">
        <v>1587</v>
      </c>
      <c r="AB514" s="161">
        <f t="shared" si="9097"/>
        <v>8937</v>
      </c>
      <c r="AC514" s="162">
        <f t="shared" si="9098"/>
        <v>9125</v>
      </c>
      <c r="AE514" s="255" t="str">
        <f>$AE$18</f>
        <v>18:00 - 18:59</v>
      </c>
      <c r="AF514" s="119">
        <f t="shared" si="9289"/>
        <v>934</v>
      </c>
      <c r="AG514" s="180">
        <f t="shared" si="9289"/>
        <v>2466</v>
      </c>
      <c r="AH514" s="181">
        <f t="shared" si="9289"/>
        <v>488</v>
      </c>
      <c r="AI514" s="182">
        <f t="shared" si="9289"/>
        <v>756</v>
      </c>
      <c r="AJ514" s="179">
        <f t="shared" si="9289"/>
        <v>771</v>
      </c>
      <c r="AK514" s="183">
        <f t="shared" si="9289"/>
        <v>2029</v>
      </c>
      <c r="AL514" s="181">
        <f t="shared" si="9289"/>
        <v>1500</v>
      </c>
      <c r="AM514" s="182">
        <f t="shared" si="9289"/>
        <v>2972</v>
      </c>
      <c r="AN514" s="179">
        <f t="shared" si="9289"/>
        <v>481</v>
      </c>
      <c r="AO514" s="183">
        <f t="shared" si="9289"/>
        <v>166</v>
      </c>
      <c r="AP514" s="181">
        <f t="shared" si="9290"/>
        <v>1731</v>
      </c>
      <c r="AQ514" s="179">
        <f t="shared" si="9290"/>
        <v>468</v>
      </c>
      <c r="AR514" s="184">
        <f t="shared" si="9290"/>
        <v>2507</v>
      </c>
      <c r="AS514" s="185">
        <f t="shared" si="9290"/>
        <v>1525</v>
      </c>
      <c r="AT514" s="179">
        <f t="shared" si="9290"/>
        <v>1184</v>
      </c>
      <c r="AU514" s="183">
        <f t="shared" si="9290"/>
        <v>1091</v>
      </c>
      <c r="AV514" s="181">
        <f t="shared" si="9290"/>
        <v>1089</v>
      </c>
      <c r="AW514" s="182">
        <f t="shared" si="9290"/>
        <v>1627</v>
      </c>
      <c r="AX514" s="179">
        <f t="shared" si="9290"/>
        <v>562</v>
      </c>
      <c r="AY514" s="183">
        <f t="shared" si="9290"/>
        <v>105</v>
      </c>
      <c r="AZ514" s="181">
        <f t="shared" si="9290"/>
        <v>1868</v>
      </c>
      <c r="BA514" s="182">
        <f t="shared" si="9290"/>
        <v>708</v>
      </c>
      <c r="BB514" s="179">
        <f t="shared" si="9290"/>
        <v>1208</v>
      </c>
      <c r="BC514" s="183">
        <f t="shared" si="9290"/>
        <v>353</v>
      </c>
      <c r="BD514" s="181">
        <f t="shared" si="9290"/>
        <v>1768</v>
      </c>
      <c r="BE514" s="179">
        <f t="shared" si="9290"/>
        <v>2397</v>
      </c>
      <c r="BF514" s="163">
        <f>SUM(AF514,AH514,AJ514,AL514,AN514,AP514,AR514,AT514,AV514,AX514,AZ514,BB514,BD514)</f>
        <v>16091</v>
      </c>
      <c r="BG514" s="164">
        <f>SUM(AG514,AI514,AK514,AM514,AO514,AQ514,AS514,AU514,AW514,AY514,BA514,BC514,BE514)</f>
        <v>16663</v>
      </c>
      <c r="BI514" s="130" t="s">
        <v>31</v>
      </c>
      <c r="BJ514" s="122">
        <f>B514/B529</f>
        <v>4.0736237010833516E-2</v>
      </c>
      <c r="BK514" s="123">
        <f t="shared" ref="BK514" si="9318">C514/C529</f>
        <v>3.9735467378014894E-2</v>
      </c>
      <c r="BL514" s="124">
        <f t="shared" ref="BL514" si="9319">D514/D529</f>
        <v>4.1630953838618832E-2</v>
      </c>
      <c r="BM514" s="125">
        <f t="shared" ref="BM514" si="9320">E514/E529</f>
        <v>5.0055072818504465E-2</v>
      </c>
      <c r="BN514" s="122">
        <f t="shared" ref="BN514" si="9321">F514/F529</f>
        <v>4.5590763940063866E-2</v>
      </c>
      <c r="BO514" s="123">
        <f t="shared" ref="BO514" si="9322">G514/G529</f>
        <v>2.9932479132330266E-2</v>
      </c>
      <c r="BP514" s="124">
        <f t="shared" ref="BP514" si="9323">H514/H529</f>
        <v>4.5110125240469555E-2</v>
      </c>
      <c r="BQ514" s="125">
        <f t="shared" ref="BQ514" si="9324">I514/I529</f>
        <v>4.3053624990855223E-2</v>
      </c>
      <c r="BR514" s="122">
        <f t="shared" ref="BR514" si="9325">J514/J529</f>
        <v>4.4487847222222224E-2</v>
      </c>
      <c r="BS514" s="123">
        <f t="shared" ref="BS514" si="9326">K514/K529</f>
        <v>4.7144754316069057E-2</v>
      </c>
      <c r="BT514" s="124">
        <f t="shared" ref="BT514" si="9327">L514/L529</f>
        <v>4.0674672034427706E-2</v>
      </c>
      <c r="BU514" s="122">
        <f t="shared" ref="BU514" si="9328">M514/M529</f>
        <v>5.0072820583951731E-2</v>
      </c>
      <c r="BV514" s="126">
        <f t="shared" ref="BV514" si="9329">N514/N529</f>
        <v>3.9090501792114693E-2</v>
      </c>
      <c r="BW514" s="127">
        <f t="shared" ref="BW514" si="9330">O514/O529</f>
        <v>4.4308086131606687E-2</v>
      </c>
      <c r="BX514" s="122">
        <f t="shared" ref="BX514" si="9331">P514/P529</f>
        <v>3.7912967544753311E-2</v>
      </c>
      <c r="BY514" s="123">
        <f t="shared" ref="BY514" si="9332">Q514/Q529</f>
        <v>3.9777844491143799E-2</v>
      </c>
      <c r="BZ514" s="124">
        <f t="shared" ref="BZ514" si="9333">R514/R529</f>
        <v>4.5613833515252486E-2</v>
      </c>
      <c r="CA514" s="125">
        <f t="shared" ref="CA514" si="9334">S514/S529</f>
        <v>4.4084980349718063E-2</v>
      </c>
      <c r="CB514" s="122">
        <f t="shared" ref="CB514" si="9335">T514/T529</f>
        <v>3.6974075648108798E-2</v>
      </c>
      <c r="CC514" s="123">
        <f t="shared" ref="CC514" si="9336">U514/U529</f>
        <v>3.9676273193841295E-2</v>
      </c>
      <c r="CD514" s="124">
        <f t="shared" ref="CD514" si="9337">V514/V529</f>
        <v>3.6219081272084806E-2</v>
      </c>
      <c r="CE514" s="125">
        <f t="shared" ref="CE514" si="9338">W514/W529</f>
        <v>4.8113957327138225E-2</v>
      </c>
      <c r="CF514" s="122">
        <f t="shared" ref="CF514" si="9339">X514/X529</f>
        <v>3.7734249130840329E-2</v>
      </c>
      <c r="CG514" s="123">
        <f t="shared" ref="CG514" si="9340">Y514/Y529</f>
        <v>3.6072144288577156E-2</v>
      </c>
      <c r="CH514" s="124">
        <f t="shared" ref="CH514" si="9341">Z514/Z529</f>
        <v>5.5630834086118637E-2</v>
      </c>
      <c r="CI514" s="122">
        <f t="shared" ref="CI514" si="9342">AA514/AA529</f>
        <v>5.5039189845321496E-2</v>
      </c>
      <c r="CJ514" s="128">
        <f t="shared" ref="CJ514" si="9343">AB514/AB529</f>
        <v>4.321232399814328E-2</v>
      </c>
      <c r="CK514" s="129">
        <f t="shared" ref="CK514" si="9344">AC514/AC529</f>
        <v>4.4202561568718636E-2</v>
      </c>
    </row>
    <row r="515" spans="1:89" ht="13.5" thickBot="1" x14ac:dyDescent="0.25">
      <c r="A515" s="138" t="s">
        <v>33</v>
      </c>
      <c r="B515" s="193">
        <v>721</v>
      </c>
      <c r="C515" s="187">
        <v>782</v>
      </c>
      <c r="D515" s="188">
        <v>296</v>
      </c>
      <c r="E515" s="189">
        <v>406</v>
      </c>
      <c r="F515" s="186">
        <v>784</v>
      </c>
      <c r="G515" s="190">
        <v>607</v>
      </c>
      <c r="H515" s="188">
        <v>1214</v>
      </c>
      <c r="I515" s="189">
        <v>1149</v>
      </c>
      <c r="J515" s="186">
        <v>227</v>
      </c>
      <c r="K515" s="187">
        <v>205</v>
      </c>
      <c r="L515" s="188">
        <v>560</v>
      </c>
      <c r="M515" s="186">
        <v>626</v>
      </c>
      <c r="N515" s="191">
        <v>1072</v>
      </c>
      <c r="O515" s="194">
        <v>1082</v>
      </c>
      <c r="P515" s="186">
        <v>595</v>
      </c>
      <c r="Q515" s="187">
        <v>480</v>
      </c>
      <c r="R515" s="188">
        <v>783</v>
      </c>
      <c r="S515" s="189">
        <v>642</v>
      </c>
      <c r="T515" s="186">
        <v>147</v>
      </c>
      <c r="U515" s="190">
        <v>191</v>
      </c>
      <c r="V515" s="188">
        <v>529</v>
      </c>
      <c r="W515" s="195">
        <v>735</v>
      </c>
      <c r="X515" s="186">
        <v>398</v>
      </c>
      <c r="Y515" s="190">
        <v>282</v>
      </c>
      <c r="Z515" s="188">
        <v>1334</v>
      </c>
      <c r="AA515" s="186">
        <v>1721</v>
      </c>
      <c r="AB515" s="161">
        <f t="shared" si="9097"/>
        <v>8660</v>
      </c>
      <c r="AC515" s="162">
        <f t="shared" si="9098"/>
        <v>8908</v>
      </c>
      <c r="AE515" s="253"/>
      <c r="AF515" s="119"/>
      <c r="AG515" s="187"/>
      <c r="AH515" s="188"/>
      <c r="AI515" s="189"/>
      <c r="AJ515" s="186"/>
      <c r="AK515" s="190"/>
      <c r="AL515" s="188"/>
      <c r="AM515" s="189"/>
      <c r="AN515" s="186"/>
      <c r="AO515" s="190"/>
      <c r="AP515" s="188"/>
      <c r="AQ515" s="186"/>
      <c r="AR515" s="191"/>
      <c r="AS515" s="192"/>
      <c r="AT515" s="186"/>
      <c r="AU515" s="190"/>
      <c r="AV515" s="188"/>
      <c r="AW515" s="189"/>
      <c r="AX515" s="186"/>
      <c r="AY515" s="190"/>
      <c r="AZ515" s="188"/>
      <c r="BA515" s="189"/>
      <c r="BB515" s="186"/>
      <c r="BC515" s="190"/>
      <c r="BD515" s="188"/>
      <c r="BE515" s="186"/>
      <c r="BF515" s="163"/>
      <c r="BG515" s="164"/>
      <c r="BI515" s="138" t="s">
        <v>33</v>
      </c>
      <c r="BJ515" s="122">
        <f>B515/B529</f>
        <v>3.9851868229051512E-2</v>
      </c>
      <c r="BK515" s="123">
        <f t="shared" ref="BK515" si="9345">C515/C529</f>
        <v>4.3458930754696007E-2</v>
      </c>
      <c r="BL515" s="124">
        <f t="shared" ref="BL515" si="9346">D515/D529</f>
        <v>3.6243418635974044E-2</v>
      </c>
      <c r="BM515" s="125">
        <f t="shared" ref="BM515" si="9347">E515/E529</f>
        <v>4.9687920695141351E-2</v>
      </c>
      <c r="BN515" s="122">
        <f t="shared" ref="BN515" si="9348">F515/F529</f>
        <v>3.8516335052812579E-2</v>
      </c>
      <c r="BO515" s="123">
        <f t="shared" ref="BO515" si="9349">G515/G529</f>
        <v>3.2271784783880056E-2</v>
      </c>
      <c r="BP515" s="124">
        <f t="shared" ref="BP515" si="9350">H515/H529</f>
        <v>4.7662047033881667E-2</v>
      </c>
      <c r="BQ515" s="125">
        <f t="shared" ref="BQ515" si="9351">I515/I529</f>
        <v>4.2029409612992903E-2</v>
      </c>
      <c r="BR515" s="122">
        <f t="shared" ref="BR515" si="9352">J515/J529</f>
        <v>4.9262152777777776E-2</v>
      </c>
      <c r="BS515" s="123">
        <f t="shared" ref="BS515" si="9353">K515/K529</f>
        <v>4.5374059318282423E-2</v>
      </c>
      <c r="BT515" s="124">
        <f t="shared" ref="BT515" si="9354">L515/L529</f>
        <v>3.8869993753036715E-2</v>
      </c>
      <c r="BU515" s="122">
        <f t="shared" ref="BU515" si="9355">M515/M529</f>
        <v>4.3414938622650667E-2</v>
      </c>
      <c r="BV515" s="126">
        <f t="shared" ref="BV515" si="9356">N515/N529</f>
        <v>4.0023894862604541E-2</v>
      </c>
      <c r="BW515" s="127">
        <f t="shared" ref="BW515" si="9357">O515/O529</f>
        <v>4.0731817497364854E-2</v>
      </c>
      <c r="BX515" s="122">
        <f t="shared" ref="BX515" si="9358">P515/P529</f>
        <v>4.3297918789113668E-2</v>
      </c>
      <c r="BY515" s="123">
        <f t="shared" ref="BY515" si="9359">Q515/Q529</f>
        <v>3.6025217652356653E-2</v>
      </c>
      <c r="BZ515" s="124">
        <f t="shared" ref="BZ515" si="9360">R515/R529</f>
        <v>4.4981903831791806E-2</v>
      </c>
      <c r="CA515" s="125">
        <f t="shared" ref="CA515" si="9361">S515/S529</f>
        <v>3.6566611607905676E-2</v>
      </c>
      <c r="CB515" s="122">
        <f t="shared" ref="CB515" si="9362">T515/T529</f>
        <v>3.1236719082022951E-2</v>
      </c>
      <c r="CC515" s="123">
        <f t="shared" ref="CC515" si="9363">U515/U529</f>
        <v>3.7702329253849191E-2</v>
      </c>
      <c r="CD515" s="124">
        <f t="shared" ref="CD515" si="9364">V515/V529</f>
        <v>3.5947268279423759E-2</v>
      </c>
      <c r="CE515" s="125">
        <f t="shared" ref="CE515" si="9365">W515/W529</f>
        <v>4.4934890261050311E-2</v>
      </c>
      <c r="CF515" s="122">
        <f t="shared" ref="CF515" si="9366">X515/X529</f>
        <v>3.374883405409989E-2</v>
      </c>
      <c r="CG515" s="123">
        <f t="shared" ref="CG515" si="9367">Y515/Y529</f>
        <v>3.7675350701402807E-2</v>
      </c>
      <c r="CH515" s="124">
        <f t="shared" ref="CH515" si="9368">Z515/Z529</f>
        <v>5.0210779885576637E-2</v>
      </c>
      <c r="CI515" s="122">
        <f t="shared" ref="CI515" si="9369">AA515/AA529</f>
        <v>5.9686481237428035E-2</v>
      </c>
      <c r="CJ515" s="128">
        <f t="shared" ref="CJ515" si="9370">AB515/AB529</f>
        <v>4.1872969209345502E-2</v>
      </c>
      <c r="CK515" s="129">
        <f t="shared" ref="CK515" si="9371">AC515/AC529</f>
        <v>4.3151388323741983E-2</v>
      </c>
    </row>
    <row r="516" spans="1:89" ht="14.25" thickTop="1" thickBot="1" x14ac:dyDescent="0.25">
      <c r="A516" s="130" t="s">
        <v>34</v>
      </c>
      <c r="B516" s="196">
        <v>599</v>
      </c>
      <c r="C516" s="180">
        <v>778</v>
      </c>
      <c r="D516" s="181">
        <v>321</v>
      </c>
      <c r="E516" s="182">
        <v>352</v>
      </c>
      <c r="F516" s="179">
        <v>692</v>
      </c>
      <c r="G516" s="183">
        <v>684</v>
      </c>
      <c r="H516" s="181">
        <v>1117</v>
      </c>
      <c r="I516" s="182">
        <v>1267</v>
      </c>
      <c r="J516" s="179">
        <v>285</v>
      </c>
      <c r="K516" s="180">
        <v>175</v>
      </c>
      <c r="L516" s="181">
        <v>658</v>
      </c>
      <c r="M516" s="179">
        <v>480</v>
      </c>
      <c r="N516" s="184">
        <v>1146</v>
      </c>
      <c r="O516" s="197">
        <v>932</v>
      </c>
      <c r="P516" s="179">
        <v>611</v>
      </c>
      <c r="Q516" s="180">
        <v>435</v>
      </c>
      <c r="R516" s="181">
        <v>793</v>
      </c>
      <c r="S516" s="182">
        <v>787</v>
      </c>
      <c r="T516" s="179">
        <v>168</v>
      </c>
      <c r="U516" s="183">
        <v>164</v>
      </c>
      <c r="V516" s="181">
        <v>707</v>
      </c>
      <c r="W516" s="198">
        <v>625</v>
      </c>
      <c r="X516" s="179">
        <v>410</v>
      </c>
      <c r="Y516" s="183">
        <v>238</v>
      </c>
      <c r="Z516" s="181">
        <v>1455</v>
      </c>
      <c r="AA516" s="179">
        <v>1543</v>
      </c>
      <c r="AB516" s="161">
        <f t="shared" si="9097"/>
        <v>8962</v>
      </c>
      <c r="AC516" s="162">
        <f t="shared" si="9098"/>
        <v>8460</v>
      </c>
      <c r="AE516" s="250" t="s">
        <v>25</v>
      </c>
      <c r="AF516" s="14">
        <f t="shared" ref="AF516:BG516" si="9372">SUM(AF513:AF515)</f>
        <v>1983</v>
      </c>
      <c r="AG516" s="1">
        <f t="shared" si="9372"/>
        <v>4417</v>
      </c>
      <c r="AH516" s="14">
        <f t="shared" si="9372"/>
        <v>1287</v>
      </c>
      <c r="AI516" s="1">
        <f t="shared" si="9372"/>
        <v>1348</v>
      </c>
      <c r="AJ516" s="14">
        <f t="shared" si="9372"/>
        <v>1758</v>
      </c>
      <c r="AK516" s="1">
        <f t="shared" si="9372"/>
        <v>4160</v>
      </c>
      <c r="AL516" s="14">
        <f t="shared" si="9372"/>
        <v>3169</v>
      </c>
      <c r="AM516" s="1">
        <f t="shared" si="9372"/>
        <v>5872</v>
      </c>
      <c r="AN516" s="14">
        <f t="shared" si="9372"/>
        <v>1150</v>
      </c>
      <c r="AO516" s="1">
        <f t="shared" si="9372"/>
        <v>334</v>
      </c>
      <c r="AP516" s="14">
        <f t="shared" si="9372"/>
        <v>3511</v>
      </c>
      <c r="AQ516" s="1">
        <f t="shared" si="9372"/>
        <v>973</v>
      </c>
      <c r="AR516" s="14">
        <f t="shared" si="9372"/>
        <v>5291</v>
      </c>
      <c r="AS516" s="1">
        <f t="shared" si="9372"/>
        <v>3089</v>
      </c>
      <c r="AT516" s="14">
        <f t="shared" si="9372"/>
        <v>2457</v>
      </c>
      <c r="AU516" s="1">
        <f t="shared" si="9372"/>
        <v>2055</v>
      </c>
      <c r="AV516" s="14">
        <f t="shared" si="9372"/>
        <v>2355</v>
      </c>
      <c r="AW516" s="1">
        <f t="shared" si="9372"/>
        <v>3246</v>
      </c>
      <c r="AX516" s="14">
        <f t="shared" si="9372"/>
        <v>1285</v>
      </c>
      <c r="AY516" s="1">
        <f t="shared" si="9372"/>
        <v>252</v>
      </c>
      <c r="AZ516" s="14">
        <f t="shared" si="9372"/>
        <v>3627</v>
      </c>
      <c r="BA516" s="1">
        <f t="shared" si="9372"/>
        <v>1707</v>
      </c>
      <c r="BB516" s="14">
        <f t="shared" si="9372"/>
        <v>2464</v>
      </c>
      <c r="BC516" s="1">
        <f t="shared" si="9372"/>
        <v>759</v>
      </c>
      <c r="BD516" s="14">
        <f t="shared" si="9372"/>
        <v>3519</v>
      </c>
      <c r="BE516" s="1">
        <f t="shared" si="9372"/>
        <v>5280</v>
      </c>
      <c r="BF516" s="165">
        <f t="shared" si="9372"/>
        <v>33856</v>
      </c>
      <c r="BG516" s="166">
        <f t="shared" si="9372"/>
        <v>33492</v>
      </c>
      <c r="BI516" s="130" t="s">
        <v>34</v>
      </c>
      <c r="BJ516" s="122">
        <f>B516/B529</f>
        <v>3.3108556267963739E-2</v>
      </c>
      <c r="BK516" s="123">
        <f t="shared" ref="BK516" si="9373">C516/C529</f>
        <v>4.323663443370012E-2</v>
      </c>
      <c r="BL516" s="124">
        <f t="shared" ref="BL516" si="9374">D516/D529</f>
        <v>3.9304518182931306E-2</v>
      </c>
      <c r="BM516" s="125">
        <f t="shared" ref="BM516" si="9375">E516/E529</f>
        <v>4.3079182474605314E-2</v>
      </c>
      <c r="BN516" s="122">
        <f t="shared" ref="BN516" si="9376">F516/F529</f>
        <v>3.3996561041513142E-2</v>
      </c>
      <c r="BO516" s="123">
        <f t="shared" ref="BO516" si="9377">G516/G529</f>
        <v>3.6365569674092192E-2</v>
      </c>
      <c r="BP516" s="124">
        <f t="shared" ref="BP516" si="9378">H516/H529</f>
        <v>4.3853794511405128E-2</v>
      </c>
      <c r="BQ516" s="125">
        <f t="shared" ref="BQ516" si="9379">I516/I529</f>
        <v>4.6345745848269809E-2</v>
      </c>
      <c r="BR516" s="122">
        <f t="shared" ref="BR516" si="9380">J516/J529</f>
        <v>6.1848958333333336E-2</v>
      </c>
      <c r="BS516" s="123">
        <f t="shared" ref="BS516" si="9381">K516/K529</f>
        <v>3.8733953076582561E-2</v>
      </c>
      <c r="BT516" s="124">
        <f t="shared" ref="BT516" si="9382">L516/L529</f>
        <v>4.5672242659818146E-2</v>
      </c>
      <c r="BU516" s="122">
        <f t="shared" ref="BU516" si="9383">M516/M529</f>
        <v>3.3289409806505306E-2</v>
      </c>
      <c r="BV516" s="126">
        <f t="shared" ref="BV516" si="9384">N516/N529</f>
        <v>4.2786738351254482E-2</v>
      </c>
      <c r="BW516" s="127">
        <f t="shared" ref="BW516" si="9385">O516/O529</f>
        <v>3.5085077548561966E-2</v>
      </c>
      <c r="BX516" s="122">
        <f t="shared" ref="BX516" si="9386">P516/P529</f>
        <v>4.446223257167807E-2</v>
      </c>
      <c r="BY516" s="123">
        <f t="shared" ref="BY516" si="9387">Q516/Q529</f>
        <v>3.2647853497448212E-2</v>
      </c>
      <c r="BZ516" s="124">
        <f t="shared" ref="BZ516" si="9388">R516/R529</f>
        <v>4.5556385362210607E-2</v>
      </c>
      <c r="CA516" s="125">
        <f t="shared" ref="CA516" si="9389">S516/S529</f>
        <v>4.4825425756108678E-2</v>
      </c>
      <c r="CB516" s="122">
        <f t="shared" ref="CB516" si="9390">T516/T529</f>
        <v>3.5699107522311944E-2</v>
      </c>
      <c r="CC516" s="123">
        <f t="shared" ref="CC516" si="9391">U516/U529</f>
        <v>3.2372680615870508E-2</v>
      </c>
      <c r="CD516" s="124">
        <f t="shared" ref="CD516" si="9392">V516/V529</f>
        <v>4.8042946452840449E-2</v>
      </c>
      <c r="CE516" s="125">
        <f t="shared" ref="CE516" si="9393">W516/W529</f>
        <v>3.8209940698172039E-2</v>
      </c>
      <c r="CF516" s="122">
        <f t="shared" ref="CF516" si="9394">X516/X529</f>
        <v>3.4766386839650637E-2</v>
      </c>
      <c r="CG516" s="123">
        <f t="shared" ref="CG516" si="9395">Y516/Y529</f>
        <v>3.1796927187708754E-2</v>
      </c>
      <c r="CH516" s="124">
        <f t="shared" ref="CH516" si="9396">Z516/Z529</f>
        <v>5.4765130984643182E-2</v>
      </c>
      <c r="CI516" s="122">
        <f t="shared" ref="CI516" si="9397">AA516/AA529</f>
        <v>5.3513213567316364E-2</v>
      </c>
      <c r="CJ516" s="128">
        <f t="shared" ref="CJ516" si="9398">AB516/AB529</f>
        <v>4.3333204394244158E-2</v>
      </c>
      <c r="CK516" s="129">
        <f t="shared" ref="CK516" si="9399">AC516/AC529</f>
        <v>4.0981224205080512E-2</v>
      </c>
    </row>
    <row r="517" spans="1:89" ht="13.5" thickTop="1" x14ac:dyDescent="0.2">
      <c r="A517" s="138" t="s">
        <v>35</v>
      </c>
      <c r="B517" s="193">
        <v>632</v>
      </c>
      <c r="C517" s="187">
        <v>1159</v>
      </c>
      <c r="D517" s="188">
        <v>352</v>
      </c>
      <c r="E517" s="189">
        <v>494</v>
      </c>
      <c r="F517" s="186">
        <v>690</v>
      </c>
      <c r="G517" s="190">
        <v>1182</v>
      </c>
      <c r="H517" s="188">
        <v>1178</v>
      </c>
      <c r="I517" s="189">
        <v>1621</v>
      </c>
      <c r="J517" s="186">
        <v>290</v>
      </c>
      <c r="K517" s="187">
        <v>136</v>
      </c>
      <c r="L517" s="188">
        <v>1075</v>
      </c>
      <c r="M517" s="186">
        <v>453</v>
      </c>
      <c r="N517" s="191">
        <v>1523</v>
      </c>
      <c r="O517" s="194">
        <v>1058</v>
      </c>
      <c r="P517" s="186">
        <v>721</v>
      </c>
      <c r="Q517" s="187">
        <v>519</v>
      </c>
      <c r="R517" s="188">
        <v>862</v>
      </c>
      <c r="S517" s="189">
        <v>914</v>
      </c>
      <c r="T517" s="186">
        <v>291</v>
      </c>
      <c r="U517" s="190">
        <v>113</v>
      </c>
      <c r="V517" s="188">
        <v>891</v>
      </c>
      <c r="W517" s="195">
        <v>626</v>
      </c>
      <c r="X517" s="186">
        <v>611</v>
      </c>
      <c r="Y517" s="190">
        <v>226</v>
      </c>
      <c r="Z517" s="188">
        <v>1524</v>
      </c>
      <c r="AA517" s="186">
        <v>1588</v>
      </c>
      <c r="AB517" s="161">
        <f t="shared" si="9097"/>
        <v>10640</v>
      </c>
      <c r="AC517" s="162">
        <f t="shared" si="9098"/>
        <v>10089</v>
      </c>
      <c r="BI517" s="138" t="s">
        <v>35</v>
      </c>
      <c r="BJ517" s="122">
        <f>B517/B529</f>
        <v>3.4932566880389121E-2</v>
      </c>
      <c r="BK517" s="123">
        <f t="shared" ref="BK517" si="9400">C517/C529</f>
        <v>6.4410359008558404E-2</v>
      </c>
      <c r="BL517" s="124">
        <f t="shared" ref="BL517" si="9401">D517/D529</f>
        <v>4.3100281621158323E-2</v>
      </c>
      <c r="BM517" s="125">
        <f t="shared" ref="BM517" si="9402">E517/E529</f>
        <v>6.0457716313792681E-2</v>
      </c>
      <c r="BN517" s="122">
        <f t="shared" ref="BN517" si="9403">F517/F529</f>
        <v>3.3898305084745763E-2</v>
      </c>
      <c r="BO517" s="123">
        <f t="shared" ref="BO517" si="9404">G517/G529</f>
        <v>6.2842256366633001E-2</v>
      </c>
      <c r="BP517" s="124">
        <f t="shared" ref="BP517" si="9405">H517/H529</f>
        <v>4.6248674963684192E-2</v>
      </c>
      <c r="BQ517" s="125">
        <f t="shared" ref="BQ517" si="9406">I517/I529</f>
        <v>5.9294754554100521E-2</v>
      </c>
      <c r="BR517" s="122">
        <f t="shared" ref="BR517" si="9407">J517/J529</f>
        <v>6.2934027777777776E-2</v>
      </c>
      <c r="BS517" s="123">
        <f t="shared" ref="BS517" si="9408">K517/K529</f>
        <v>3.0101814962372731E-2</v>
      </c>
      <c r="BT517" s="124">
        <f t="shared" ref="BT517" si="9409">L517/L529</f>
        <v>7.4616505865204408E-2</v>
      </c>
      <c r="BU517" s="122">
        <f t="shared" ref="BU517" si="9410">M517/M529</f>
        <v>3.1416880504889381E-2</v>
      </c>
      <c r="BV517" s="126">
        <f t="shared" ref="BV517" si="9411">N517/N529</f>
        <v>5.6862305854241339E-2</v>
      </c>
      <c r="BW517" s="127">
        <f t="shared" ref="BW517" si="9412">O517/O529</f>
        <v>3.9828339105556394E-2</v>
      </c>
      <c r="BX517" s="122">
        <f t="shared" ref="BX517" si="9413">P517/P529</f>
        <v>5.2466889826808326E-2</v>
      </c>
      <c r="BY517" s="123">
        <f t="shared" ref="BY517" si="9414">Q517/Q529</f>
        <v>3.8952266586610627E-2</v>
      </c>
      <c r="BZ517" s="124">
        <f t="shared" ref="BZ517" si="9415">R517/R529</f>
        <v>4.9520307922100305E-2</v>
      </c>
      <c r="CA517" s="125">
        <f t="shared" ref="CA517" si="9416">S517/S529</f>
        <v>5.2059007803155435E-2</v>
      </c>
      <c r="CB517" s="122">
        <f t="shared" ref="CB517" si="9417">T517/T529</f>
        <v>6.1835954101147471E-2</v>
      </c>
      <c r="CC517" s="123">
        <f t="shared" ref="CC517" si="9418">U517/U529</f>
        <v>2.2305566521910777E-2</v>
      </c>
      <c r="CD517" s="124">
        <f t="shared" ref="CD517" si="9419">V517/V529</f>
        <v>6.0546344115248708E-2</v>
      </c>
      <c r="CE517" s="125">
        <f t="shared" ref="CE517" si="9420">W517/W529</f>
        <v>3.8271076603289114E-2</v>
      </c>
      <c r="CF517" s="122">
        <f t="shared" ref="CF517" si="9421">X517/X529</f>
        <v>5.1810395997625713E-2</v>
      </c>
      <c r="CG517" s="123">
        <f t="shared" ref="CG517" si="9422">Y517/Y529</f>
        <v>3.0193720774883099E-2</v>
      </c>
      <c r="CH517" s="124">
        <f t="shared" ref="CH517" si="9423">Z517/Z529</f>
        <v>5.7362240289069555E-2</v>
      </c>
      <c r="CI517" s="122">
        <f t="shared" ref="CI517" si="9424">AA517/AA529</f>
        <v>5.5073871124367069E-2</v>
      </c>
      <c r="CJ517" s="128">
        <f t="shared" ref="CJ517" si="9425">AB517/AB529</f>
        <v>5.1446696580535356E-2</v>
      </c>
      <c r="CK517" s="129">
        <f t="shared" ref="CK517" si="9426">AC517/AC529</f>
        <v>4.8872289716909843E-2</v>
      </c>
    </row>
    <row r="518" spans="1:89" x14ac:dyDescent="0.2">
      <c r="A518" s="130" t="s">
        <v>36</v>
      </c>
      <c r="B518" s="196">
        <v>778</v>
      </c>
      <c r="C518" s="180">
        <v>1661</v>
      </c>
      <c r="D518" s="181">
        <v>767</v>
      </c>
      <c r="E518" s="182">
        <v>488</v>
      </c>
      <c r="F518" s="179">
        <v>966</v>
      </c>
      <c r="G518" s="183">
        <v>1938</v>
      </c>
      <c r="H518" s="181">
        <v>1355</v>
      </c>
      <c r="I518" s="182">
        <v>2343</v>
      </c>
      <c r="J518" s="179">
        <v>476</v>
      </c>
      <c r="K518" s="180">
        <v>125</v>
      </c>
      <c r="L518" s="181">
        <v>1298</v>
      </c>
      <c r="M518" s="179">
        <v>443</v>
      </c>
      <c r="N518" s="184">
        <v>2111</v>
      </c>
      <c r="O518" s="197">
        <v>1247</v>
      </c>
      <c r="P518" s="179">
        <v>1061</v>
      </c>
      <c r="Q518" s="180">
        <v>671</v>
      </c>
      <c r="R518" s="181">
        <v>1168</v>
      </c>
      <c r="S518" s="182">
        <v>1186</v>
      </c>
      <c r="T518" s="179">
        <v>586</v>
      </c>
      <c r="U518" s="183">
        <v>126</v>
      </c>
      <c r="V518" s="181">
        <v>1504</v>
      </c>
      <c r="W518" s="198">
        <v>771</v>
      </c>
      <c r="X518" s="179">
        <v>985</v>
      </c>
      <c r="Y518" s="183">
        <v>253</v>
      </c>
      <c r="Z518" s="181">
        <v>1789</v>
      </c>
      <c r="AA518" s="179">
        <v>1993</v>
      </c>
      <c r="AB518" s="161">
        <f t="shared" si="9097"/>
        <v>14844</v>
      </c>
      <c r="AC518" s="162">
        <f t="shared" si="9098"/>
        <v>13245</v>
      </c>
      <c r="BI518" s="130" t="s">
        <v>36</v>
      </c>
      <c r="BJ518" s="122">
        <f>B518/B529</f>
        <v>4.3002432014149904E-2</v>
      </c>
      <c r="BK518" s="123">
        <f t="shared" ref="BK518" si="9427">C518/C529</f>
        <v>9.2308547293542292E-2</v>
      </c>
      <c r="BL518" s="124">
        <f t="shared" ref="BL518" si="9428">D518/D529</f>
        <v>9.3914534100648955E-2</v>
      </c>
      <c r="BM518" s="125">
        <f t="shared" ref="BM518" si="9429">E518/E529</f>
        <v>5.9723412067066453E-2</v>
      </c>
      <c r="BN518" s="122">
        <f t="shared" ref="BN518" si="9430">F518/F529</f>
        <v>4.7457627118644069E-2</v>
      </c>
      <c r="BO518" s="123">
        <f t="shared" ref="BO518" si="9431">G518/G529</f>
        <v>0.10303578074326121</v>
      </c>
      <c r="BP518" s="124">
        <f t="shared" ref="BP518" si="9432">H518/H529</f>
        <v>5.3197754308821794E-2</v>
      </c>
      <c r="BQ518" s="125">
        <f t="shared" ref="BQ518" si="9433">I518/I529</f>
        <v>8.5704879654693103E-2</v>
      </c>
      <c r="BR518" s="122">
        <f t="shared" ref="BR518" si="9434">J518/J529</f>
        <v>0.1032986111111111</v>
      </c>
      <c r="BS518" s="123">
        <f t="shared" ref="BS518" si="9435">K518/K529</f>
        <v>2.7667109340416114E-2</v>
      </c>
      <c r="BT518" s="124">
        <f t="shared" ref="BT518" si="9436">L518/L529</f>
        <v>9.0095092663288676E-2</v>
      </c>
      <c r="BU518" s="122">
        <f t="shared" ref="BU518" si="9437">M518/M529</f>
        <v>3.072335113392052E-2</v>
      </c>
      <c r="BV518" s="126">
        <f t="shared" ref="BV518" si="9438">N518/N529</f>
        <v>7.8815710872162478E-2</v>
      </c>
      <c r="BW518" s="127">
        <f t="shared" ref="BW518" si="9439">O518/O529</f>
        <v>4.6943231441048033E-2</v>
      </c>
      <c r="BX518" s="122">
        <f t="shared" ref="BX518" si="9440">P518/P529</f>
        <v>7.7208557706301847E-2</v>
      </c>
      <c r="BY518" s="123">
        <f t="shared" ref="BY518" si="9441">Q518/Q529</f>
        <v>5.0360252176523568E-2</v>
      </c>
      <c r="BZ518" s="124">
        <f t="shared" ref="BZ518" si="9442">R518/R529</f>
        <v>6.7099442752915489E-2</v>
      </c>
      <c r="CA518" s="125">
        <f t="shared" ref="CA518" si="9443">S518/S529</f>
        <v>6.7551403998405188E-2</v>
      </c>
      <c r="CB518" s="122">
        <f t="shared" ref="CB518" si="9444">T518/T529</f>
        <v>0.12452188695282618</v>
      </c>
      <c r="CC518" s="123">
        <f t="shared" ref="CC518" si="9445">U518/U529</f>
        <v>2.4871693643900513E-2</v>
      </c>
      <c r="CD518" s="124">
        <f t="shared" ref="CD518" si="9446">V518/V529</f>
        <v>0.10220168524055449</v>
      </c>
      <c r="CE518" s="125">
        <f t="shared" ref="CE518" si="9447">W518/W529</f>
        <v>4.7135782845265026E-2</v>
      </c>
      <c r="CF518" s="122">
        <f t="shared" ref="CF518" si="9448">X518/X529</f>
        <v>8.3524124480624101E-2</v>
      </c>
      <c r="CG518" s="123">
        <f t="shared" ref="CG518" si="9449">Y518/Y529</f>
        <v>3.3800935203740813E-2</v>
      </c>
      <c r="CH518" s="124">
        <f t="shared" ref="CH518" si="9450">Z518/Z529</f>
        <v>6.7336645588678107E-2</v>
      </c>
      <c r="CI518" s="122">
        <f t="shared" ref="CI518" si="9451">AA518/AA529</f>
        <v>6.9119789137823406E-2</v>
      </c>
      <c r="CJ518" s="128">
        <f t="shared" ref="CJ518" si="9452">AB518/AB529</f>
        <v>7.1773943988859668E-2</v>
      </c>
      <c r="CK518" s="129">
        <f t="shared" ref="CK518" si="9453">AC518/AC529</f>
        <v>6.4160320874266111E-2</v>
      </c>
    </row>
    <row r="519" spans="1:89" x14ac:dyDescent="0.2">
      <c r="A519" s="138" t="s">
        <v>30</v>
      </c>
      <c r="B519" s="193">
        <v>1049</v>
      </c>
      <c r="C519" s="187">
        <v>1951</v>
      </c>
      <c r="D519" s="188">
        <v>799</v>
      </c>
      <c r="E519" s="189">
        <v>592</v>
      </c>
      <c r="F519" s="186">
        <v>987</v>
      </c>
      <c r="G519" s="190">
        <v>2131</v>
      </c>
      <c r="H519" s="188">
        <v>1669</v>
      </c>
      <c r="I519" s="189">
        <v>2900</v>
      </c>
      <c r="J519" s="186">
        <v>669</v>
      </c>
      <c r="K519" s="187">
        <v>168</v>
      </c>
      <c r="L519" s="188">
        <v>1780</v>
      </c>
      <c r="M519" s="186">
        <v>505</v>
      </c>
      <c r="N519" s="191">
        <v>2784</v>
      </c>
      <c r="O519" s="194">
        <v>1564</v>
      </c>
      <c r="P519" s="186">
        <v>1273</v>
      </c>
      <c r="Q519" s="187">
        <v>964</v>
      </c>
      <c r="R519" s="188">
        <v>1266</v>
      </c>
      <c r="S519" s="189">
        <v>1619</v>
      </c>
      <c r="T519" s="186">
        <v>723</v>
      </c>
      <c r="U519" s="190">
        <v>147</v>
      </c>
      <c r="V519" s="188">
        <v>1759</v>
      </c>
      <c r="W519" s="195">
        <v>999</v>
      </c>
      <c r="X519" s="186">
        <v>1256</v>
      </c>
      <c r="Y519" s="190">
        <v>406</v>
      </c>
      <c r="Z519" s="188">
        <v>1751</v>
      </c>
      <c r="AA519" s="186">
        <v>2883</v>
      </c>
      <c r="AB519" s="161">
        <f t="shared" si="9097"/>
        <v>17765</v>
      </c>
      <c r="AC519" s="162">
        <f t="shared" si="9098"/>
        <v>16829</v>
      </c>
      <c r="BI519" s="138" t="s">
        <v>30</v>
      </c>
      <c r="BJ519" s="122">
        <f>B519/B529</f>
        <v>5.7981428255582577E-2</v>
      </c>
      <c r="BK519" s="123">
        <f t="shared" ref="BK519" si="9454">C519/C529</f>
        <v>0.10842503056574414</v>
      </c>
      <c r="BL519" s="124">
        <f t="shared" ref="BL519" si="9455">D519/D529</f>
        <v>9.783274152075426E-2</v>
      </c>
      <c r="BM519" s="125">
        <f t="shared" ref="BM519" si="9456">E519/E529</f>
        <v>7.2451352343654393E-2</v>
      </c>
      <c r="BN519" s="122">
        <f t="shared" ref="BN519" si="9457">F519/F529</f>
        <v>4.8489314664701549E-2</v>
      </c>
      <c r="BO519" s="123">
        <f t="shared" ref="BO519" si="9458">G519/G529</f>
        <v>0.11329682598755915</v>
      </c>
      <c r="BP519" s="124">
        <f t="shared" ref="BP519" si="9459">H519/H529</f>
        <v>6.5525499587766475E-2</v>
      </c>
      <c r="BQ519" s="125">
        <f t="shared" ref="BQ519" si="9460">I519/I529</f>
        <v>0.10607944985002561</v>
      </c>
      <c r="BR519" s="122">
        <f t="shared" ref="BR519" si="9461">J519/J529</f>
        <v>0.14518229166666666</v>
      </c>
      <c r="BS519" s="123">
        <f t="shared" ref="BS519" si="9462">K519/K529</f>
        <v>3.7184594953519258E-2</v>
      </c>
      <c r="BT519" s="124">
        <f t="shared" ref="BT519" si="9463">L519/L529</f>
        <v>0.12355105157215243</v>
      </c>
      <c r="BU519" s="122">
        <f t="shared" ref="BU519" si="9464">M519/M529</f>
        <v>3.5023233233927455E-2</v>
      </c>
      <c r="BV519" s="126">
        <f t="shared" ref="BV519" si="9465">N519/N529</f>
        <v>0.1039426523297491</v>
      </c>
      <c r="BW519" s="127">
        <f t="shared" ref="BW519" si="9466">O519/O529</f>
        <v>5.8876675199518141E-2</v>
      </c>
      <c r="BX519" s="122">
        <f t="shared" ref="BX519" si="9467">P519/P529</f>
        <v>9.2635715325280157E-2</v>
      </c>
      <c r="BY519" s="123">
        <f t="shared" ref="BY519" si="9468">Q519/Q529</f>
        <v>7.235064545181627E-2</v>
      </c>
      <c r="BZ519" s="124">
        <f t="shared" ref="BZ519" si="9469">R519/R529</f>
        <v>7.2729361751019711E-2</v>
      </c>
      <c r="CA519" s="125">
        <f t="shared" ref="CA519" si="9470">S519/S529</f>
        <v>9.2213931765107934E-2</v>
      </c>
      <c r="CB519" s="122">
        <f t="shared" ref="CB519" si="9471">T519/T529</f>
        <v>0.15363365915852104</v>
      </c>
      <c r="CC519" s="123">
        <f t="shared" ref="CC519" si="9472">U519/U529</f>
        <v>2.9016975917883932E-2</v>
      </c>
      <c r="CD519" s="124">
        <f t="shared" ref="CD519" si="9473">V519/V529</f>
        <v>0.11952976352269638</v>
      </c>
      <c r="CE519" s="125">
        <f t="shared" ref="CE519" si="9474">W519/W529</f>
        <v>6.1074769211958181E-2</v>
      </c>
      <c r="CF519" s="122">
        <f t="shared" ref="CF519" si="9475">X519/X529</f>
        <v>0.10650385822097855</v>
      </c>
      <c r="CG519" s="123">
        <f t="shared" ref="CG519" si="9476">Y519/Y529</f>
        <v>5.4241816967267868E-2</v>
      </c>
      <c r="CH519" s="124">
        <f t="shared" ref="CH519" si="9477">Z519/Z529</f>
        <v>6.590635350797952E-2</v>
      </c>
      <c r="CI519" s="122">
        <f t="shared" ref="CI519" si="9478">AA519/AA529</f>
        <v>9.9986127488381774E-2</v>
      </c>
      <c r="CJ519" s="128">
        <f t="shared" ref="CJ519" si="9479">AB519/AB529</f>
        <v>8.5897609469286706E-2</v>
      </c>
      <c r="CK519" s="129">
        <f t="shared" ref="CK519" si="9480">AC519/AC529</f>
        <v>8.1521633823557912E-2</v>
      </c>
    </row>
    <row r="520" spans="1:89" x14ac:dyDescent="0.2">
      <c r="A520" s="130" t="s">
        <v>32</v>
      </c>
      <c r="B520" s="196">
        <v>934</v>
      </c>
      <c r="C520" s="180">
        <v>2466</v>
      </c>
      <c r="D520" s="181">
        <v>488</v>
      </c>
      <c r="E520" s="182">
        <v>756</v>
      </c>
      <c r="F520" s="179">
        <v>771</v>
      </c>
      <c r="G520" s="183">
        <v>2029</v>
      </c>
      <c r="H520" s="181">
        <v>1500</v>
      </c>
      <c r="I520" s="182">
        <v>2972</v>
      </c>
      <c r="J520" s="179">
        <v>481</v>
      </c>
      <c r="K520" s="180">
        <v>166</v>
      </c>
      <c r="L520" s="181">
        <v>1731</v>
      </c>
      <c r="M520" s="179">
        <v>468</v>
      </c>
      <c r="N520" s="184">
        <v>2507</v>
      </c>
      <c r="O520" s="197">
        <v>1525</v>
      </c>
      <c r="P520" s="179">
        <v>1184</v>
      </c>
      <c r="Q520" s="180">
        <v>1091</v>
      </c>
      <c r="R520" s="181">
        <v>1089</v>
      </c>
      <c r="S520" s="182">
        <v>1627</v>
      </c>
      <c r="T520" s="179">
        <v>562</v>
      </c>
      <c r="U520" s="183">
        <v>105</v>
      </c>
      <c r="V520" s="181">
        <v>1868</v>
      </c>
      <c r="W520" s="198">
        <v>708</v>
      </c>
      <c r="X520" s="179">
        <v>1208</v>
      </c>
      <c r="Y520" s="183">
        <v>353</v>
      </c>
      <c r="Z520" s="181">
        <v>1768</v>
      </c>
      <c r="AA520" s="179">
        <v>2397</v>
      </c>
      <c r="AB520" s="161">
        <f t="shared" si="9097"/>
        <v>16091</v>
      </c>
      <c r="AC520" s="162">
        <f t="shared" si="9098"/>
        <v>16663</v>
      </c>
      <c r="BI520" s="130" t="s">
        <v>32</v>
      </c>
      <c r="BJ520" s="122">
        <f>B520/B529</f>
        <v>5.1625027636524427E-2</v>
      </c>
      <c r="BK520" s="123">
        <f t="shared" ref="BK520" si="9481">C520/C529</f>
        <v>0.13704568189396465</v>
      </c>
      <c r="BL520" s="124">
        <f t="shared" ref="BL520" si="9482">D520/D529</f>
        <v>5.9752663156605851E-2</v>
      </c>
      <c r="BM520" s="125">
        <f t="shared" ref="BM520" si="9483">E520/E529</f>
        <v>9.2522335087504584E-2</v>
      </c>
      <c r="BN520" s="122">
        <f t="shared" ref="BN520" si="9484">F520/F529</f>
        <v>3.7877671333824615E-2</v>
      </c>
      <c r="BO520" s="123">
        <f t="shared" ref="BO520" si="9485">G520/G529</f>
        <v>0.10787389015896645</v>
      </c>
      <c r="BP520" s="124">
        <f t="shared" ref="BP520" si="9486">H520/H529</f>
        <v>5.8890502924894977E-2</v>
      </c>
      <c r="BQ520" s="125">
        <f t="shared" ref="BQ520" si="9487">I520/I529</f>
        <v>0.10871314653595728</v>
      </c>
      <c r="BR520" s="122">
        <f t="shared" ref="BR520" si="9488">J520/J529</f>
        <v>0.10438368055555555</v>
      </c>
      <c r="BS520" s="123">
        <f t="shared" ref="BS520" si="9489">K520/K529</f>
        <v>3.6741921204072596E-2</v>
      </c>
      <c r="BT520" s="124">
        <f t="shared" ref="BT520" si="9490">L520/L529</f>
        <v>0.12014992711876171</v>
      </c>
      <c r="BU520" s="122">
        <f t="shared" ref="BU520" si="9491">M520/M529</f>
        <v>3.2457174561342672E-2</v>
      </c>
      <c r="BV520" s="126">
        <f t="shared" ref="BV520" si="9492">N520/N529</f>
        <v>9.3600657108721619E-2</v>
      </c>
      <c r="BW520" s="127">
        <f t="shared" ref="BW520" si="9493">O520/O529</f>
        <v>5.7408522812829391E-2</v>
      </c>
      <c r="BX520" s="122">
        <f t="shared" ref="BX520" si="9494">P520/P529</f>
        <v>8.6159219909765689E-2</v>
      </c>
      <c r="BY520" s="123">
        <f t="shared" ref="BY520" si="9495">Q520/Q529</f>
        <v>8.1882317622335637E-2</v>
      </c>
      <c r="BZ520" s="124">
        <f t="shared" ref="BZ520" si="9496">R520/R529</f>
        <v>6.2561038662606996E-2</v>
      </c>
      <c r="CA520" s="125">
        <f t="shared" ref="CA520" si="9497">S520/S529</f>
        <v>9.2669590476732927E-2</v>
      </c>
      <c r="CB520" s="122">
        <f t="shared" ref="CB520" si="9498">T520/T529</f>
        <v>0.11942201444963876</v>
      </c>
      <c r="CC520" s="123">
        <f t="shared" ref="CC520" si="9499">U520/U529</f>
        <v>2.0726411369917094E-2</v>
      </c>
      <c r="CD520" s="124">
        <f t="shared" ref="CD520" si="9500">V520/V529</f>
        <v>0.12693666757270997</v>
      </c>
      <c r="CE520" s="125">
        <f t="shared" ref="CE520" si="9501">W520/W529</f>
        <v>4.3284220822889283E-2</v>
      </c>
      <c r="CF520" s="122">
        <f t="shared" ref="CF520" si="9502">X520/X529</f>
        <v>0.10243364707877554</v>
      </c>
      <c r="CG520" s="123">
        <f t="shared" ref="CG520" si="9503">Y520/Y529</f>
        <v>4.7160988643954578E-2</v>
      </c>
      <c r="CH520" s="124">
        <f t="shared" ref="CH520" si="9504">Z520/Z529</f>
        <v>6.6546221017765736E-2</v>
      </c>
      <c r="CI520" s="122">
        <f t="shared" ref="CI520" si="9505">AA520/AA529</f>
        <v>8.3131025872234171E-2</v>
      </c>
      <c r="CJ520" s="128">
        <f t="shared" ref="CJ520" si="9506">AB520/AB529</f>
        <v>7.7803458146371657E-2</v>
      </c>
      <c r="CK520" s="129">
        <f t="shared" ref="CK520" si="9507">AC520/AC529</f>
        <v>8.0717510511732454E-2</v>
      </c>
    </row>
    <row r="521" spans="1:89" x14ac:dyDescent="0.2">
      <c r="A521" s="138" t="s">
        <v>37</v>
      </c>
      <c r="B521" s="193">
        <v>991</v>
      </c>
      <c r="C521" s="187">
        <v>1615</v>
      </c>
      <c r="D521" s="188">
        <v>364</v>
      </c>
      <c r="E521" s="189">
        <v>627</v>
      </c>
      <c r="F521" s="186">
        <v>647</v>
      </c>
      <c r="G521" s="190">
        <v>1945</v>
      </c>
      <c r="H521" s="188">
        <v>1288</v>
      </c>
      <c r="I521" s="189">
        <v>2254</v>
      </c>
      <c r="J521" s="186">
        <v>377</v>
      </c>
      <c r="K521" s="187">
        <v>105</v>
      </c>
      <c r="L521" s="188">
        <v>1318</v>
      </c>
      <c r="M521" s="186">
        <v>484</v>
      </c>
      <c r="N521" s="191">
        <v>1924</v>
      </c>
      <c r="O521" s="194">
        <v>1357</v>
      </c>
      <c r="P521" s="186">
        <v>769</v>
      </c>
      <c r="Q521" s="187">
        <v>953</v>
      </c>
      <c r="R521" s="188">
        <v>900</v>
      </c>
      <c r="S521" s="189">
        <v>1392</v>
      </c>
      <c r="T521" s="186">
        <v>421</v>
      </c>
      <c r="U521" s="190">
        <v>131</v>
      </c>
      <c r="V521" s="188">
        <v>1314</v>
      </c>
      <c r="W521" s="195">
        <v>760</v>
      </c>
      <c r="X521" s="186">
        <v>704</v>
      </c>
      <c r="Y521" s="190">
        <v>407</v>
      </c>
      <c r="Z521" s="188">
        <v>1420</v>
      </c>
      <c r="AA521" s="186">
        <v>2057</v>
      </c>
      <c r="AB521" s="161">
        <f t="shared" si="9097"/>
        <v>12437</v>
      </c>
      <c r="AC521" s="162">
        <f t="shared" si="9098"/>
        <v>14087</v>
      </c>
      <c r="BI521" s="138" t="s">
        <v>37</v>
      </c>
      <c r="BJ521" s="122">
        <f>B521/B529</f>
        <v>5.4775591421622818E-2</v>
      </c>
      <c r="BK521" s="123">
        <f t="shared" ref="BK521" si="9508">C521/C529</f>
        <v>8.9752139602089581E-2</v>
      </c>
      <c r="BL521" s="124">
        <f t="shared" ref="BL521" si="9509">D521/D529</f>
        <v>4.4569609403697807E-2</v>
      </c>
      <c r="BM521" s="125">
        <f t="shared" ref="BM521" si="9510">E521/E529</f>
        <v>7.6734793782890706E-2</v>
      </c>
      <c r="BN521" s="122">
        <f t="shared" ref="BN521" si="9511">F521/F529</f>
        <v>3.1785802014247112E-2</v>
      </c>
      <c r="BO521" s="123">
        <f t="shared" ref="BO521" si="9512">G521/G529</f>
        <v>0.10340794300600777</v>
      </c>
      <c r="BP521" s="124">
        <f t="shared" ref="BP521" si="9513">H521/H529</f>
        <v>5.0567311844843157E-2</v>
      </c>
      <c r="BQ521" s="125">
        <f t="shared" ref="BQ521" si="9514">I521/I529</f>
        <v>8.2449337917916449E-2</v>
      </c>
      <c r="BR521" s="122">
        <f t="shared" ref="BR521" si="9515">J521/J529</f>
        <v>8.1814236111111105E-2</v>
      </c>
      <c r="BS521" s="123">
        <f t="shared" ref="BS521" si="9516">K521/K529</f>
        <v>2.3240371845949535E-2</v>
      </c>
      <c r="BT521" s="124">
        <f t="shared" ref="BT521" si="9517">L521/L529</f>
        <v>9.1483306725897134E-2</v>
      </c>
      <c r="BU521" s="122">
        <f t="shared" ref="BU521" si="9518">M521/M529</f>
        <v>3.3566821554892851E-2</v>
      </c>
      <c r="BV521" s="126">
        <f t="shared" ref="BV521" si="9519">N521/N529</f>
        <v>7.1833930704898449E-2</v>
      </c>
      <c r="BW521" s="127">
        <f t="shared" ref="BW521" si="9520">O521/O529</f>
        <v>5.1084174070170157E-2</v>
      </c>
      <c r="BX521" s="122">
        <f t="shared" ref="BX521" si="9521">P521/P529</f>
        <v>5.5959831174501526E-2</v>
      </c>
      <c r="BY521" s="123">
        <f t="shared" ref="BY521" si="9522">Q521/Q529</f>
        <v>7.1525067547283092E-2</v>
      </c>
      <c r="BZ521" s="124">
        <f t="shared" ref="BZ521" si="9523">R521/R529</f>
        <v>5.1703337737691736E-2</v>
      </c>
      <c r="CA521" s="125">
        <f t="shared" ref="CA521" si="9524">S521/S529</f>
        <v>7.9284615822748761E-2</v>
      </c>
      <c r="CB521" s="122">
        <f t="shared" ref="CB521" si="9525">T521/T529</f>
        <v>8.946026349341267E-2</v>
      </c>
      <c r="CC521" s="123">
        <f t="shared" ref="CC521" si="9526">U521/U529</f>
        <v>2.5858665613896565E-2</v>
      </c>
      <c r="CD521" s="124">
        <f t="shared" ref="CD521" si="9527">V521/V529</f>
        <v>8.9290568089154657E-2</v>
      </c>
      <c r="CE521" s="125">
        <f t="shared" ref="CE521" si="9528">W521/W529</f>
        <v>4.6463287888977196E-2</v>
      </c>
      <c r="CF521" s="122">
        <f t="shared" ref="CF521" si="9529">X521/X529</f>
        <v>5.9696430085644028E-2</v>
      </c>
      <c r="CG521" s="123">
        <f t="shared" ref="CG521" si="9530">Y521/Y529</f>
        <v>5.4375417501670006E-2</v>
      </c>
      <c r="CH521" s="124">
        <f t="shared" ref="CH521" si="9531">Z521/Z529</f>
        <v>5.3447756699789219E-2</v>
      </c>
      <c r="CI521" s="122">
        <f t="shared" ref="CI521" si="9532">AA521/AA529</f>
        <v>7.1339390996739957E-2</v>
      </c>
      <c r="CJ521" s="128">
        <f t="shared" ref="CJ521" si="9533">AB521/AB529</f>
        <v>6.0135579452266746E-2</v>
      </c>
      <c r="CK521" s="129">
        <f t="shared" ref="CK521" si="9534">AC521/AC529</f>
        <v>6.8239066829428971E-2</v>
      </c>
    </row>
    <row r="522" spans="1:89" x14ac:dyDescent="0.2">
      <c r="A522" s="130" t="s">
        <v>38</v>
      </c>
      <c r="B522" s="196">
        <v>930</v>
      </c>
      <c r="C522" s="180">
        <v>953</v>
      </c>
      <c r="D522" s="181">
        <v>269</v>
      </c>
      <c r="E522" s="182">
        <v>444</v>
      </c>
      <c r="F522" s="179">
        <v>751</v>
      </c>
      <c r="G522" s="183">
        <v>1305</v>
      </c>
      <c r="H522" s="181">
        <v>1130</v>
      </c>
      <c r="I522" s="182">
        <v>1692</v>
      </c>
      <c r="J522" s="179">
        <v>289</v>
      </c>
      <c r="K522" s="180">
        <v>73</v>
      </c>
      <c r="L522" s="181">
        <v>867</v>
      </c>
      <c r="M522" s="179">
        <v>489</v>
      </c>
      <c r="N522" s="184">
        <v>1295</v>
      </c>
      <c r="O522" s="197">
        <v>1323</v>
      </c>
      <c r="P522" s="179">
        <v>501</v>
      </c>
      <c r="Q522" s="180">
        <v>872</v>
      </c>
      <c r="R522" s="181">
        <v>775</v>
      </c>
      <c r="S522" s="182">
        <v>1002</v>
      </c>
      <c r="T522" s="179">
        <v>311</v>
      </c>
      <c r="U522" s="183">
        <v>144</v>
      </c>
      <c r="V522" s="181">
        <v>1003</v>
      </c>
      <c r="W522" s="198">
        <v>752</v>
      </c>
      <c r="X522" s="179">
        <v>391</v>
      </c>
      <c r="Y522" s="183">
        <v>360</v>
      </c>
      <c r="Z522" s="181">
        <v>1171</v>
      </c>
      <c r="AA522" s="179">
        <v>1496</v>
      </c>
      <c r="AB522" s="161">
        <f t="shared" si="9097"/>
        <v>9683</v>
      </c>
      <c r="AC522" s="162">
        <f t="shared" si="9098"/>
        <v>10905</v>
      </c>
      <c r="BI522" s="130" t="s">
        <v>38</v>
      </c>
      <c r="BJ522" s="122">
        <f>B522/B529</f>
        <v>5.1403935441078928E-2</v>
      </c>
      <c r="BK522" s="123">
        <f t="shared" ref="BK522" si="9535">C522/C529</f>
        <v>5.2962098477270202E-2</v>
      </c>
      <c r="BL522" s="124">
        <f t="shared" ref="BL522" si="9536">D522/D529</f>
        <v>3.2937431125260194E-2</v>
      </c>
      <c r="BM522" s="125">
        <f t="shared" ref="BM522" si="9537">E522/E529</f>
        <v>5.4338514257740791E-2</v>
      </c>
      <c r="BN522" s="122">
        <f t="shared" ref="BN522" si="9538">F522/F529</f>
        <v>3.6895111766150825E-2</v>
      </c>
      <c r="BO522" s="123">
        <f t="shared" ref="BO522" si="9539">G522/G529</f>
        <v>6.9381678983465367E-2</v>
      </c>
      <c r="BP522" s="124">
        <f t="shared" ref="BP522" si="9540">H522/H529</f>
        <v>4.4364178870087548E-2</v>
      </c>
      <c r="BQ522" s="125">
        <f t="shared" ref="BQ522" si="9541">I522/I529</f>
        <v>6.1891872119394252E-2</v>
      </c>
      <c r="BR522" s="122">
        <f t="shared" ref="BR522" si="9542">J522/J529</f>
        <v>6.2717013888888895E-2</v>
      </c>
      <c r="BS522" s="123">
        <f t="shared" ref="BS522" si="9543">K522/K529</f>
        <v>1.6157591854803009E-2</v>
      </c>
      <c r="BT522" s="124">
        <f t="shared" ref="BT522" si="9544">L522/L529</f>
        <v>6.0179079614076487E-2</v>
      </c>
      <c r="BU522" s="122">
        <f t="shared" ref="BU522" si="9545">M522/M529</f>
        <v>3.3913586240377283E-2</v>
      </c>
      <c r="BV522" s="126">
        <f t="shared" ref="BV522" si="9546">N522/N529</f>
        <v>4.8349761051373952E-2</v>
      </c>
      <c r="BW522" s="127">
        <f t="shared" ref="BW522" si="9547">O522/O529</f>
        <v>4.9804246348441501E-2</v>
      </c>
      <c r="BX522" s="122">
        <f t="shared" ref="BX522" si="9548">P522/P529</f>
        <v>3.6457575316547808E-2</v>
      </c>
      <c r="BY522" s="123">
        <f t="shared" ref="BY522" si="9549">Q522/Q529</f>
        <v>6.544581206844792E-2</v>
      </c>
      <c r="BZ522" s="124">
        <f t="shared" ref="BZ522" si="9550">R522/R529</f>
        <v>4.4522318607456771E-2</v>
      </c>
      <c r="CA522" s="125">
        <f t="shared" ref="CA522" si="9551">S522/S529</f>
        <v>5.7071253631030355E-2</v>
      </c>
      <c r="CB522" s="122">
        <f t="shared" ref="CB522" si="9552">T522/T529</f>
        <v>6.6085847853803656E-2</v>
      </c>
      <c r="CC522" s="123">
        <f t="shared" ref="CC522" si="9553">U522/U529</f>
        <v>2.8424792735886301E-2</v>
      </c>
      <c r="CD522" s="124">
        <f t="shared" ref="CD522" si="9554">V522/V529</f>
        <v>6.8157107909758083E-2</v>
      </c>
      <c r="CE522" s="125">
        <f t="shared" ref="CE522" si="9555">W522/W529</f>
        <v>4.5974200648040593E-2</v>
      </c>
      <c r="CF522" s="122">
        <f t="shared" ref="CF522" si="9556">X522/X529</f>
        <v>3.3155261595861955E-2</v>
      </c>
      <c r="CG522" s="123">
        <f t="shared" ref="CG522" si="9557">Y522/Y529</f>
        <v>4.8096192384769539E-2</v>
      </c>
      <c r="CH522" s="124">
        <f t="shared" ref="CH522" si="9558">Z522/Z529</f>
        <v>4.4075579644685337E-2</v>
      </c>
      <c r="CI522" s="122">
        <f t="shared" ref="CI522" si="9559">AA522/AA529</f>
        <v>5.1883193452174514E-2</v>
      </c>
      <c r="CJ522" s="128">
        <f t="shared" ref="CJ522" si="9560">AB522/AB529</f>
        <v>4.6819395017793593E-2</v>
      </c>
      <c r="CK522" s="129">
        <f t="shared" ref="CK522" si="9561">AC522/AC529</f>
        <v>5.2825088647328954E-2</v>
      </c>
    </row>
    <row r="523" spans="1:89" x14ac:dyDescent="0.2">
      <c r="A523" s="138" t="s">
        <v>39</v>
      </c>
      <c r="B523" s="193">
        <v>314</v>
      </c>
      <c r="C523" s="187">
        <v>696</v>
      </c>
      <c r="D523" s="188">
        <v>106</v>
      </c>
      <c r="E523" s="189">
        <v>391</v>
      </c>
      <c r="F523" s="186">
        <v>348</v>
      </c>
      <c r="G523" s="190">
        <v>1108</v>
      </c>
      <c r="H523" s="188">
        <v>528</v>
      </c>
      <c r="I523" s="189">
        <v>1270</v>
      </c>
      <c r="J523" s="186">
        <v>92</v>
      </c>
      <c r="K523" s="187">
        <v>51</v>
      </c>
      <c r="L523" s="188">
        <v>840</v>
      </c>
      <c r="M523" s="186">
        <v>387</v>
      </c>
      <c r="N523" s="191">
        <v>1297</v>
      </c>
      <c r="O523" s="194">
        <v>1136</v>
      </c>
      <c r="P523" s="186">
        <v>406</v>
      </c>
      <c r="Q523" s="187">
        <v>597</v>
      </c>
      <c r="R523" s="188">
        <v>595</v>
      </c>
      <c r="S523" s="189">
        <v>798</v>
      </c>
      <c r="T523" s="186">
        <v>125</v>
      </c>
      <c r="U523" s="190">
        <v>129</v>
      </c>
      <c r="V523" s="188">
        <v>893</v>
      </c>
      <c r="W523" s="195">
        <v>482</v>
      </c>
      <c r="X523" s="186">
        <v>290</v>
      </c>
      <c r="Y523" s="190">
        <v>334</v>
      </c>
      <c r="Z523" s="188">
        <v>722</v>
      </c>
      <c r="AA523" s="186">
        <v>1011</v>
      </c>
      <c r="AB523" s="161">
        <f t="shared" si="9097"/>
        <v>6556</v>
      </c>
      <c r="AC523" s="162">
        <f t="shared" si="9098"/>
        <v>8390</v>
      </c>
      <c r="BI523" s="138" t="s">
        <v>39</v>
      </c>
      <c r="BJ523" s="122">
        <f>B523/B529</f>
        <v>1.7355737342471811E-2</v>
      </c>
      <c r="BK523" s="123">
        <f t="shared" ref="BK523" si="9562">C523/C529</f>
        <v>3.8679559853284431E-2</v>
      </c>
      <c r="BL523" s="124">
        <f t="shared" ref="BL523" si="9563">D523/D529</f>
        <v>1.2979062079098812E-2</v>
      </c>
      <c r="BM523" s="125">
        <f t="shared" ref="BM523" si="9564">E523/E529</f>
        <v>4.7852160078325788E-2</v>
      </c>
      <c r="BN523" s="122">
        <f t="shared" ref="BN523" si="9565">F523/F529</f>
        <v>1.709653647752395E-2</v>
      </c>
      <c r="BO523" s="123">
        <f t="shared" ref="BO523" si="9566">G523/G529</f>
        <v>5.8907969589026526E-2</v>
      </c>
      <c r="BP523" s="124">
        <f t="shared" ref="BP523" si="9567">H523/H529</f>
        <v>2.0729457029563032E-2</v>
      </c>
      <c r="BQ523" s="125">
        <f t="shared" ref="BQ523" si="9568">I523/I529</f>
        <v>4.6455483210183626E-2</v>
      </c>
      <c r="BR523" s="122">
        <f t="shared" ref="BR523" si="9569">J523/J529</f>
        <v>1.9965277777777776E-2</v>
      </c>
      <c r="BS523" s="123">
        <f t="shared" ref="BS523" si="9570">K523/K529</f>
        <v>1.1288180610889775E-2</v>
      </c>
      <c r="BT523" s="124">
        <f t="shared" ref="BT523" si="9571">L523/L529</f>
        <v>5.8304990629555076E-2</v>
      </c>
      <c r="BU523" s="122">
        <f t="shared" ref="BU523" si="9572">M523/M529</f>
        <v>2.6839586656494902E-2</v>
      </c>
      <c r="BV523" s="126">
        <f t="shared" ref="BV523" si="9573">N523/N529</f>
        <v>4.8424432497013142E-2</v>
      </c>
      <c r="BW523" s="127">
        <f t="shared" ref="BW523" si="9574">O523/O529</f>
        <v>4.2764643878933896E-2</v>
      </c>
      <c r="BX523" s="122">
        <f t="shared" ref="BX523" si="9575">P523/P529</f>
        <v>2.9544462232571678E-2</v>
      </c>
      <c r="BY523" s="123">
        <f t="shared" ref="BY523" si="9576">Q523/Q529</f>
        <v>4.4806364455118583E-2</v>
      </c>
      <c r="BZ523" s="124">
        <f t="shared" ref="BZ523" si="9577">R523/R529</f>
        <v>3.4181651059918425E-2</v>
      </c>
      <c r="CA523" s="125">
        <f t="shared" ref="CA523" si="9578">S523/S529</f>
        <v>4.5451956484593041E-2</v>
      </c>
      <c r="CB523" s="122">
        <f t="shared" ref="CB523" si="9579">T523/T529</f>
        <v>2.6561835954101148E-2</v>
      </c>
      <c r="CC523" s="123">
        <f t="shared" ref="CC523" si="9580">U523/U529</f>
        <v>2.5463876825898145E-2</v>
      </c>
      <c r="CD523" s="124">
        <f t="shared" ref="CD523" si="9581">V523/V529</f>
        <v>6.0682250611579232E-2</v>
      </c>
      <c r="CE523" s="125">
        <f t="shared" ref="CE523" si="9582">W523/W529</f>
        <v>2.9467506266430275E-2</v>
      </c>
      <c r="CF523" s="122">
        <f t="shared" ref="CF523" si="9583">X523/X529</f>
        <v>2.4590858984143135E-2</v>
      </c>
      <c r="CG523" s="123">
        <f t="shared" ref="CG523" si="9584">Y523/Y529</f>
        <v>4.4622578490313959E-2</v>
      </c>
      <c r="CH523" s="124">
        <f t="shared" ref="CH523" si="9585">Z523/Z529</f>
        <v>2.717554953327311E-2</v>
      </c>
      <c r="CI523" s="122">
        <f t="shared" ref="CI523" si="9586">AA523/AA529</f>
        <v>3.5062773115072485E-2</v>
      </c>
      <c r="CJ523" s="128">
        <f t="shared" ref="CJ523" si="9587">AB523/AB529</f>
        <v>3.1699675073495283E-2</v>
      </c>
      <c r="CK523" s="129">
        <f t="shared" ref="CK523" si="9588">AC523/AC529</f>
        <v>4.0642136061539651E-2</v>
      </c>
    </row>
    <row r="524" spans="1:89" x14ac:dyDescent="0.2">
      <c r="A524" s="130" t="s">
        <v>40</v>
      </c>
      <c r="B524" s="196">
        <v>0</v>
      </c>
      <c r="C524" s="180">
        <v>245</v>
      </c>
      <c r="D524" s="181">
        <v>3</v>
      </c>
      <c r="E524" s="182">
        <v>156</v>
      </c>
      <c r="F524" s="179">
        <v>3</v>
      </c>
      <c r="G524" s="183">
        <v>343</v>
      </c>
      <c r="H524" s="181">
        <v>52</v>
      </c>
      <c r="I524" s="182">
        <v>351</v>
      </c>
      <c r="J524" s="179">
        <v>12</v>
      </c>
      <c r="K524" s="180">
        <v>15</v>
      </c>
      <c r="L524" s="181">
        <v>130</v>
      </c>
      <c r="M524" s="179">
        <v>55</v>
      </c>
      <c r="N524" s="184">
        <v>160</v>
      </c>
      <c r="O524" s="197">
        <v>132</v>
      </c>
      <c r="P524" s="179">
        <v>54</v>
      </c>
      <c r="Q524" s="180">
        <v>84</v>
      </c>
      <c r="R524" s="181">
        <v>105</v>
      </c>
      <c r="S524" s="182">
        <v>59</v>
      </c>
      <c r="T524" s="179">
        <v>18</v>
      </c>
      <c r="U524" s="183">
        <v>4</v>
      </c>
      <c r="V524" s="181">
        <v>114</v>
      </c>
      <c r="W524" s="198">
        <v>11</v>
      </c>
      <c r="X524" s="179">
        <v>35</v>
      </c>
      <c r="Y524" s="183">
        <v>30</v>
      </c>
      <c r="Z524" s="181">
        <v>41</v>
      </c>
      <c r="AA524" s="179">
        <v>94</v>
      </c>
      <c r="AB524" s="161">
        <f t="shared" si="9097"/>
        <v>727</v>
      </c>
      <c r="AC524" s="162">
        <f t="shared" si="9098"/>
        <v>1579</v>
      </c>
      <c r="BI524" s="130" t="s">
        <v>40</v>
      </c>
      <c r="BJ524" s="122">
        <f>B524/B529</f>
        <v>0</v>
      </c>
      <c r="BK524" s="123">
        <f t="shared" ref="BK524" si="9589">C524/C529</f>
        <v>1.3615649660998111E-2</v>
      </c>
      <c r="BL524" s="124">
        <f t="shared" ref="BL524" si="9590">D524/D529</f>
        <v>3.6733194563487204E-4</v>
      </c>
      <c r="BM524" s="125">
        <f t="shared" ref="BM524" si="9591">E524/E529</f>
        <v>1.90919104148819E-2</v>
      </c>
      <c r="BN524" s="122">
        <f t="shared" ref="BN524" si="9592">F524/F529</f>
        <v>1.4738393515106854E-4</v>
      </c>
      <c r="BO524" s="123">
        <f t="shared" ref="BO524" si="9593">G524/G529</f>
        <v>1.8235950874581318E-2</v>
      </c>
      <c r="BP524" s="124">
        <f t="shared" ref="BP524" si="9594">H524/H529</f>
        <v>2.0415374347296927E-3</v>
      </c>
      <c r="BQ524" s="125">
        <f t="shared" ref="BQ524" si="9595">I524/I529</f>
        <v>1.2839271343916893E-2</v>
      </c>
      <c r="BR524" s="122">
        <f t="shared" ref="BR524" si="9596">J524/J529</f>
        <v>2.6041666666666665E-3</v>
      </c>
      <c r="BS524" s="123">
        <f t="shared" ref="BS524" si="9597">K524/K529</f>
        <v>3.3200531208499337E-3</v>
      </c>
      <c r="BT524" s="124">
        <f t="shared" ref="BT524" si="9598">L524/L529</f>
        <v>9.0233914069549528E-3</v>
      </c>
      <c r="BU524" s="122">
        <f t="shared" ref="BU524" si="9599">M524/M529</f>
        <v>3.8144115403287329E-3</v>
      </c>
      <c r="BV524" s="126">
        <f t="shared" ref="BV524" si="9600">N524/N529</f>
        <v>5.9737156511350063E-3</v>
      </c>
      <c r="BW524" s="127">
        <f t="shared" ref="BW524" si="9601">O524/O529</f>
        <v>4.9691311549465442E-3</v>
      </c>
      <c r="BX524" s="122">
        <f t="shared" ref="BX524" si="9602">P524/P529</f>
        <v>3.9295590161548535E-3</v>
      </c>
      <c r="BY524" s="123">
        <f t="shared" ref="BY524" si="9603">Q524/Q529</f>
        <v>6.3044130891624136E-3</v>
      </c>
      <c r="BZ524" s="124">
        <f t="shared" ref="BZ524" si="9604">R524/R529</f>
        <v>6.032056069397369E-3</v>
      </c>
      <c r="CA524" s="125">
        <f t="shared" ref="CA524" si="9605">S524/S529</f>
        <v>3.3604829982343226E-3</v>
      </c>
      <c r="CB524" s="122">
        <f t="shared" ref="CB524" si="9606">T524/T529</f>
        <v>3.824904377390565E-3</v>
      </c>
      <c r="CC524" s="123">
        <f t="shared" ref="CC524" si="9607">U524/U529</f>
        <v>7.8957757599684166E-4</v>
      </c>
      <c r="CD524" s="124">
        <f t="shared" ref="CD524" si="9608">V524/V529</f>
        <v>7.7466702908399023E-3</v>
      </c>
      <c r="CE524" s="125">
        <f t="shared" ref="CE524" si="9609">W524/W529</f>
        <v>6.7249495628782783E-4</v>
      </c>
      <c r="CF524" s="122">
        <f t="shared" ref="CF524" si="9610">X524/X529</f>
        <v>2.9678622911896886E-3</v>
      </c>
      <c r="CG524" s="123">
        <f t="shared" ref="CG524" si="9611">Y524/Y529</f>
        <v>4.0080160320641279E-3</v>
      </c>
      <c r="CH524" s="124">
        <f t="shared" ref="CH524" si="9612">Z524/Z529</f>
        <v>1.5432098765432098E-3</v>
      </c>
      <c r="CI524" s="122">
        <f t="shared" ref="CI524" si="9613">AA524/AA529</f>
        <v>3.2600402302836928E-3</v>
      </c>
      <c r="CJ524" s="128">
        <f t="shared" ref="CJ524" si="9614">AB524/AB529</f>
        <v>3.5152019186136469E-3</v>
      </c>
      <c r="CK524" s="129">
        <f t="shared" ref="CK524" si="9615">AC524/AC529</f>
        <v>7.6488596950144358E-3</v>
      </c>
    </row>
    <row r="525" spans="1:89" x14ac:dyDescent="0.2">
      <c r="A525" s="138" t="s">
        <v>41</v>
      </c>
      <c r="B525" s="193">
        <v>0</v>
      </c>
      <c r="C525" s="187">
        <v>0</v>
      </c>
      <c r="D525" s="188">
        <v>0</v>
      </c>
      <c r="E525" s="189">
        <v>0</v>
      </c>
      <c r="F525" s="186">
        <v>0</v>
      </c>
      <c r="G525" s="190">
        <v>0</v>
      </c>
      <c r="H525" s="188">
        <v>0</v>
      </c>
      <c r="I525" s="189">
        <v>0</v>
      </c>
      <c r="J525" s="186">
        <v>0</v>
      </c>
      <c r="K525" s="190">
        <v>0</v>
      </c>
      <c r="L525" s="188">
        <v>0</v>
      </c>
      <c r="M525" s="186">
        <v>0</v>
      </c>
      <c r="N525" s="191">
        <v>0</v>
      </c>
      <c r="O525" s="194">
        <v>0</v>
      </c>
      <c r="P525" s="186">
        <v>0</v>
      </c>
      <c r="Q525" s="190">
        <v>0</v>
      </c>
      <c r="R525" s="188">
        <v>0</v>
      </c>
      <c r="S525" s="189">
        <v>0</v>
      </c>
      <c r="T525" s="186">
        <v>0</v>
      </c>
      <c r="U525" s="190">
        <v>0</v>
      </c>
      <c r="V525" s="188">
        <v>0</v>
      </c>
      <c r="W525" s="189">
        <v>0</v>
      </c>
      <c r="X525" s="186">
        <v>0</v>
      </c>
      <c r="Y525" s="190">
        <v>0</v>
      </c>
      <c r="Z525" s="188">
        <v>0</v>
      </c>
      <c r="AA525" s="186">
        <v>0</v>
      </c>
      <c r="AB525" s="161">
        <f t="shared" si="9097"/>
        <v>0</v>
      </c>
      <c r="AC525" s="162">
        <f t="shared" si="9098"/>
        <v>0</v>
      </c>
      <c r="BI525" s="138" t="s">
        <v>41</v>
      </c>
      <c r="BJ525" s="122">
        <f>B525/B529</f>
        <v>0</v>
      </c>
      <c r="BK525" s="123">
        <f t="shared" ref="BK525" si="9616">C525/C529</f>
        <v>0</v>
      </c>
      <c r="BL525" s="124">
        <f t="shared" ref="BL525" si="9617">D525/D529</f>
        <v>0</v>
      </c>
      <c r="BM525" s="125">
        <f t="shared" ref="BM525" si="9618">E525/E529</f>
        <v>0</v>
      </c>
      <c r="BN525" s="122">
        <f t="shared" ref="BN525" si="9619">F525/F529</f>
        <v>0</v>
      </c>
      <c r="BO525" s="123">
        <f t="shared" ref="BO525" si="9620">G525/G529</f>
        <v>0</v>
      </c>
      <c r="BP525" s="124">
        <f t="shared" ref="BP525" si="9621">H525/H529</f>
        <v>0</v>
      </c>
      <c r="BQ525" s="125">
        <f t="shared" ref="BQ525" si="9622">I525/I529</f>
        <v>0</v>
      </c>
      <c r="BR525" s="122">
        <f t="shared" ref="BR525" si="9623">J525/J529</f>
        <v>0</v>
      </c>
      <c r="BS525" s="123">
        <f t="shared" ref="BS525" si="9624">K525/K529</f>
        <v>0</v>
      </c>
      <c r="BT525" s="124">
        <f t="shared" ref="BT525" si="9625">L525/L529</f>
        <v>0</v>
      </c>
      <c r="BU525" s="122">
        <f t="shared" ref="BU525" si="9626">M525/M529</f>
        <v>0</v>
      </c>
      <c r="BV525" s="126">
        <f t="shared" ref="BV525" si="9627">N525/N529</f>
        <v>0</v>
      </c>
      <c r="BW525" s="127">
        <f t="shared" ref="BW525" si="9628">O525/O529</f>
        <v>0</v>
      </c>
      <c r="BX525" s="122">
        <f t="shared" ref="BX525" si="9629">P525/P529</f>
        <v>0</v>
      </c>
      <c r="BY525" s="123">
        <f t="shared" ref="BY525" si="9630">Q525/Q529</f>
        <v>0</v>
      </c>
      <c r="BZ525" s="124">
        <f t="shared" ref="BZ525" si="9631">R525/R529</f>
        <v>0</v>
      </c>
      <c r="CA525" s="125">
        <f t="shared" ref="CA525" si="9632">S525/S529</f>
        <v>0</v>
      </c>
      <c r="CB525" s="122">
        <f t="shared" ref="CB525" si="9633">T525/T529</f>
        <v>0</v>
      </c>
      <c r="CC525" s="123">
        <f t="shared" ref="CC525" si="9634">U525/U529</f>
        <v>0</v>
      </c>
      <c r="CD525" s="124">
        <f t="shared" ref="CD525" si="9635">V525/V529</f>
        <v>0</v>
      </c>
      <c r="CE525" s="125">
        <f t="shared" ref="CE525" si="9636">W525/W529</f>
        <v>0</v>
      </c>
      <c r="CF525" s="122">
        <f t="shared" ref="CF525" si="9637">X525/X529</f>
        <v>0</v>
      </c>
      <c r="CG525" s="123">
        <f t="shared" ref="CG525" si="9638">Y525/Y529</f>
        <v>0</v>
      </c>
      <c r="CH525" s="124">
        <f t="shared" ref="CH525" si="9639">Z525/Z529</f>
        <v>0</v>
      </c>
      <c r="CI525" s="122">
        <f t="shared" ref="CI525" si="9640">AA525/AA529</f>
        <v>0</v>
      </c>
      <c r="CJ525" s="128">
        <f t="shared" ref="CJ525" si="9641">AB525/AB529</f>
        <v>0</v>
      </c>
      <c r="CK525" s="129">
        <f t="shared" ref="CK525" si="9642">AC525/AC529</f>
        <v>0</v>
      </c>
    </row>
    <row r="526" spans="1:89" x14ac:dyDescent="0.2">
      <c r="A526" s="130" t="s">
        <v>42</v>
      </c>
      <c r="B526" s="55"/>
      <c r="C526" s="56"/>
      <c r="D526" s="132"/>
      <c r="E526" s="133"/>
      <c r="F526" s="131"/>
      <c r="G526" s="134"/>
      <c r="H526" s="132"/>
      <c r="I526" s="133"/>
      <c r="J526" s="131"/>
      <c r="K526" s="134"/>
      <c r="L526" s="132"/>
      <c r="M526" s="131"/>
      <c r="N526" s="135"/>
      <c r="O526" s="136"/>
      <c r="P526" s="131"/>
      <c r="Q526" s="134"/>
      <c r="R526" s="132"/>
      <c r="S526" s="133"/>
      <c r="T526" s="131"/>
      <c r="U526" s="134"/>
      <c r="V526" s="132"/>
      <c r="W526" s="133"/>
      <c r="X526" s="131"/>
      <c r="Y526" s="134"/>
      <c r="Z526" s="137"/>
      <c r="AA526" s="2"/>
      <c r="AB526" s="163">
        <v>0</v>
      </c>
      <c r="AC526" s="164">
        <f t="shared" ref="AC526:AC528" si="9643">SUM(C526,E526,G526,I526,K526,M526,O526,Q526,S526,U526,W526,Y526,AA526)</f>
        <v>0</v>
      </c>
      <c r="BI526" s="130" t="s">
        <v>42</v>
      </c>
      <c r="BJ526" s="122">
        <f>B526/B529</f>
        <v>0</v>
      </c>
      <c r="BK526" s="123">
        <f t="shared" ref="BK526" si="9644">C526/C529</f>
        <v>0</v>
      </c>
      <c r="BL526" s="124">
        <f t="shared" ref="BL526" si="9645">D526/D529</f>
        <v>0</v>
      </c>
      <c r="BM526" s="125">
        <f t="shared" ref="BM526" si="9646">E526/E529</f>
        <v>0</v>
      </c>
      <c r="BN526" s="122">
        <f t="shared" ref="BN526" si="9647">F526/F529</f>
        <v>0</v>
      </c>
      <c r="BO526" s="123">
        <f t="shared" ref="BO526" si="9648">G526/G529</f>
        <v>0</v>
      </c>
      <c r="BP526" s="124">
        <f t="shared" ref="BP526" si="9649">H526/H529</f>
        <v>0</v>
      </c>
      <c r="BQ526" s="125">
        <f t="shared" ref="BQ526" si="9650">I526/I529</f>
        <v>0</v>
      </c>
      <c r="BR526" s="122">
        <f t="shared" ref="BR526" si="9651">J526/J529</f>
        <v>0</v>
      </c>
      <c r="BS526" s="123">
        <f t="shared" ref="BS526" si="9652">K526/K529</f>
        <v>0</v>
      </c>
      <c r="BT526" s="124">
        <f t="shared" ref="BT526" si="9653">L526/L529</f>
        <v>0</v>
      </c>
      <c r="BU526" s="122">
        <f t="shared" ref="BU526" si="9654">M526/M529</f>
        <v>0</v>
      </c>
      <c r="BV526" s="126">
        <f t="shared" ref="BV526" si="9655">N526/N529</f>
        <v>0</v>
      </c>
      <c r="BW526" s="127">
        <f t="shared" ref="BW526" si="9656">O526/O529</f>
        <v>0</v>
      </c>
      <c r="BX526" s="122">
        <f t="shared" ref="BX526" si="9657">P526/P529</f>
        <v>0</v>
      </c>
      <c r="BY526" s="123">
        <f t="shared" ref="BY526" si="9658">Q526/Q529</f>
        <v>0</v>
      </c>
      <c r="BZ526" s="124">
        <f t="shared" ref="BZ526" si="9659">R526/R529</f>
        <v>0</v>
      </c>
      <c r="CA526" s="125">
        <f t="shared" ref="CA526" si="9660">S526/S529</f>
        <v>0</v>
      </c>
      <c r="CB526" s="122">
        <f t="shared" ref="CB526" si="9661">T526/T529</f>
        <v>0</v>
      </c>
      <c r="CC526" s="123">
        <f t="shared" ref="CC526" si="9662">U526/U529</f>
        <v>0</v>
      </c>
      <c r="CD526" s="124">
        <f t="shared" ref="CD526" si="9663">V526/V529</f>
        <v>0</v>
      </c>
      <c r="CE526" s="125">
        <f t="shared" ref="CE526" si="9664">W526/W529</f>
        <v>0</v>
      </c>
      <c r="CF526" s="122">
        <f t="shared" ref="CF526" si="9665">X526/X529</f>
        <v>0</v>
      </c>
      <c r="CG526" s="123">
        <f t="shared" ref="CG526" si="9666">Y526/Y529</f>
        <v>0</v>
      </c>
      <c r="CH526" s="124">
        <f t="shared" ref="CH526" si="9667">Z526/Z529</f>
        <v>0</v>
      </c>
      <c r="CI526" s="122">
        <f t="shared" ref="CI526" si="9668">AA526/AA529</f>
        <v>0</v>
      </c>
      <c r="CJ526" s="128">
        <f t="shared" ref="CJ526" si="9669">AB526/AB529</f>
        <v>0</v>
      </c>
      <c r="CK526" s="129">
        <f t="shared" ref="CK526" si="9670">AC526/AC529</f>
        <v>0</v>
      </c>
    </row>
    <row r="527" spans="1:89" x14ac:dyDescent="0.2">
      <c r="A527" s="138" t="s">
        <v>43</v>
      </c>
      <c r="B527" s="53"/>
      <c r="C527" s="54"/>
      <c r="D527" s="143"/>
      <c r="E527" s="140"/>
      <c r="F527" s="141"/>
      <c r="G527" s="142"/>
      <c r="H527" s="143"/>
      <c r="I527" s="140"/>
      <c r="J527" s="141"/>
      <c r="K527" s="142"/>
      <c r="L527" s="143"/>
      <c r="M527" s="141"/>
      <c r="N527" s="145"/>
      <c r="O527" s="144"/>
      <c r="P527" s="141"/>
      <c r="Q527" s="142"/>
      <c r="R527" s="143"/>
      <c r="S527" s="140"/>
      <c r="T527" s="141"/>
      <c r="U527" s="142"/>
      <c r="V527" s="143"/>
      <c r="W527" s="140"/>
      <c r="X527" s="141"/>
      <c r="Y527" s="142"/>
      <c r="Z527" s="3"/>
      <c r="AA527" s="139"/>
      <c r="AB527" s="163">
        <f t="shared" ref="AB527:AB528" si="9671">SUM(B527,D527,F527,H527,J527,L527,N527,P527,R527,T527,V527,X527,Z527)</f>
        <v>0</v>
      </c>
      <c r="AC527" s="164">
        <f t="shared" si="9643"/>
        <v>0</v>
      </c>
      <c r="BI527" s="138" t="s">
        <v>43</v>
      </c>
      <c r="BJ527" s="122">
        <f>B527/B529</f>
        <v>0</v>
      </c>
      <c r="BK527" s="123">
        <f t="shared" ref="BK527" si="9672">C527/C529</f>
        <v>0</v>
      </c>
      <c r="BL527" s="124">
        <f t="shared" ref="BL527" si="9673">D527/D529</f>
        <v>0</v>
      </c>
      <c r="BM527" s="125">
        <f t="shared" ref="BM527" si="9674">E527/E529</f>
        <v>0</v>
      </c>
      <c r="BN527" s="122">
        <f t="shared" ref="BN527" si="9675">F527/F529</f>
        <v>0</v>
      </c>
      <c r="BO527" s="123">
        <f t="shared" ref="BO527" si="9676">G527/G529</f>
        <v>0</v>
      </c>
      <c r="BP527" s="124">
        <f t="shared" ref="BP527" si="9677">H527/H529</f>
        <v>0</v>
      </c>
      <c r="BQ527" s="125">
        <f t="shared" ref="BQ527" si="9678">I527/I529</f>
        <v>0</v>
      </c>
      <c r="BR527" s="122">
        <f t="shared" ref="BR527" si="9679">J527/J529</f>
        <v>0</v>
      </c>
      <c r="BS527" s="123">
        <f t="shared" ref="BS527" si="9680">K527/K529</f>
        <v>0</v>
      </c>
      <c r="BT527" s="124">
        <f t="shared" ref="BT527" si="9681">L527/L529</f>
        <v>0</v>
      </c>
      <c r="BU527" s="122">
        <f t="shared" ref="BU527" si="9682">M527/M529</f>
        <v>0</v>
      </c>
      <c r="BV527" s="126">
        <f t="shared" ref="BV527" si="9683">N527/N529</f>
        <v>0</v>
      </c>
      <c r="BW527" s="127">
        <f t="shared" ref="BW527" si="9684">O527/O529</f>
        <v>0</v>
      </c>
      <c r="BX527" s="122">
        <f t="shared" ref="BX527" si="9685">P527/P529</f>
        <v>0</v>
      </c>
      <c r="BY527" s="123">
        <f t="shared" ref="BY527" si="9686">Q527/Q529</f>
        <v>0</v>
      </c>
      <c r="BZ527" s="124">
        <f t="shared" ref="BZ527" si="9687">R527/R529</f>
        <v>0</v>
      </c>
      <c r="CA527" s="125">
        <f t="shared" ref="CA527" si="9688">S527/S529</f>
        <v>0</v>
      </c>
      <c r="CB527" s="122">
        <f t="shared" ref="CB527" si="9689">T527/T529</f>
        <v>0</v>
      </c>
      <c r="CC527" s="123">
        <f t="shared" ref="CC527" si="9690">U527/U529</f>
        <v>0</v>
      </c>
      <c r="CD527" s="124">
        <f t="shared" ref="CD527" si="9691">V527/V529</f>
        <v>0</v>
      </c>
      <c r="CE527" s="125">
        <f t="shared" ref="CE527" si="9692">W527/W529</f>
        <v>0</v>
      </c>
      <c r="CF527" s="122">
        <f t="shared" ref="CF527" si="9693">X527/X529</f>
        <v>0</v>
      </c>
      <c r="CG527" s="123">
        <f t="shared" ref="CG527" si="9694">Y527/Y529</f>
        <v>0</v>
      </c>
      <c r="CH527" s="124">
        <f t="shared" ref="CH527" si="9695">Z527/Z529</f>
        <v>0</v>
      </c>
      <c r="CI527" s="122">
        <f t="shared" ref="CI527" si="9696">AA527/AA529</f>
        <v>0</v>
      </c>
      <c r="CJ527" s="128">
        <f t="shared" ref="CJ527" si="9697">AB527/AB529</f>
        <v>0</v>
      </c>
      <c r="CK527" s="129">
        <f t="shared" ref="CK527" si="9698">AC527/AC529</f>
        <v>0</v>
      </c>
    </row>
    <row r="528" spans="1:89" ht="13.5" thickBot="1" x14ac:dyDescent="0.25">
      <c r="A528" s="130" t="s">
        <v>44</v>
      </c>
      <c r="B528" s="55"/>
      <c r="C528" s="56"/>
      <c r="D528" s="132"/>
      <c r="E528" s="133"/>
      <c r="F528" s="131"/>
      <c r="G528" s="134"/>
      <c r="H528" s="132"/>
      <c r="I528" s="133"/>
      <c r="J528" s="131"/>
      <c r="K528" s="134"/>
      <c r="L528" s="132"/>
      <c r="M528" s="131"/>
      <c r="N528" s="135"/>
      <c r="O528" s="136"/>
      <c r="P528" s="131"/>
      <c r="Q528" s="134"/>
      <c r="R528" s="132"/>
      <c r="S528" s="133"/>
      <c r="T528" s="131"/>
      <c r="U528" s="134"/>
      <c r="V528" s="132"/>
      <c r="W528" s="133"/>
      <c r="X528" s="131"/>
      <c r="Y528" s="134"/>
      <c r="Z528" s="137"/>
      <c r="AA528" s="2"/>
      <c r="AB528" s="163">
        <f t="shared" si="9671"/>
        <v>0</v>
      </c>
      <c r="AC528" s="164">
        <f t="shared" si="9643"/>
        <v>0</v>
      </c>
      <c r="BI528" s="130" t="s">
        <v>44</v>
      </c>
      <c r="BJ528" s="122">
        <f>B528/B529</f>
        <v>0</v>
      </c>
      <c r="BK528" s="123">
        <f t="shared" ref="BK528" si="9699">C528/C529</f>
        <v>0</v>
      </c>
      <c r="BL528" s="124">
        <f t="shared" ref="BL528" si="9700">D528/D529</f>
        <v>0</v>
      </c>
      <c r="BM528" s="125">
        <f t="shared" ref="BM528" si="9701">E528/E529</f>
        <v>0</v>
      </c>
      <c r="BN528" s="122">
        <f t="shared" ref="BN528" si="9702">F528/F529</f>
        <v>0</v>
      </c>
      <c r="BO528" s="123">
        <f t="shared" ref="BO528" si="9703">G528/G529</f>
        <v>0</v>
      </c>
      <c r="BP528" s="124">
        <f t="shared" ref="BP528" si="9704">H528/H529</f>
        <v>0</v>
      </c>
      <c r="BQ528" s="125">
        <f t="shared" ref="BQ528" si="9705">I528/I529</f>
        <v>0</v>
      </c>
      <c r="BR528" s="122">
        <f t="shared" ref="BR528" si="9706">J528/J529</f>
        <v>0</v>
      </c>
      <c r="BS528" s="123">
        <f t="shared" ref="BS528" si="9707">K528/K529</f>
        <v>0</v>
      </c>
      <c r="BT528" s="124">
        <f t="shared" ref="BT528" si="9708">L528/L529</f>
        <v>0</v>
      </c>
      <c r="BU528" s="122">
        <f t="shared" ref="BU528" si="9709">M528/M529</f>
        <v>0</v>
      </c>
      <c r="BV528" s="126">
        <f t="shared" ref="BV528" si="9710">N528/N529</f>
        <v>0</v>
      </c>
      <c r="BW528" s="127">
        <f t="shared" ref="BW528" si="9711">O528/O529</f>
        <v>0</v>
      </c>
      <c r="BX528" s="122">
        <f t="shared" ref="BX528" si="9712">P528/P529</f>
        <v>0</v>
      </c>
      <c r="BY528" s="123">
        <f t="shared" ref="BY528" si="9713">Q528/Q529</f>
        <v>0</v>
      </c>
      <c r="BZ528" s="124">
        <f t="shared" ref="BZ528" si="9714">R528/R529</f>
        <v>0</v>
      </c>
      <c r="CA528" s="125">
        <f t="shared" ref="CA528" si="9715">S528/S529</f>
        <v>0</v>
      </c>
      <c r="CB528" s="122">
        <f t="shared" ref="CB528" si="9716">T528/T529</f>
        <v>0</v>
      </c>
      <c r="CC528" s="123">
        <f t="shared" ref="CC528" si="9717">U528/U529</f>
        <v>0</v>
      </c>
      <c r="CD528" s="124">
        <f t="shared" ref="CD528" si="9718">V528/V529</f>
        <v>0</v>
      </c>
      <c r="CE528" s="125">
        <f t="shared" ref="CE528" si="9719">W528/W529</f>
        <v>0</v>
      </c>
      <c r="CF528" s="122">
        <f t="shared" ref="CF528" si="9720">X528/X529</f>
        <v>0</v>
      </c>
      <c r="CG528" s="123">
        <f t="shared" ref="CG528" si="9721">Y528/Y529</f>
        <v>0</v>
      </c>
      <c r="CH528" s="124">
        <f t="shared" ref="CH528" si="9722">Z528/Z529</f>
        <v>0</v>
      </c>
      <c r="CI528" s="122">
        <f t="shared" ref="CI528" si="9723">AA528/AA529</f>
        <v>0</v>
      </c>
      <c r="CJ528" s="128">
        <f t="shared" ref="CJ528" si="9724">AB528/AB529</f>
        <v>0</v>
      </c>
      <c r="CK528" s="129">
        <f t="shared" ref="CK528" si="9725">AC528/AC529</f>
        <v>0</v>
      </c>
    </row>
    <row r="529" spans="1:89" ht="14.25" thickTop="1" thickBot="1" x14ac:dyDescent="0.25">
      <c r="A529" s="250" t="s">
        <v>25</v>
      </c>
      <c r="B529" s="14">
        <f t="shared" ref="B529:AA529" si="9726">SUM(B506:B528)</f>
        <v>18092</v>
      </c>
      <c r="C529" s="1">
        <f t="shared" si="9726"/>
        <v>17994</v>
      </c>
      <c r="D529" s="14">
        <f t="shared" si="9726"/>
        <v>8167</v>
      </c>
      <c r="E529" s="1">
        <f t="shared" si="9726"/>
        <v>8171</v>
      </c>
      <c r="F529" s="14">
        <f t="shared" si="9726"/>
        <v>20355</v>
      </c>
      <c r="G529" s="1">
        <f t="shared" si="9726"/>
        <v>18809</v>
      </c>
      <c r="H529" s="14">
        <f t="shared" si="9726"/>
        <v>25471</v>
      </c>
      <c r="I529" s="1">
        <f t="shared" si="9726"/>
        <v>27338</v>
      </c>
      <c r="J529" s="14">
        <f t="shared" si="9726"/>
        <v>4608</v>
      </c>
      <c r="K529" s="1">
        <f t="shared" si="9726"/>
        <v>4518</v>
      </c>
      <c r="L529" s="14">
        <f t="shared" si="9726"/>
        <v>14407</v>
      </c>
      <c r="M529" s="1">
        <f t="shared" si="9726"/>
        <v>14419</v>
      </c>
      <c r="N529" s="14">
        <f t="shared" si="9726"/>
        <v>26784</v>
      </c>
      <c r="O529" s="1">
        <f t="shared" si="9726"/>
        <v>26564</v>
      </c>
      <c r="P529" s="14">
        <f t="shared" si="9726"/>
        <v>13742</v>
      </c>
      <c r="Q529" s="1">
        <f t="shared" si="9726"/>
        <v>13324</v>
      </c>
      <c r="R529" s="14">
        <f t="shared" si="9726"/>
        <v>17407</v>
      </c>
      <c r="S529" s="1">
        <f t="shared" si="9726"/>
        <v>17557</v>
      </c>
      <c r="T529" s="14">
        <f t="shared" si="9726"/>
        <v>4706</v>
      </c>
      <c r="U529" s="1">
        <f t="shared" si="9726"/>
        <v>5066</v>
      </c>
      <c r="V529" s="14">
        <f t="shared" si="9726"/>
        <v>14716</v>
      </c>
      <c r="W529" s="1">
        <f t="shared" si="9726"/>
        <v>16357</v>
      </c>
      <c r="X529" s="14">
        <f t="shared" si="9726"/>
        <v>11793</v>
      </c>
      <c r="Y529" s="1">
        <f t="shared" si="9726"/>
        <v>7485</v>
      </c>
      <c r="Z529" s="14">
        <f t="shared" si="9726"/>
        <v>26568</v>
      </c>
      <c r="AA529" s="1">
        <f t="shared" si="9726"/>
        <v>28834</v>
      </c>
      <c r="AB529" s="165">
        <f>SUM(AB505:AB528)</f>
        <v>206816</v>
      </c>
      <c r="AC529" s="166">
        <f t="shared" ref="AC529" si="9727">SUM(AC505:AC528)</f>
        <v>206436</v>
      </c>
      <c r="BI529" s="250" t="s">
        <v>25</v>
      </c>
      <c r="BJ529" s="146">
        <f>SUM(BJ505:BJ528)</f>
        <v>0.99999999999999978</v>
      </c>
      <c r="BK529" s="147">
        <f t="shared" ref="BK529:CK529" si="9728">SUM(BK505:BK528)</f>
        <v>1</v>
      </c>
      <c r="BL529" s="146">
        <f t="shared" si="9728"/>
        <v>1</v>
      </c>
      <c r="BM529" s="147">
        <f t="shared" si="9728"/>
        <v>1.0000000000000002</v>
      </c>
      <c r="BN529" s="146">
        <f t="shared" si="9728"/>
        <v>0.99999999999999989</v>
      </c>
      <c r="BO529" s="147">
        <f t="shared" si="9728"/>
        <v>1.0000000000000002</v>
      </c>
      <c r="BP529" s="146">
        <f t="shared" si="9728"/>
        <v>1</v>
      </c>
      <c r="BQ529" s="147">
        <f t="shared" si="9728"/>
        <v>1</v>
      </c>
      <c r="BR529" s="146">
        <f t="shared" si="9728"/>
        <v>0.99999999999999978</v>
      </c>
      <c r="BS529" s="147">
        <f t="shared" si="9728"/>
        <v>1</v>
      </c>
      <c r="BT529" s="146">
        <f t="shared" si="9728"/>
        <v>0.99999999999999989</v>
      </c>
      <c r="BU529" s="147">
        <f t="shared" si="9728"/>
        <v>1</v>
      </c>
      <c r="BV529" s="146">
        <f t="shared" si="9728"/>
        <v>1</v>
      </c>
      <c r="BW529" s="147">
        <f t="shared" si="9728"/>
        <v>1</v>
      </c>
      <c r="BX529" s="146">
        <f t="shared" si="9728"/>
        <v>1</v>
      </c>
      <c r="BY529" s="147">
        <f t="shared" si="9728"/>
        <v>1</v>
      </c>
      <c r="BZ529" s="146">
        <f t="shared" si="9728"/>
        <v>1</v>
      </c>
      <c r="CA529" s="147">
        <f t="shared" si="9728"/>
        <v>1</v>
      </c>
      <c r="CB529" s="146">
        <f t="shared" si="9728"/>
        <v>0.99999999999999989</v>
      </c>
      <c r="CC529" s="147">
        <f t="shared" si="9728"/>
        <v>0.99999999999999989</v>
      </c>
      <c r="CD529" s="146">
        <f t="shared" si="9728"/>
        <v>1</v>
      </c>
      <c r="CE529" s="147">
        <f t="shared" si="9728"/>
        <v>1</v>
      </c>
      <c r="CF529" s="146">
        <f t="shared" si="9728"/>
        <v>1</v>
      </c>
      <c r="CG529" s="147">
        <f t="shared" si="9728"/>
        <v>1</v>
      </c>
      <c r="CH529" s="146">
        <f t="shared" si="9728"/>
        <v>1</v>
      </c>
      <c r="CI529" s="147">
        <f t="shared" si="9728"/>
        <v>0.99999999999999989</v>
      </c>
      <c r="CJ529" s="146">
        <f t="shared" si="9728"/>
        <v>1</v>
      </c>
      <c r="CK529" s="147">
        <f t="shared" si="9728"/>
        <v>1</v>
      </c>
    </row>
    <row r="530" spans="1:89" ht="13.5" thickTop="1" x14ac:dyDescent="0.2">
      <c r="A530" s="177"/>
    </row>
    <row r="532" spans="1:89" x14ac:dyDescent="0.2">
      <c r="A532" s="269">
        <f>+A501+1</f>
        <v>44610</v>
      </c>
      <c r="B532" s="269"/>
      <c r="C532" s="269"/>
      <c r="D532" s="269"/>
      <c r="BI532" s="274">
        <f>+BI470+2</f>
        <v>44610</v>
      </c>
      <c r="BJ532" s="274"/>
      <c r="BK532" s="274"/>
      <c r="BL532" s="274"/>
    </row>
    <row r="533" spans="1:89" ht="13.5" thickBot="1" x14ac:dyDescent="0.25">
      <c r="AE533" t="s">
        <v>1</v>
      </c>
    </row>
    <row r="534" spans="1:89" ht="14.25" thickTop="1" thickBot="1" x14ac:dyDescent="0.25">
      <c r="A534" s="265" t="s">
        <v>2</v>
      </c>
      <c r="B534" s="267" t="s">
        <v>3</v>
      </c>
      <c r="C534" s="268"/>
      <c r="D534" s="267" t="s">
        <v>4</v>
      </c>
      <c r="E534" s="268"/>
      <c r="F534" s="267" t="s">
        <v>5</v>
      </c>
      <c r="G534" s="268"/>
      <c r="H534" s="267" t="s">
        <v>6</v>
      </c>
      <c r="I534" s="268"/>
      <c r="J534" s="267" t="s">
        <v>7</v>
      </c>
      <c r="K534" s="268"/>
      <c r="L534" s="267" t="s">
        <v>8</v>
      </c>
      <c r="M534" s="268"/>
      <c r="N534" s="267" t="s">
        <v>9</v>
      </c>
      <c r="O534" s="268"/>
      <c r="P534" s="267" t="s">
        <v>10</v>
      </c>
      <c r="Q534" s="268"/>
      <c r="R534" s="267" t="s">
        <v>11</v>
      </c>
      <c r="S534" s="268"/>
      <c r="T534" s="267" t="s">
        <v>12</v>
      </c>
      <c r="U534" s="268"/>
      <c r="V534" s="267" t="s">
        <v>13</v>
      </c>
      <c r="W534" s="268"/>
      <c r="X534" s="267" t="s">
        <v>14</v>
      </c>
      <c r="Y534" s="268"/>
      <c r="Z534" s="270" t="s">
        <v>15</v>
      </c>
      <c r="AA534" s="271"/>
      <c r="AB534" s="272" t="s">
        <v>16</v>
      </c>
      <c r="AC534" s="273"/>
      <c r="AE534" s="265" t="s">
        <v>2</v>
      </c>
      <c r="AF534" s="267" t="s">
        <v>3</v>
      </c>
      <c r="AG534" s="268"/>
      <c r="AH534" s="267" t="s">
        <v>4</v>
      </c>
      <c r="AI534" s="268"/>
      <c r="AJ534" s="267" t="s">
        <v>5</v>
      </c>
      <c r="AK534" s="268"/>
      <c r="AL534" s="267" t="s">
        <v>6</v>
      </c>
      <c r="AM534" s="268"/>
      <c r="AN534" s="267" t="s">
        <v>7</v>
      </c>
      <c r="AO534" s="268"/>
      <c r="AP534" s="267" t="s">
        <v>8</v>
      </c>
      <c r="AQ534" s="268"/>
      <c r="AR534" s="267" t="s">
        <v>9</v>
      </c>
      <c r="AS534" s="268"/>
      <c r="AT534" s="267" t="s">
        <v>10</v>
      </c>
      <c r="AU534" s="268"/>
      <c r="AV534" s="267" t="s">
        <v>11</v>
      </c>
      <c r="AW534" s="268"/>
      <c r="AX534" s="267" t="s">
        <v>12</v>
      </c>
      <c r="AY534" s="268"/>
      <c r="AZ534" s="267" t="s">
        <v>13</v>
      </c>
      <c r="BA534" s="268"/>
      <c r="BB534" s="267" t="s">
        <v>14</v>
      </c>
      <c r="BC534" s="268"/>
      <c r="BD534" s="270" t="s">
        <v>15</v>
      </c>
      <c r="BE534" s="271"/>
      <c r="BF534" s="272" t="s">
        <v>16</v>
      </c>
      <c r="BG534" s="273"/>
      <c r="BI534" s="265" t="s">
        <v>2</v>
      </c>
      <c r="BJ534" s="267" t="s">
        <v>3</v>
      </c>
      <c r="BK534" s="268"/>
      <c r="BL534" s="267" t="s">
        <v>4</v>
      </c>
      <c r="BM534" s="268"/>
      <c r="BN534" s="267" t="s">
        <v>5</v>
      </c>
      <c r="BO534" s="268"/>
      <c r="BP534" s="267" t="s">
        <v>6</v>
      </c>
      <c r="BQ534" s="268"/>
      <c r="BR534" s="267" t="s">
        <v>7</v>
      </c>
      <c r="BS534" s="268"/>
      <c r="BT534" s="267" t="s">
        <v>8</v>
      </c>
      <c r="BU534" s="268"/>
      <c r="BV534" s="267" t="s">
        <v>9</v>
      </c>
      <c r="BW534" s="268"/>
      <c r="BX534" s="267" t="s">
        <v>10</v>
      </c>
      <c r="BY534" s="268"/>
      <c r="BZ534" s="267" t="s">
        <v>11</v>
      </c>
      <c r="CA534" s="268"/>
      <c r="CB534" s="267" t="s">
        <v>12</v>
      </c>
      <c r="CC534" s="268"/>
      <c r="CD534" s="267" t="s">
        <v>13</v>
      </c>
      <c r="CE534" s="268"/>
      <c r="CF534" s="267" t="s">
        <v>14</v>
      </c>
      <c r="CG534" s="268"/>
      <c r="CH534" s="270" t="s">
        <v>15</v>
      </c>
      <c r="CI534" s="271"/>
      <c r="CJ534" s="267" t="s">
        <v>16</v>
      </c>
      <c r="CK534" s="268"/>
    </row>
    <row r="535" spans="1:89" ht="15" thickTop="1" thickBot="1" x14ac:dyDescent="0.3">
      <c r="A535" s="266"/>
      <c r="B535" s="110" t="s">
        <v>17</v>
      </c>
      <c r="C535" s="111" t="s">
        <v>18</v>
      </c>
      <c r="D535" s="112" t="s">
        <v>17</v>
      </c>
      <c r="E535" s="113" t="s">
        <v>18</v>
      </c>
      <c r="F535" s="110" t="s">
        <v>17</v>
      </c>
      <c r="G535" s="111" t="s">
        <v>18</v>
      </c>
      <c r="H535" s="112" t="s">
        <v>17</v>
      </c>
      <c r="I535" s="113" t="s">
        <v>18</v>
      </c>
      <c r="J535" s="110" t="s">
        <v>17</v>
      </c>
      <c r="K535" s="111" t="s">
        <v>18</v>
      </c>
      <c r="L535" s="112" t="s">
        <v>17</v>
      </c>
      <c r="M535" s="110" t="s">
        <v>18</v>
      </c>
      <c r="N535" s="114" t="s">
        <v>17</v>
      </c>
      <c r="O535" s="115" t="s">
        <v>18</v>
      </c>
      <c r="P535" s="110" t="s">
        <v>17</v>
      </c>
      <c r="Q535" s="111" t="s">
        <v>18</v>
      </c>
      <c r="R535" s="112" t="s">
        <v>17</v>
      </c>
      <c r="S535" s="113" t="s">
        <v>18</v>
      </c>
      <c r="T535" s="110" t="s">
        <v>17</v>
      </c>
      <c r="U535" s="111" t="s">
        <v>18</v>
      </c>
      <c r="V535" s="112" t="s">
        <v>17</v>
      </c>
      <c r="W535" s="113" t="s">
        <v>18</v>
      </c>
      <c r="X535" s="110" t="s">
        <v>17</v>
      </c>
      <c r="Y535" s="111" t="s">
        <v>18</v>
      </c>
      <c r="Z535" s="25" t="s">
        <v>17</v>
      </c>
      <c r="AA535" s="116" t="s">
        <v>18</v>
      </c>
      <c r="AB535" s="167" t="s">
        <v>17</v>
      </c>
      <c r="AC535" s="168" t="s">
        <v>18</v>
      </c>
      <c r="AE535" s="266"/>
      <c r="AF535" s="110" t="s">
        <v>17</v>
      </c>
      <c r="AG535" s="111" t="s">
        <v>18</v>
      </c>
      <c r="AH535" s="112" t="s">
        <v>17</v>
      </c>
      <c r="AI535" s="113" t="s">
        <v>18</v>
      </c>
      <c r="AJ535" s="110" t="s">
        <v>17</v>
      </c>
      <c r="AK535" s="111" t="s">
        <v>18</v>
      </c>
      <c r="AL535" s="112" t="s">
        <v>17</v>
      </c>
      <c r="AM535" s="113" t="s">
        <v>18</v>
      </c>
      <c r="AN535" s="110" t="s">
        <v>17</v>
      </c>
      <c r="AO535" s="111" t="s">
        <v>18</v>
      </c>
      <c r="AP535" s="112" t="s">
        <v>17</v>
      </c>
      <c r="AQ535" s="110" t="s">
        <v>18</v>
      </c>
      <c r="AR535" s="114" t="s">
        <v>17</v>
      </c>
      <c r="AS535" s="115" t="s">
        <v>18</v>
      </c>
      <c r="AT535" s="110" t="s">
        <v>17</v>
      </c>
      <c r="AU535" s="111" t="s">
        <v>18</v>
      </c>
      <c r="AV535" s="112" t="s">
        <v>17</v>
      </c>
      <c r="AW535" s="113" t="s">
        <v>18</v>
      </c>
      <c r="AX535" s="110" t="s">
        <v>17</v>
      </c>
      <c r="AY535" s="111" t="s">
        <v>18</v>
      </c>
      <c r="AZ535" s="112" t="s">
        <v>17</v>
      </c>
      <c r="BA535" s="113" t="s">
        <v>18</v>
      </c>
      <c r="BB535" s="110" t="s">
        <v>17</v>
      </c>
      <c r="BC535" s="111" t="s">
        <v>18</v>
      </c>
      <c r="BD535" s="25" t="s">
        <v>17</v>
      </c>
      <c r="BE535" s="116" t="s">
        <v>18</v>
      </c>
      <c r="BF535" s="167" t="s">
        <v>17</v>
      </c>
      <c r="BG535" s="168" t="s">
        <v>18</v>
      </c>
      <c r="BI535" s="266"/>
      <c r="BJ535" s="110" t="s">
        <v>17</v>
      </c>
      <c r="BK535" s="111" t="s">
        <v>18</v>
      </c>
      <c r="BL535" s="112" t="s">
        <v>17</v>
      </c>
      <c r="BM535" s="113" t="s">
        <v>18</v>
      </c>
      <c r="BN535" s="110" t="s">
        <v>17</v>
      </c>
      <c r="BO535" s="111" t="s">
        <v>18</v>
      </c>
      <c r="BP535" s="112" t="s">
        <v>17</v>
      </c>
      <c r="BQ535" s="113" t="s">
        <v>18</v>
      </c>
      <c r="BR535" s="110" t="s">
        <v>17</v>
      </c>
      <c r="BS535" s="111" t="s">
        <v>18</v>
      </c>
      <c r="BT535" s="112" t="s">
        <v>17</v>
      </c>
      <c r="BU535" s="110" t="s">
        <v>18</v>
      </c>
      <c r="BV535" s="114" t="s">
        <v>17</v>
      </c>
      <c r="BW535" s="115" t="s">
        <v>18</v>
      </c>
      <c r="BX535" s="110" t="s">
        <v>17</v>
      </c>
      <c r="BY535" s="111" t="s">
        <v>18</v>
      </c>
      <c r="BZ535" s="112" t="s">
        <v>17</v>
      </c>
      <c r="CA535" s="113" t="s">
        <v>18</v>
      </c>
      <c r="CB535" s="110" t="s">
        <v>17</v>
      </c>
      <c r="CC535" s="111" t="s">
        <v>18</v>
      </c>
      <c r="CD535" s="112" t="s">
        <v>17</v>
      </c>
      <c r="CE535" s="113" t="s">
        <v>18</v>
      </c>
      <c r="CF535" s="110" t="s">
        <v>17</v>
      </c>
      <c r="CG535" s="111" t="s">
        <v>18</v>
      </c>
      <c r="CH535" s="25" t="s">
        <v>17</v>
      </c>
      <c r="CI535" s="116" t="s">
        <v>18</v>
      </c>
      <c r="CJ535" s="114" t="s">
        <v>17</v>
      </c>
      <c r="CK535" s="115" t="s">
        <v>18</v>
      </c>
    </row>
    <row r="536" spans="1:89" ht="13.5" thickTop="1" x14ac:dyDescent="0.2">
      <c r="A536" s="118" t="s">
        <v>19</v>
      </c>
      <c r="B536" s="119"/>
      <c r="C536" s="176"/>
      <c r="D536" s="120"/>
      <c r="E536" s="171"/>
      <c r="F536" s="119"/>
      <c r="G536" s="121"/>
      <c r="H536" s="120"/>
      <c r="I536" s="171"/>
      <c r="J536" s="119"/>
      <c r="K536" s="121"/>
      <c r="L536" s="120"/>
      <c r="M536" s="119"/>
      <c r="N536" s="170"/>
      <c r="O536" s="172"/>
      <c r="P536" s="119"/>
      <c r="Q536" s="121"/>
      <c r="R536" s="120"/>
      <c r="S536" s="171"/>
      <c r="T536" s="119"/>
      <c r="U536" s="121"/>
      <c r="V536" s="120"/>
      <c r="W536" s="171"/>
      <c r="X536" s="119"/>
      <c r="Y536" s="121"/>
      <c r="Z536" s="20"/>
      <c r="AA536" s="175"/>
      <c r="AB536" s="161">
        <f>B536+D536+F536+H536+J536+L536+N536+P536+R536+T536+V536+X536+Z536</f>
        <v>0</v>
      </c>
      <c r="AC536" s="162">
        <f>C536+E536+G536+I536+K536+M536+O536+Q536+S536+U536+W536+Y536+AA536</f>
        <v>0</v>
      </c>
      <c r="AD536" s="215"/>
      <c r="AE536" s="253" t="str">
        <f>$AE$9</f>
        <v>07:00 - 07:59</v>
      </c>
      <c r="AF536" s="119">
        <f>SUMIF($A$9:$A$32,$AE536,B$536:B$559)</f>
        <v>2134</v>
      </c>
      <c r="AG536" s="176">
        <f t="shared" ref="AG536:AV537" si="9729">SUMIF($A$9:$A$32,$AE536,C$536:C$559)</f>
        <v>868</v>
      </c>
      <c r="AH536" s="120">
        <f t="shared" si="9729"/>
        <v>737</v>
      </c>
      <c r="AI536" s="171">
        <f t="shared" si="9729"/>
        <v>696</v>
      </c>
      <c r="AJ536" s="119">
        <f t="shared" si="9729"/>
        <v>2140</v>
      </c>
      <c r="AK536" s="121">
        <f t="shared" si="9729"/>
        <v>1154</v>
      </c>
      <c r="AL536" s="120">
        <f t="shared" si="9729"/>
        <v>2488</v>
      </c>
      <c r="AM536" s="171">
        <f t="shared" si="9729"/>
        <v>1715</v>
      </c>
      <c r="AN536" s="119">
        <f t="shared" si="9729"/>
        <v>171</v>
      </c>
      <c r="AO536" s="121">
        <f t="shared" si="9729"/>
        <v>668</v>
      </c>
      <c r="AP536" s="120">
        <f t="shared" si="9729"/>
        <v>622</v>
      </c>
      <c r="AQ536" s="119">
        <f t="shared" si="9729"/>
        <v>2012</v>
      </c>
      <c r="AR536" s="170">
        <f t="shared" si="9729"/>
        <v>1947</v>
      </c>
      <c r="AS536" s="172">
        <f t="shared" si="9729"/>
        <v>2767</v>
      </c>
      <c r="AT536" s="119">
        <f t="shared" si="9729"/>
        <v>1385</v>
      </c>
      <c r="AU536" s="121">
        <f t="shared" si="9729"/>
        <v>1290</v>
      </c>
      <c r="AV536" s="120">
        <f t="shared" si="9729"/>
        <v>1684</v>
      </c>
      <c r="AW536" s="171">
        <f t="shared" ref="AW536:BE537" si="9730">SUMIF($A$9:$A$32,$AE536,S$536:S$559)</f>
        <v>1266</v>
      </c>
      <c r="AX536" s="119">
        <f t="shared" si="9730"/>
        <v>203</v>
      </c>
      <c r="AY536" s="121">
        <f t="shared" si="9730"/>
        <v>850</v>
      </c>
      <c r="AZ536" s="120">
        <f t="shared" si="9730"/>
        <v>659</v>
      </c>
      <c r="BA536" s="171">
        <f t="shared" si="9730"/>
        <v>1684</v>
      </c>
      <c r="BB536" s="119">
        <f t="shared" si="9730"/>
        <v>1057</v>
      </c>
      <c r="BC536" s="121">
        <f t="shared" si="9730"/>
        <v>1035</v>
      </c>
      <c r="BD536" s="20">
        <f t="shared" si="9730"/>
        <v>2269</v>
      </c>
      <c r="BE536" s="175">
        <f t="shared" si="9730"/>
        <v>1822</v>
      </c>
      <c r="BF536" s="161">
        <f>AF536+AH536+AJ536+AL536+AN536+AP536+AR536+AT536+AV536+AX536+AZ536+BB536+BD536</f>
        <v>17496</v>
      </c>
      <c r="BG536" s="162">
        <f>AG536+AI536+AK536+AM536+AO536+AQ536+AS536+AU536+AW536+AY536+BA536+BC536+BE536</f>
        <v>17827</v>
      </c>
      <c r="BH536" s="215"/>
      <c r="BI536" s="118" t="s">
        <v>19</v>
      </c>
      <c r="BJ536" s="122">
        <f>B536/B560</f>
        <v>0</v>
      </c>
      <c r="BK536" s="123">
        <f t="shared" ref="BK536" si="9731">C536/C560</f>
        <v>0</v>
      </c>
      <c r="BL536" s="124">
        <f t="shared" ref="BL536" si="9732">D536/D560</f>
        <v>0</v>
      </c>
      <c r="BM536" s="125">
        <f t="shared" ref="BM536" si="9733">E536/E560</f>
        <v>0</v>
      </c>
      <c r="BN536" s="122">
        <f t="shared" ref="BN536" si="9734">F536/F560</f>
        <v>0</v>
      </c>
      <c r="BO536" s="123">
        <f t="shared" ref="BO536" si="9735">G536/G560</f>
        <v>0</v>
      </c>
      <c r="BP536" s="124">
        <f t="shared" ref="BP536" si="9736">H536/H560</f>
        <v>0</v>
      </c>
      <c r="BQ536" s="125">
        <f t="shared" ref="BQ536" si="9737">I536/I560</f>
        <v>0</v>
      </c>
      <c r="BR536" s="122">
        <f t="shared" ref="BR536" si="9738">J536/J560</f>
        <v>0</v>
      </c>
      <c r="BS536" s="123">
        <f t="shared" ref="BS536" si="9739">K536/K560</f>
        <v>0</v>
      </c>
      <c r="BT536" s="124">
        <f t="shared" ref="BT536" si="9740">L536/L560</f>
        <v>0</v>
      </c>
      <c r="BU536" s="122">
        <f t="shared" ref="BU536" si="9741">M536/M560</f>
        <v>0</v>
      </c>
      <c r="BV536" s="126">
        <f t="shared" ref="BV536" si="9742">N536/N560</f>
        <v>0</v>
      </c>
      <c r="BW536" s="127">
        <f t="shared" ref="BW536" si="9743">O536/O560</f>
        <v>0</v>
      </c>
      <c r="BX536" s="122">
        <f t="shared" ref="BX536" si="9744">P536/P560</f>
        <v>0</v>
      </c>
      <c r="BY536" s="123">
        <f t="shared" ref="BY536" si="9745">Q536/Q560</f>
        <v>0</v>
      </c>
      <c r="BZ536" s="124">
        <f t="shared" ref="BZ536" si="9746">R536/R560</f>
        <v>0</v>
      </c>
      <c r="CA536" s="125">
        <f t="shared" ref="CA536" si="9747">S536/S560</f>
        <v>0</v>
      </c>
      <c r="CB536" s="122">
        <f t="shared" ref="CB536" si="9748">T536/T560</f>
        <v>0</v>
      </c>
      <c r="CC536" s="123">
        <f t="shared" ref="CC536" si="9749">U536/U560</f>
        <v>0</v>
      </c>
      <c r="CD536" s="124">
        <f t="shared" ref="CD536" si="9750">V536/V560</f>
        <v>0</v>
      </c>
      <c r="CE536" s="125">
        <f t="shared" ref="CE536" si="9751">W536/W560</f>
        <v>0</v>
      </c>
      <c r="CF536" s="122">
        <f t="shared" ref="CF536" si="9752">X536/X560</f>
        <v>0</v>
      </c>
      <c r="CG536" s="123">
        <f t="shared" ref="CG536" si="9753">Y536/Y560</f>
        <v>0</v>
      </c>
      <c r="CH536" s="124">
        <f t="shared" ref="CH536" si="9754">Z536/Z560</f>
        <v>0</v>
      </c>
      <c r="CI536" s="122">
        <f t="shared" ref="CI536" si="9755">AA536/AA560</f>
        <v>0</v>
      </c>
      <c r="CJ536" s="128">
        <f t="shared" ref="CJ536" si="9756">AB536/AB560</f>
        <v>0</v>
      </c>
      <c r="CK536" s="129">
        <f t="shared" ref="CK536" si="9757">AC536/AC560</f>
        <v>0</v>
      </c>
    </row>
    <row r="537" spans="1:89" x14ac:dyDescent="0.2">
      <c r="A537" s="130" t="s">
        <v>21</v>
      </c>
      <c r="B537" s="179">
        <v>200</v>
      </c>
      <c r="C537" s="180">
        <v>0</v>
      </c>
      <c r="D537" s="181">
        <v>129</v>
      </c>
      <c r="E537" s="182">
        <v>0</v>
      </c>
      <c r="F537" s="179">
        <v>376</v>
      </c>
      <c r="G537" s="183">
        <v>6</v>
      </c>
      <c r="H537" s="181">
        <v>273</v>
      </c>
      <c r="I537" s="182">
        <v>22</v>
      </c>
      <c r="J537" s="179">
        <v>11</v>
      </c>
      <c r="K537" s="183">
        <v>7</v>
      </c>
      <c r="L537" s="181">
        <v>19</v>
      </c>
      <c r="M537" s="179">
        <v>44</v>
      </c>
      <c r="N537" s="184">
        <v>100</v>
      </c>
      <c r="O537" s="185">
        <v>81</v>
      </c>
      <c r="P537" s="179">
        <v>30</v>
      </c>
      <c r="Q537" s="183">
        <v>52</v>
      </c>
      <c r="R537" s="181">
        <v>14</v>
      </c>
      <c r="S537" s="182">
        <v>60</v>
      </c>
      <c r="T537" s="179">
        <v>0</v>
      </c>
      <c r="U537" s="183">
        <v>0</v>
      </c>
      <c r="V537" s="181">
        <v>4</v>
      </c>
      <c r="W537" s="182">
        <v>0</v>
      </c>
      <c r="X537" s="179">
        <v>1</v>
      </c>
      <c r="Y537" s="183">
        <v>0</v>
      </c>
      <c r="Z537" s="181">
        <v>0</v>
      </c>
      <c r="AA537" s="179">
        <v>0</v>
      </c>
      <c r="AB537" s="161">
        <f t="shared" ref="AB537:AB556" si="9758">B537+D537+F537+H537+J537+L537+N537+P537+R537+T537+V537+X537+Z537</f>
        <v>1157</v>
      </c>
      <c r="AC537" s="162">
        <f t="shared" ref="AC537:AC556" si="9759">C537+E537+G537+I537+K537+M537+O537+Q537+S537+U537+W537+Y537+AA537</f>
        <v>272</v>
      </c>
      <c r="AD537" s="216"/>
      <c r="AE537" s="255" t="str">
        <f>$AE$10</f>
        <v>08:00 - 08:59</v>
      </c>
      <c r="AF537" s="119">
        <f>SUMIF($A$9:$A$32,$AE537,B$536:B$559)</f>
        <v>1593</v>
      </c>
      <c r="AG537" s="180">
        <f t="shared" si="9729"/>
        <v>778</v>
      </c>
      <c r="AH537" s="181">
        <f t="shared" si="9729"/>
        <v>565</v>
      </c>
      <c r="AI537" s="182">
        <f t="shared" si="9729"/>
        <v>542</v>
      </c>
      <c r="AJ537" s="179">
        <f t="shared" si="9729"/>
        <v>1818</v>
      </c>
      <c r="AK537" s="183">
        <f t="shared" si="9729"/>
        <v>760</v>
      </c>
      <c r="AL537" s="181">
        <f t="shared" si="9729"/>
        <v>2114</v>
      </c>
      <c r="AM537" s="182">
        <f t="shared" si="9729"/>
        <v>1230</v>
      </c>
      <c r="AN537" s="179">
        <f t="shared" si="9729"/>
        <v>193</v>
      </c>
      <c r="AO537" s="183">
        <f t="shared" si="9729"/>
        <v>539</v>
      </c>
      <c r="AP537" s="181">
        <f t="shared" si="9729"/>
        <v>627</v>
      </c>
      <c r="AQ537" s="179">
        <f t="shared" si="9729"/>
        <v>1537</v>
      </c>
      <c r="AR537" s="184">
        <f t="shared" si="9729"/>
        <v>1572</v>
      </c>
      <c r="AS537" s="185">
        <f t="shared" si="9729"/>
        <v>2238</v>
      </c>
      <c r="AT537" s="179">
        <f t="shared" si="9729"/>
        <v>994</v>
      </c>
      <c r="AU537" s="183">
        <f t="shared" si="9729"/>
        <v>981</v>
      </c>
      <c r="AV537" s="181">
        <f t="shared" si="9729"/>
        <v>1583</v>
      </c>
      <c r="AW537" s="182">
        <f t="shared" si="9730"/>
        <v>949</v>
      </c>
      <c r="AX537" s="179">
        <f t="shared" si="9730"/>
        <v>210</v>
      </c>
      <c r="AY537" s="183">
        <f t="shared" si="9730"/>
        <v>631</v>
      </c>
      <c r="AZ537" s="181">
        <f t="shared" si="9730"/>
        <v>543</v>
      </c>
      <c r="BA537" s="182">
        <f t="shared" si="9730"/>
        <v>1426</v>
      </c>
      <c r="BB537" s="179">
        <f t="shared" si="9730"/>
        <v>838</v>
      </c>
      <c r="BC537" s="183">
        <f t="shared" si="9730"/>
        <v>787</v>
      </c>
      <c r="BD537" s="181">
        <f t="shared" si="9730"/>
        <v>1982</v>
      </c>
      <c r="BE537" s="179">
        <f t="shared" si="9730"/>
        <v>1416</v>
      </c>
      <c r="BF537" s="163">
        <f>SUM(AF537,AH537,AJ537,AL537,AN537,AP537,AR537,AT537,AV537,AX537,AZ537,BB537,BD537)</f>
        <v>14632</v>
      </c>
      <c r="BG537" s="164">
        <f>SUM(AG537,AI537,AK537,AM537,AO537,AQ537,AS537,AU537,AW537,AY537,BA537,BC537,BE537)</f>
        <v>13814</v>
      </c>
      <c r="BH537" s="216"/>
      <c r="BI537" s="130" t="s">
        <v>21</v>
      </c>
      <c r="BJ537" s="122">
        <f>B537/B560</f>
        <v>1.0453690152623877E-2</v>
      </c>
      <c r="BK537" s="123">
        <f t="shared" ref="BK537" si="9760">C537/C560</f>
        <v>0</v>
      </c>
      <c r="BL537" s="124">
        <f t="shared" ref="BL537" si="9761">D537/D560</f>
        <v>1.4961725817675714E-2</v>
      </c>
      <c r="BM537" s="125">
        <f t="shared" ref="BM537" si="9762">E537/E560</f>
        <v>0</v>
      </c>
      <c r="BN537" s="122">
        <f t="shared" ref="BN537" si="9763">F537/F560</f>
        <v>1.7818216282816796E-2</v>
      </c>
      <c r="BO537" s="123">
        <f t="shared" ref="BO537" si="9764">G537/G560</f>
        <v>2.98879202988792E-4</v>
      </c>
      <c r="BP537" s="124">
        <f t="shared" ref="BP537" si="9765">H537/H560</f>
        <v>1.0065258267890721E-2</v>
      </c>
      <c r="BQ537" s="125">
        <f t="shared" ref="BQ537" si="9766">I537/I560</f>
        <v>7.3617989559630567E-4</v>
      </c>
      <c r="BR537" s="122">
        <f t="shared" ref="BR537" si="9767">J537/J560</f>
        <v>2.3364485981308409E-3</v>
      </c>
      <c r="BS537" s="123">
        <f t="shared" ref="BS537" si="9768">K537/K560</f>
        <v>1.5327348368732209E-3</v>
      </c>
      <c r="BT537" s="124">
        <f t="shared" ref="BT537" si="9769">L537/L560</f>
        <v>1.2350494019760789E-3</v>
      </c>
      <c r="BU537" s="122">
        <f t="shared" ref="BU537" si="9770">M537/M560</f>
        <v>2.8748774910160079E-3</v>
      </c>
      <c r="BV537" s="126">
        <f t="shared" ref="BV537" si="9771">N537/N560</f>
        <v>3.5283325100557475E-3</v>
      </c>
      <c r="BW537" s="127">
        <f t="shared" ref="BW537" si="9772">O537/O560</f>
        <v>2.9293696430508841E-3</v>
      </c>
      <c r="BX537" s="122">
        <f t="shared" ref="BX537" si="9773">P537/P560</f>
        <v>2.0423446116141332E-3</v>
      </c>
      <c r="BY537" s="123">
        <f t="shared" ref="BY537" si="9774">Q537/Q560</f>
        <v>3.7981155503615514E-3</v>
      </c>
      <c r="BZ537" s="124">
        <f t="shared" ref="BZ537" si="9775">R537/R560</f>
        <v>7.4207569172055554E-4</v>
      </c>
      <c r="CA537" s="125">
        <f t="shared" ref="CA537" si="9776">S537/S560</f>
        <v>3.2348501186111709E-3</v>
      </c>
      <c r="CB537" s="122">
        <f t="shared" ref="CB537" si="9777">T537/T560</f>
        <v>0</v>
      </c>
      <c r="CC537" s="123">
        <f t="shared" ref="CC537" si="9778">U537/U560</f>
        <v>0</v>
      </c>
      <c r="CD537" s="124">
        <f t="shared" ref="CD537" si="9779">V537/V560</f>
        <v>2.5391988827524917E-4</v>
      </c>
      <c r="CE537" s="125">
        <f t="shared" ref="CE537" si="9780">W537/W560</f>
        <v>0</v>
      </c>
      <c r="CF537" s="122">
        <f t="shared" ref="CF537" si="9781">X537/X560</f>
        <v>7.8764965343415251E-5</v>
      </c>
      <c r="CG537" s="123">
        <f t="shared" ref="CG537" si="9782">Y537/Y560</f>
        <v>0</v>
      </c>
      <c r="CH537" s="124">
        <f t="shared" ref="CH537" si="9783">Z537/Z560</f>
        <v>0</v>
      </c>
      <c r="CI537" s="122">
        <f t="shared" ref="CI537" si="9784">AA537/AA560</f>
        <v>0</v>
      </c>
      <c r="CJ537" s="128">
        <f t="shared" ref="CJ537" si="9785">AB537/AB560</f>
        <v>5.2629903064543276E-3</v>
      </c>
      <c r="CK537" s="129">
        <f t="shared" ref="CK537" si="9786">AC537/AC560</f>
        <v>1.2398634326895464E-3</v>
      </c>
    </row>
    <row r="538" spans="1:89" ht="13.5" thickBot="1" x14ac:dyDescent="0.25">
      <c r="A538" s="138" t="s">
        <v>23</v>
      </c>
      <c r="B538" s="186">
        <v>1172</v>
      </c>
      <c r="C538" s="187">
        <v>0</v>
      </c>
      <c r="D538" s="188">
        <v>439</v>
      </c>
      <c r="E538" s="189">
        <v>91</v>
      </c>
      <c r="F538" s="186">
        <v>1832</v>
      </c>
      <c r="G538" s="190">
        <v>244</v>
      </c>
      <c r="H538" s="188">
        <v>1314</v>
      </c>
      <c r="I538" s="189">
        <v>371</v>
      </c>
      <c r="J538" s="186">
        <v>65</v>
      </c>
      <c r="K538" s="190">
        <v>130</v>
      </c>
      <c r="L538" s="188">
        <v>229</v>
      </c>
      <c r="M538" s="186">
        <v>551</v>
      </c>
      <c r="N538" s="191">
        <v>886</v>
      </c>
      <c r="O538" s="192">
        <v>1068</v>
      </c>
      <c r="P538" s="186">
        <v>434</v>
      </c>
      <c r="Q538" s="190">
        <v>569</v>
      </c>
      <c r="R538" s="188">
        <v>580</v>
      </c>
      <c r="S538" s="189">
        <v>601</v>
      </c>
      <c r="T538" s="186">
        <v>62</v>
      </c>
      <c r="U538" s="190">
        <v>301</v>
      </c>
      <c r="V538" s="188">
        <v>240</v>
      </c>
      <c r="W538" s="189">
        <v>697</v>
      </c>
      <c r="X538" s="186">
        <v>438</v>
      </c>
      <c r="Y538" s="190">
        <v>324</v>
      </c>
      <c r="Z538" s="188">
        <v>1120</v>
      </c>
      <c r="AA538" s="186">
        <v>765</v>
      </c>
      <c r="AB538" s="161">
        <f t="shared" si="9758"/>
        <v>8811</v>
      </c>
      <c r="AC538" s="162">
        <f t="shared" si="9759"/>
        <v>5712</v>
      </c>
      <c r="AE538" s="253"/>
      <c r="AF538" s="119"/>
      <c r="AG538" s="187"/>
      <c r="AH538" s="188"/>
      <c r="AI538" s="189"/>
      <c r="AJ538" s="186"/>
      <c r="AK538" s="190"/>
      <c r="AL538" s="188"/>
      <c r="AM538" s="189"/>
      <c r="AN538" s="186"/>
      <c r="AO538" s="190"/>
      <c r="AP538" s="188"/>
      <c r="AQ538" s="186"/>
      <c r="AR538" s="191"/>
      <c r="AS538" s="192"/>
      <c r="AT538" s="186"/>
      <c r="AU538" s="190"/>
      <c r="AV538" s="188"/>
      <c r="AW538" s="189"/>
      <c r="AX538" s="186"/>
      <c r="AY538" s="190"/>
      <c r="AZ538" s="188"/>
      <c r="BA538" s="189"/>
      <c r="BB538" s="186"/>
      <c r="BC538" s="190"/>
      <c r="BD538" s="188"/>
      <c r="BE538" s="186"/>
      <c r="BF538" s="163"/>
      <c r="BG538" s="164"/>
      <c r="BI538" s="138" t="s">
        <v>23</v>
      </c>
      <c r="BJ538" s="122">
        <f>B538/B560</f>
        <v>6.1258624294375917E-2</v>
      </c>
      <c r="BK538" s="123">
        <f t="shared" ref="BK538" si="9787">C538/C560</f>
        <v>0</v>
      </c>
      <c r="BL538" s="124">
        <f t="shared" ref="BL538" si="9788">D538/D560</f>
        <v>5.0916260728369286E-2</v>
      </c>
      <c r="BM538" s="125">
        <f t="shared" ref="BM538" si="9789">E538/E560</f>
        <v>1.0337384982392367E-2</v>
      </c>
      <c r="BN538" s="122">
        <f t="shared" ref="BN538" si="9790">F538/F560</f>
        <v>8.6816415505639274E-2</v>
      </c>
      <c r="BO538" s="123">
        <f t="shared" ref="BO538" si="9791">G538/G560</f>
        <v>1.215442092154421E-2</v>
      </c>
      <c r="BP538" s="124">
        <f t="shared" ref="BP538" si="9792">H538/H560</f>
        <v>4.8445968366331159E-2</v>
      </c>
      <c r="BQ538" s="125">
        <f t="shared" ref="BQ538" si="9793">I538/I560</f>
        <v>1.2414670057555883E-2</v>
      </c>
      <c r="BR538" s="122">
        <f t="shared" ref="BR538" si="9794">J538/J560</f>
        <v>1.3806287170773151E-2</v>
      </c>
      <c r="BS538" s="123">
        <f t="shared" ref="BS538" si="9795">K538/K560</f>
        <v>2.8465075541931246E-2</v>
      </c>
      <c r="BT538" s="124">
        <f t="shared" ref="BT538" si="9796">L538/L560</f>
        <v>1.4885595423816953E-2</v>
      </c>
      <c r="BU538" s="122">
        <f t="shared" ref="BU538" si="9797">M538/M560</f>
        <v>3.6001306762495917E-2</v>
      </c>
      <c r="BV538" s="126">
        <f t="shared" ref="BV538" si="9798">N538/N560</f>
        <v>3.1261026039093927E-2</v>
      </c>
      <c r="BW538" s="127">
        <f t="shared" ref="BW538" si="9799">O538/O560</f>
        <v>3.8624281219485732E-2</v>
      </c>
      <c r="BX538" s="122">
        <f t="shared" ref="BX538" si="9800">P538/P560</f>
        <v>2.9545918714684458E-2</v>
      </c>
      <c r="BY538" s="123">
        <f t="shared" ref="BY538" si="9801">Q538/Q560</f>
        <v>4.1560149002994665E-2</v>
      </c>
      <c r="BZ538" s="124">
        <f t="shared" ref="BZ538" si="9802">R538/R560</f>
        <v>3.0743135799851586E-2</v>
      </c>
      <c r="CA538" s="125">
        <f t="shared" ref="CA538" si="9803">S538/S560</f>
        <v>3.2402415354755229E-2</v>
      </c>
      <c r="CB538" s="122">
        <f t="shared" ref="CB538" si="9804">T538/T560</f>
        <v>1.2243285939968405E-2</v>
      </c>
      <c r="CC538" s="123">
        <f t="shared" ref="CC538" si="9805">U538/U560</f>
        <v>5.7322414778137501E-2</v>
      </c>
      <c r="CD538" s="124">
        <f t="shared" ref="CD538" si="9806">V538/V560</f>
        <v>1.5235193296514949E-2</v>
      </c>
      <c r="CE538" s="125">
        <f t="shared" ref="CE538" si="9807">W538/W560</f>
        <v>4.0006887842957181E-2</v>
      </c>
      <c r="CF538" s="122">
        <f t="shared" ref="CF538" si="9808">X538/X560</f>
        <v>3.4499054820415882E-2</v>
      </c>
      <c r="CG538" s="123">
        <f t="shared" ref="CG538" si="9809">Y538/Y560</f>
        <v>4.2072458122321778E-2</v>
      </c>
      <c r="CH538" s="124">
        <f t="shared" ref="CH538" si="9810">Z538/Z560</f>
        <v>3.9497813513894767E-2</v>
      </c>
      <c r="CI538" s="122">
        <f t="shared" ref="CI538" si="9811">AA538/AA560</f>
        <v>2.5021259894027606E-2</v>
      </c>
      <c r="CJ538" s="128">
        <f t="shared" ref="CJ538" si="9812">AB538/AB560</f>
        <v>4.0079695410690647E-2</v>
      </c>
      <c r="CK538" s="129">
        <f t="shared" ref="CK538" si="9813">AC538/AC560</f>
        <v>2.6037132086480473E-2</v>
      </c>
    </row>
    <row r="539" spans="1:89" ht="14.25" thickTop="1" thickBot="1" x14ac:dyDescent="0.25">
      <c r="A539" s="130" t="s">
        <v>24</v>
      </c>
      <c r="B539" s="179">
        <v>1841</v>
      </c>
      <c r="C539" s="180">
        <v>584</v>
      </c>
      <c r="D539" s="181">
        <v>760</v>
      </c>
      <c r="E539" s="182">
        <v>460</v>
      </c>
      <c r="F539" s="179">
        <v>2344</v>
      </c>
      <c r="G539" s="183">
        <v>787</v>
      </c>
      <c r="H539" s="181">
        <v>2109</v>
      </c>
      <c r="I539" s="182">
        <v>1027</v>
      </c>
      <c r="J539" s="179">
        <v>130</v>
      </c>
      <c r="K539" s="183">
        <v>376</v>
      </c>
      <c r="L539" s="181">
        <v>512</v>
      </c>
      <c r="M539" s="179">
        <v>1214</v>
      </c>
      <c r="N539" s="184">
        <v>1596</v>
      </c>
      <c r="O539" s="185">
        <v>2170</v>
      </c>
      <c r="P539" s="179">
        <v>963</v>
      </c>
      <c r="Q539" s="183">
        <v>1043</v>
      </c>
      <c r="R539" s="181">
        <v>1247</v>
      </c>
      <c r="S539" s="182">
        <v>1186</v>
      </c>
      <c r="T539" s="179">
        <v>172</v>
      </c>
      <c r="U539" s="183">
        <v>744</v>
      </c>
      <c r="V539" s="181">
        <v>645</v>
      </c>
      <c r="W539" s="182">
        <v>1701</v>
      </c>
      <c r="X539" s="179">
        <v>800</v>
      </c>
      <c r="Y539" s="183">
        <v>705</v>
      </c>
      <c r="Z539" s="181">
        <v>1766</v>
      </c>
      <c r="AA539" s="179">
        <v>1314</v>
      </c>
      <c r="AB539" s="161">
        <f t="shared" si="9758"/>
        <v>14885</v>
      </c>
      <c r="AC539" s="162">
        <f t="shared" si="9759"/>
        <v>13311</v>
      </c>
      <c r="AE539" s="250" t="s">
        <v>25</v>
      </c>
      <c r="AF539" s="14">
        <f t="shared" ref="AF539:BG539" si="9814">SUM(AF536:AF538)</f>
        <v>3727</v>
      </c>
      <c r="AG539" s="1">
        <f t="shared" si="9814"/>
        <v>1646</v>
      </c>
      <c r="AH539" s="14">
        <f t="shared" si="9814"/>
        <v>1302</v>
      </c>
      <c r="AI539" s="1">
        <f t="shared" si="9814"/>
        <v>1238</v>
      </c>
      <c r="AJ539" s="14">
        <f t="shared" si="9814"/>
        <v>3958</v>
      </c>
      <c r="AK539" s="1">
        <f t="shared" si="9814"/>
        <v>1914</v>
      </c>
      <c r="AL539" s="14">
        <f t="shared" si="9814"/>
        <v>4602</v>
      </c>
      <c r="AM539" s="1">
        <f t="shared" si="9814"/>
        <v>2945</v>
      </c>
      <c r="AN539" s="14">
        <f t="shared" si="9814"/>
        <v>364</v>
      </c>
      <c r="AO539" s="1">
        <f t="shared" si="9814"/>
        <v>1207</v>
      </c>
      <c r="AP539" s="14">
        <f t="shared" si="9814"/>
        <v>1249</v>
      </c>
      <c r="AQ539" s="1">
        <f t="shared" si="9814"/>
        <v>3549</v>
      </c>
      <c r="AR539" s="14">
        <f t="shared" si="9814"/>
        <v>3519</v>
      </c>
      <c r="AS539" s="1">
        <f t="shared" si="9814"/>
        <v>5005</v>
      </c>
      <c r="AT539" s="14">
        <f t="shared" si="9814"/>
        <v>2379</v>
      </c>
      <c r="AU539" s="1">
        <f t="shared" si="9814"/>
        <v>2271</v>
      </c>
      <c r="AV539" s="14">
        <f t="shared" si="9814"/>
        <v>3267</v>
      </c>
      <c r="AW539" s="1">
        <f t="shared" si="9814"/>
        <v>2215</v>
      </c>
      <c r="AX539" s="14">
        <f t="shared" si="9814"/>
        <v>413</v>
      </c>
      <c r="AY539" s="1">
        <f t="shared" si="9814"/>
        <v>1481</v>
      </c>
      <c r="AZ539" s="14">
        <f t="shared" si="9814"/>
        <v>1202</v>
      </c>
      <c r="BA539" s="1">
        <f t="shared" si="9814"/>
        <v>3110</v>
      </c>
      <c r="BB539" s="14">
        <f t="shared" si="9814"/>
        <v>1895</v>
      </c>
      <c r="BC539" s="1">
        <f t="shared" si="9814"/>
        <v>1822</v>
      </c>
      <c r="BD539" s="14">
        <f t="shared" si="9814"/>
        <v>4251</v>
      </c>
      <c r="BE539" s="1">
        <f t="shared" si="9814"/>
        <v>3238</v>
      </c>
      <c r="BF539" s="165">
        <f t="shared" si="9814"/>
        <v>32128</v>
      </c>
      <c r="BG539" s="166">
        <f t="shared" si="9814"/>
        <v>31641</v>
      </c>
      <c r="BI539" s="130" t="s">
        <v>24</v>
      </c>
      <c r="BJ539" s="122">
        <f>B539/B560</f>
        <v>9.6226217854902776E-2</v>
      </c>
      <c r="BK539" s="123">
        <f t="shared" ref="BK539" si="9815">C539/C560</f>
        <v>2.9336414326618779E-2</v>
      </c>
      <c r="BL539" s="124">
        <f t="shared" ref="BL539" si="9816">D539/D560</f>
        <v>8.8146601716539083E-2</v>
      </c>
      <c r="BM539" s="125">
        <f t="shared" ref="BM539" si="9817">E539/E560</f>
        <v>5.2254913097807568E-2</v>
      </c>
      <c r="BN539" s="122">
        <f t="shared" ref="BN539" si="9818">F539/F560</f>
        <v>0.11107951852904938</v>
      </c>
      <c r="BO539" s="123">
        <f t="shared" ref="BO539" si="9819">G539/G560</f>
        <v>3.9202988792029887E-2</v>
      </c>
      <c r="BP539" s="124">
        <f t="shared" ref="BP539" si="9820">H539/H560</f>
        <v>7.7756885300298645E-2</v>
      </c>
      <c r="BQ539" s="125">
        <f t="shared" ref="BQ539" si="9821">I539/I560</f>
        <v>3.4366216035336634E-2</v>
      </c>
      <c r="BR539" s="122">
        <f t="shared" ref="BR539" si="9822">J539/J560</f>
        <v>2.7612574341546302E-2</v>
      </c>
      <c r="BS539" s="123">
        <f t="shared" ref="BS539" si="9823">K539/K560</f>
        <v>8.2329756952047292E-2</v>
      </c>
      <c r="BT539" s="124">
        <f t="shared" ref="BT539" si="9824">L539/L560</f>
        <v>3.3281331253250133E-2</v>
      </c>
      <c r="BU539" s="122">
        <f t="shared" ref="BU539" si="9825">M539/M560</f>
        <v>7.9320483502123493E-2</v>
      </c>
      <c r="BV539" s="126">
        <f t="shared" ref="BV539" si="9826">N539/N560</f>
        <v>5.6312186860489735E-2</v>
      </c>
      <c r="BW539" s="127">
        <f t="shared" ref="BW539" si="9827">O539/O560</f>
        <v>7.8478174387906399E-2</v>
      </c>
      <c r="BX539" s="122">
        <f t="shared" ref="BX539" si="9828">P539/P560</f>
        <v>6.5559262032813675E-2</v>
      </c>
      <c r="BY539" s="123">
        <f t="shared" ref="BY539" si="9829">Q539/Q560</f>
        <v>7.6181433058213427E-2</v>
      </c>
      <c r="BZ539" s="124">
        <f t="shared" ref="BZ539" si="9830">R539/R560</f>
        <v>6.6097741969680907E-2</v>
      </c>
      <c r="CA539" s="125">
        <f t="shared" ref="CA539" si="9831">S539/S560</f>
        <v>6.3942204011214143E-2</v>
      </c>
      <c r="CB539" s="122">
        <f t="shared" ref="CB539" si="9832">T539/T560</f>
        <v>3.3965244865718801E-2</v>
      </c>
      <c r="CC539" s="123">
        <f t="shared" ref="CC539" si="9833">U539/U560</f>
        <v>0.14168729765758903</v>
      </c>
      <c r="CD539" s="124">
        <f t="shared" ref="CD539" si="9834">V539/V560</f>
        <v>4.0944581984383929E-2</v>
      </c>
      <c r="CE539" s="125">
        <f t="shared" ref="CE539" si="9835">W539/W560</f>
        <v>9.7635173918034668E-2</v>
      </c>
      <c r="CF539" s="122">
        <f t="shared" ref="CF539" si="9836">X539/X560</f>
        <v>6.3011972274732195E-2</v>
      </c>
      <c r="CG539" s="123">
        <f t="shared" ref="CG539" si="9837">Y539/Y560</f>
        <v>9.1546552395792749E-2</v>
      </c>
      <c r="CH539" s="124">
        <f t="shared" ref="CH539" si="9838">Z539/Z560</f>
        <v>6.2279588094230495E-2</v>
      </c>
      <c r="CI539" s="122">
        <f t="shared" ref="CI539" si="9839">AA539/AA560</f>
        <v>4.2977693465035653E-2</v>
      </c>
      <c r="CJ539" s="128">
        <f t="shared" ref="CJ539" si="9840">AB539/AB560</f>
        <v>6.7709257313373086E-2</v>
      </c>
      <c r="CK539" s="129">
        <f t="shared" ref="CK539" si="9841">AC539/AC560</f>
        <v>6.0675816737244676E-2</v>
      </c>
    </row>
    <row r="540" spans="1:89" ht="13.5" thickTop="1" x14ac:dyDescent="0.2">
      <c r="A540" s="138" t="s">
        <v>20</v>
      </c>
      <c r="B540" s="186">
        <v>2134</v>
      </c>
      <c r="C540" s="187">
        <v>868</v>
      </c>
      <c r="D540" s="188">
        <v>737</v>
      </c>
      <c r="E540" s="189">
        <v>696</v>
      </c>
      <c r="F540" s="186">
        <v>2140</v>
      </c>
      <c r="G540" s="190">
        <v>1154</v>
      </c>
      <c r="H540" s="188">
        <v>2488</v>
      </c>
      <c r="I540" s="189">
        <v>1715</v>
      </c>
      <c r="J540" s="186">
        <v>171</v>
      </c>
      <c r="K540" s="190">
        <v>668</v>
      </c>
      <c r="L540" s="188">
        <v>622</v>
      </c>
      <c r="M540" s="186">
        <v>2012</v>
      </c>
      <c r="N540" s="191">
        <v>1947</v>
      </c>
      <c r="O540" s="192">
        <v>2767</v>
      </c>
      <c r="P540" s="186">
        <v>1385</v>
      </c>
      <c r="Q540" s="190">
        <v>1290</v>
      </c>
      <c r="R540" s="188">
        <v>1684</v>
      </c>
      <c r="S540" s="189">
        <v>1266</v>
      </c>
      <c r="T540" s="186">
        <v>203</v>
      </c>
      <c r="U540" s="190">
        <v>850</v>
      </c>
      <c r="V540" s="188">
        <v>659</v>
      </c>
      <c r="W540" s="189">
        <v>1684</v>
      </c>
      <c r="X540" s="186">
        <v>1057</v>
      </c>
      <c r="Y540" s="190">
        <v>1035</v>
      </c>
      <c r="Z540" s="188">
        <v>2269</v>
      </c>
      <c r="AA540" s="186">
        <v>1822</v>
      </c>
      <c r="AB540" s="161">
        <f t="shared" si="9758"/>
        <v>17496</v>
      </c>
      <c r="AC540" s="162">
        <f t="shared" si="9759"/>
        <v>17827</v>
      </c>
      <c r="BI540" s="138" t="s">
        <v>20</v>
      </c>
      <c r="BJ540" s="122">
        <f>B540/B560</f>
        <v>0.11154087392849676</v>
      </c>
      <c r="BK540" s="123">
        <f t="shared" ref="BK540" si="9842">C540/C560</f>
        <v>4.3602752800522428E-2</v>
      </c>
      <c r="BL540" s="124">
        <f t="shared" ref="BL540" si="9843">D540/D560</f>
        <v>8.547900719090698E-2</v>
      </c>
      <c r="BM540" s="125">
        <f t="shared" ref="BM540" si="9844">E540/E560</f>
        <v>7.9063955469726235E-2</v>
      </c>
      <c r="BN540" s="122">
        <f t="shared" ref="BN540" si="9845">F540/F560</f>
        <v>0.10141218841815941</v>
      </c>
      <c r="BO540" s="123">
        <f t="shared" ref="BO540" si="9846">G540/G560</f>
        <v>5.7484433374844331E-2</v>
      </c>
      <c r="BP540" s="124">
        <f t="shared" ref="BP540" si="9847">H540/H560</f>
        <v>9.1730265826051691E-2</v>
      </c>
      <c r="BQ540" s="125">
        <f t="shared" ref="BQ540" si="9848">I540/I560</f>
        <v>5.738856913398474E-2</v>
      </c>
      <c r="BR540" s="122">
        <f t="shared" ref="BR540" si="9849">J540/J560</f>
        <v>3.6321155480033986E-2</v>
      </c>
      <c r="BS540" s="123">
        <f t="shared" ref="BS540" si="9850">K540/K560</f>
        <v>0.14626669586161595</v>
      </c>
      <c r="BT540" s="124">
        <f t="shared" ref="BT540" si="9851">L540/L560</f>
        <v>4.0431617264690585E-2</v>
      </c>
      <c r="BU540" s="122">
        <f t="shared" ref="BU540" si="9852">M540/M560</f>
        <v>0.13146030708918655</v>
      </c>
      <c r="BV540" s="126">
        <f t="shared" ref="BV540" si="9853">N540/N560</f>
        <v>6.8696633970785403E-2</v>
      </c>
      <c r="BW540" s="127">
        <f t="shared" ref="BW540" si="9854">O540/O560</f>
        <v>0.10006871360891106</v>
      </c>
      <c r="BX540" s="122">
        <f t="shared" ref="BX540" si="9855">P540/P560</f>
        <v>9.4288242902852482E-2</v>
      </c>
      <c r="BY540" s="123">
        <f t="shared" ref="BY540" si="9856">Q540/Q560</f>
        <v>9.4222481922430795E-2</v>
      </c>
      <c r="BZ540" s="124">
        <f t="shared" ref="BZ540" si="9857">R540/R560</f>
        <v>8.9261104632672533E-2</v>
      </c>
      <c r="CA540" s="125">
        <f t="shared" ref="CA540" si="9858">S540/S560</f>
        <v>6.8255337502695704E-2</v>
      </c>
      <c r="CB540" s="122">
        <f t="shared" ref="CB540" si="9859">T540/T560</f>
        <v>4.0086887835703001E-2</v>
      </c>
      <c r="CC540" s="123">
        <f t="shared" ref="CC540" si="9860">U540/U560</f>
        <v>0.16187392877547133</v>
      </c>
      <c r="CD540" s="124">
        <f t="shared" ref="CD540" si="9861">V540/V560</f>
        <v>4.1833301593347298E-2</v>
      </c>
      <c r="CE540" s="125">
        <f t="shared" ref="CE540" si="9862">W540/W560</f>
        <v>9.6659396165767422E-2</v>
      </c>
      <c r="CF540" s="122">
        <f t="shared" ref="CF540" si="9863">X540/X560</f>
        <v>8.3254568367989917E-2</v>
      </c>
      <c r="CG540" s="123">
        <f t="shared" ref="CG540" si="9864">Y540/Y560</f>
        <v>0.13439813011297233</v>
      </c>
      <c r="CH540" s="124">
        <f t="shared" ref="CH540" si="9865">Z540/Z560</f>
        <v>8.0018338270560027E-2</v>
      </c>
      <c r="CI540" s="122">
        <f t="shared" ref="CI540" si="9866">AA540/AA560</f>
        <v>5.9593118335840911E-2</v>
      </c>
      <c r="CJ540" s="128">
        <f t="shared" ref="CJ540" si="9867">AB540/AB560</f>
        <v>7.9586238895181433E-2</v>
      </c>
      <c r="CK540" s="129">
        <f t="shared" ref="CK540" si="9868">AC540/AC560</f>
        <v>8.126119637704611E-2</v>
      </c>
    </row>
    <row r="541" spans="1:89" ht="13.5" thickBot="1" x14ac:dyDescent="0.25">
      <c r="A541" s="130" t="s">
        <v>22</v>
      </c>
      <c r="B541" s="179">
        <v>1593</v>
      </c>
      <c r="C541" s="180">
        <v>778</v>
      </c>
      <c r="D541" s="181">
        <v>565</v>
      </c>
      <c r="E541" s="182">
        <v>542</v>
      </c>
      <c r="F541" s="179">
        <v>1818</v>
      </c>
      <c r="G541" s="183">
        <v>760</v>
      </c>
      <c r="H541" s="181">
        <v>2114</v>
      </c>
      <c r="I541" s="182">
        <v>1230</v>
      </c>
      <c r="J541" s="179">
        <v>193</v>
      </c>
      <c r="K541" s="183">
        <v>539</v>
      </c>
      <c r="L541" s="181">
        <v>627</v>
      </c>
      <c r="M541" s="179">
        <v>1537</v>
      </c>
      <c r="N541" s="184">
        <v>1572</v>
      </c>
      <c r="O541" s="185">
        <v>2238</v>
      </c>
      <c r="P541" s="179">
        <v>994</v>
      </c>
      <c r="Q541" s="183">
        <v>981</v>
      </c>
      <c r="R541" s="181">
        <v>1583</v>
      </c>
      <c r="S541" s="182">
        <v>949</v>
      </c>
      <c r="T541" s="179">
        <v>210</v>
      </c>
      <c r="U541" s="183">
        <v>631</v>
      </c>
      <c r="V541" s="181">
        <v>543</v>
      </c>
      <c r="W541" s="182">
        <v>1426</v>
      </c>
      <c r="X541" s="179">
        <v>838</v>
      </c>
      <c r="Y541" s="183">
        <v>787</v>
      </c>
      <c r="Z541" s="181">
        <v>1982</v>
      </c>
      <c r="AA541" s="179">
        <v>1416</v>
      </c>
      <c r="AB541" s="161">
        <f t="shared" si="9758"/>
        <v>14632</v>
      </c>
      <c r="AC541" s="162">
        <f t="shared" si="9759"/>
        <v>13814</v>
      </c>
      <c r="AE541" t="s">
        <v>26</v>
      </c>
      <c r="BI541" s="130" t="s">
        <v>22</v>
      </c>
      <c r="BJ541" s="122">
        <f>B541/B560</f>
        <v>8.3263642065649179E-2</v>
      </c>
      <c r="BK541" s="123">
        <f t="shared" ref="BK541" si="9869">C541/C560</f>
        <v>3.9081730044707892E-2</v>
      </c>
      <c r="BL541" s="124">
        <f t="shared" ref="BL541" si="9870">D541/D560</f>
        <v>6.5530039434006038E-2</v>
      </c>
      <c r="BM541" s="125">
        <f t="shared" ref="BM541" si="9871">E541/E560</f>
        <v>6.1569919345677612E-2</v>
      </c>
      <c r="BN541" s="122">
        <f t="shared" ref="BN541" si="9872">F541/F560</f>
        <v>8.6152971282342908E-2</v>
      </c>
      <c r="BO541" s="123">
        <f t="shared" ref="BO541" si="9873">G541/G560</f>
        <v>3.7858032378580327E-2</v>
      </c>
      <c r="BP541" s="124">
        <f t="shared" ref="BP541" si="9874">H541/H560</f>
        <v>7.7941230689820451E-2</v>
      </c>
      <c r="BQ541" s="125">
        <f t="shared" ref="BQ541" si="9875">I541/I560</f>
        <v>4.1159148708338908E-2</v>
      </c>
      <c r="BR541" s="122">
        <f t="shared" ref="BR541" si="9876">J541/J560</f>
        <v>4.0994052676295668E-2</v>
      </c>
      <c r="BS541" s="123">
        <f t="shared" ref="BS541" si="9877">K541/K560</f>
        <v>0.11802058243923801</v>
      </c>
      <c r="BT541" s="124">
        <f t="shared" ref="BT541" si="9878">L541/L560</f>
        <v>4.0756630265210606E-2</v>
      </c>
      <c r="BU541" s="122">
        <f t="shared" ref="BU541" si="9879">M541/M560</f>
        <v>0.10042469781117282</v>
      </c>
      <c r="BV541" s="126">
        <f t="shared" ref="BV541" si="9880">N541/N560</f>
        <v>5.5465387058076354E-2</v>
      </c>
      <c r="BW541" s="127">
        <f t="shared" ref="BW541" si="9881">O541/O560</f>
        <v>8.0937398285776285E-2</v>
      </c>
      <c r="BX541" s="122">
        <f t="shared" ref="BX541" si="9882">P541/P560</f>
        <v>6.7669684798148277E-2</v>
      </c>
      <c r="BY541" s="123">
        <f t="shared" ref="BY541" si="9883">Q541/Q560</f>
        <v>7.165291067124388E-2</v>
      </c>
      <c r="BZ541" s="124">
        <f t="shared" ref="BZ541" si="9884">R541/R560</f>
        <v>8.3907558570974233E-2</v>
      </c>
      <c r="CA541" s="125">
        <f t="shared" ref="CA541" si="9885">S541/S560</f>
        <v>5.1164546042700022E-2</v>
      </c>
      <c r="CB541" s="122">
        <f t="shared" ref="CB541" si="9886">T541/T560</f>
        <v>4.1469194312796206E-2</v>
      </c>
      <c r="CC541" s="123">
        <f t="shared" ref="CC541" si="9887">U541/U560</f>
        <v>0.12016758712626166</v>
      </c>
      <c r="CD541" s="124">
        <f t="shared" ref="CD541" si="9888">V541/V560</f>
        <v>3.4469624833365076E-2</v>
      </c>
      <c r="CE541" s="125">
        <f t="shared" ref="CE541" si="9889">W541/W560</f>
        <v>8.1850533807829182E-2</v>
      </c>
      <c r="CF541" s="122">
        <f t="shared" ref="CF541" si="9890">X541/X560</f>
        <v>6.600504095778198E-2</v>
      </c>
      <c r="CG541" s="123">
        <f t="shared" ref="CG541" si="9891">Y541/Y560</f>
        <v>0.10219452019218284</v>
      </c>
      <c r="CH541" s="124">
        <f t="shared" ref="CH541" si="9892">Z541/Z560</f>
        <v>6.9897023557624491E-2</v>
      </c>
      <c r="CI541" s="122">
        <f t="shared" ref="CI541" si="9893">AA541/AA560</f>
        <v>4.6313861450905998E-2</v>
      </c>
      <c r="CJ541" s="128">
        <f t="shared" ref="CJ541" si="9894">AB541/AB560</f>
        <v>6.6558404636162249E-2</v>
      </c>
      <c r="CK541" s="129">
        <f t="shared" ref="CK541" si="9895">AC541/AC560</f>
        <v>6.2968652423431595E-2</v>
      </c>
    </row>
    <row r="542" spans="1:89" ht="14.25" thickTop="1" thickBot="1" x14ac:dyDescent="0.25">
      <c r="A542" s="138" t="s">
        <v>27</v>
      </c>
      <c r="B542" s="186">
        <v>1372</v>
      </c>
      <c r="C542" s="187">
        <v>1158</v>
      </c>
      <c r="D542" s="188">
        <v>519</v>
      </c>
      <c r="E542" s="189">
        <v>560</v>
      </c>
      <c r="F542" s="186">
        <v>1723</v>
      </c>
      <c r="G542" s="190">
        <v>740</v>
      </c>
      <c r="H542" s="188">
        <v>2006</v>
      </c>
      <c r="I542" s="189">
        <v>1536</v>
      </c>
      <c r="J542" s="186">
        <v>188</v>
      </c>
      <c r="K542" s="190">
        <v>632</v>
      </c>
      <c r="L542" s="188">
        <v>542</v>
      </c>
      <c r="M542" s="186">
        <v>1790</v>
      </c>
      <c r="N542" s="191">
        <v>1448</v>
      </c>
      <c r="O542" s="192">
        <v>2652</v>
      </c>
      <c r="P542" s="186">
        <v>879</v>
      </c>
      <c r="Q542" s="190">
        <v>939</v>
      </c>
      <c r="R542" s="188">
        <v>1388</v>
      </c>
      <c r="S542" s="189">
        <v>1123</v>
      </c>
      <c r="T542" s="186">
        <v>176</v>
      </c>
      <c r="U542" s="190">
        <v>492</v>
      </c>
      <c r="V542" s="188">
        <v>500</v>
      </c>
      <c r="W542" s="189">
        <v>1446</v>
      </c>
      <c r="X542" s="186">
        <v>679</v>
      </c>
      <c r="Y542" s="190">
        <v>610</v>
      </c>
      <c r="Z542" s="188">
        <v>1895</v>
      </c>
      <c r="AA542" s="186">
        <v>1806</v>
      </c>
      <c r="AB542" s="161">
        <f t="shared" si="9758"/>
        <v>13315</v>
      </c>
      <c r="AC542" s="162">
        <f t="shared" si="9759"/>
        <v>15484</v>
      </c>
      <c r="AE542" s="265" t="s">
        <v>2</v>
      </c>
      <c r="AF542" s="267" t="s">
        <v>3</v>
      </c>
      <c r="AG542" s="268"/>
      <c r="AH542" s="267" t="s">
        <v>4</v>
      </c>
      <c r="AI542" s="268"/>
      <c r="AJ542" s="267" t="s">
        <v>5</v>
      </c>
      <c r="AK542" s="268"/>
      <c r="AL542" s="267" t="s">
        <v>6</v>
      </c>
      <c r="AM542" s="268"/>
      <c r="AN542" s="267" t="s">
        <v>7</v>
      </c>
      <c r="AO542" s="268"/>
      <c r="AP542" s="267" t="s">
        <v>8</v>
      </c>
      <c r="AQ542" s="268"/>
      <c r="AR542" s="267" t="s">
        <v>9</v>
      </c>
      <c r="AS542" s="268"/>
      <c r="AT542" s="267" t="s">
        <v>10</v>
      </c>
      <c r="AU542" s="268"/>
      <c r="AV542" s="267" t="s">
        <v>11</v>
      </c>
      <c r="AW542" s="268"/>
      <c r="AX542" s="267" t="s">
        <v>12</v>
      </c>
      <c r="AY542" s="268"/>
      <c r="AZ542" s="267" t="s">
        <v>13</v>
      </c>
      <c r="BA542" s="268"/>
      <c r="BB542" s="267" t="s">
        <v>14</v>
      </c>
      <c r="BC542" s="268"/>
      <c r="BD542" s="270" t="s">
        <v>15</v>
      </c>
      <c r="BE542" s="271"/>
      <c r="BF542" s="272" t="s">
        <v>16</v>
      </c>
      <c r="BG542" s="273"/>
      <c r="BI542" s="138" t="s">
        <v>27</v>
      </c>
      <c r="BJ542" s="122">
        <f>B542/B560</f>
        <v>7.1712314446999798E-2</v>
      </c>
      <c r="BK542" s="123">
        <f t="shared" ref="BK542" si="9896">C542/C560</f>
        <v>5.8170492791480385E-2</v>
      </c>
      <c r="BL542" s="124">
        <f t="shared" ref="BL542" si="9897">D542/D560</f>
        <v>6.0194850382741825E-2</v>
      </c>
      <c r="BM542" s="125">
        <f t="shared" ref="BM542" si="9898">E542/E560</f>
        <v>6.3614676814722257E-2</v>
      </c>
      <c r="BN542" s="122">
        <f t="shared" ref="BN542" si="9899">F542/F560</f>
        <v>8.1651028338546108E-2</v>
      </c>
      <c r="BO542" s="123">
        <f t="shared" ref="BO542" si="9900">G542/G560</f>
        <v>3.6861768368617681E-2</v>
      </c>
      <c r="BP542" s="124">
        <f t="shared" ref="BP542" si="9901">H542/H560</f>
        <v>7.3959370276149392E-2</v>
      </c>
      <c r="BQ542" s="125">
        <f t="shared" ref="BQ542" si="9902">I542/I560</f>
        <v>5.139874180163298E-2</v>
      </c>
      <c r="BR542" s="122">
        <f t="shared" ref="BR542" si="9903">J542/J560</f>
        <v>3.9932030586236192E-2</v>
      </c>
      <c r="BS542" s="123">
        <f t="shared" ref="BS542" si="9904">K542/K560</f>
        <v>0.13838405955769653</v>
      </c>
      <c r="BT542" s="124">
        <f t="shared" ref="BT542" si="9905">L542/L560</f>
        <v>3.5231409256370257E-2</v>
      </c>
      <c r="BU542" s="122">
        <f t="shared" ref="BU542" si="9906">M542/M560</f>
        <v>0.11695524338451486</v>
      </c>
      <c r="BV542" s="126">
        <f t="shared" ref="BV542" si="9907">N542/N560</f>
        <v>5.1090254745607223E-2</v>
      </c>
      <c r="BW542" s="127">
        <f t="shared" ref="BW542" si="9908">O542/O560</f>
        <v>9.590973201692525E-2</v>
      </c>
      <c r="BX542" s="122">
        <f t="shared" ref="BX542" si="9909">P542/P560</f>
        <v>5.9840697120294099E-2</v>
      </c>
      <c r="BY542" s="123">
        <f t="shared" ref="BY542" si="9910">Q542/Q560</f>
        <v>6.8585201957490322E-2</v>
      </c>
      <c r="BZ542" s="124">
        <f t="shared" ref="BZ542" si="9911">R542/R560</f>
        <v>7.3571504293437937E-2</v>
      </c>
      <c r="CA542" s="125">
        <f t="shared" ref="CA542" si="9912">S542/S560</f>
        <v>6.0545611386672415E-2</v>
      </c>
      <c r="CB542" s="122">
        <f t="shared" ref="CB542" si="9913">T542/T560</f>
        <v>3.4755134281200632E-2</v>
      </c>
      <c r="CC542" s="123">
        <f t="shared" ref="CC542" si="9914">U542/U560</f>
        <v>9.369643877356694E-2</v>
      </c>
      <c r="CD542" s="124">
        <f t="shared" ref="CD542" si="9915">V542/V560</f>
        <v>3.1739986034406142E-2</v>
      </c>
      <c r="CE542" s="125">
        <f t="shared" ref="CE542" si="9916">W542/W560</f>
        <v>8.2998507634025942E-2</v>
      </c>
      <c r="CF542" s="122">
        <f t="shared" ref="CF542" si="9917">X542/X560</f>
        <v>5.3481411468178953E-2</v>
      </c>
      <c r="CG542" s="123">
        <f t="shared" ref="CG542" si="9918">Y542/Y560</f>
        <v>7.9210492143877417E-2</v>
      </c>
      <c r="CH542" s="124">
        <f t="shared" ref="CH542" si="9919">Z542/Z560</f>
        <v>6.6828889829313023E-2</v>
      </c>
      <c r="CI542" s="122">
        <f t="shared" ref="CI542" si="9920">AA542/AA560</f>
        <v>5.906979786746909E-2</v>
      </c>
      <c r="CJ542" s="128">
        <f t="shared" ref="CJ542" si="9921">AB542/AB560</f>
        <v>6.0567602359930313E-2</v>
      </c>
      <c r="CK542" s="129">
        <f t="shared" ref="CK542" si="9922">AC542/AC560</f>
        <v>7.0581049234429913E-2</v>
      </c>
    </row>
    <row r="543" spans="1:89" ht="15" thickTop="1" thickBot="1" x14ac:dyDescent="0.3">
      <c r="A543" s="130" t="s">
        <v>28</v>
      </c>
      <c r="B543" s="179">
        <v>1068</v>
      </c>
      <c r="C543" s="180">
        <v>944</v>
      </c>
      <c r="D543" s="181">
        <v>485</v>
      </c>
      <c r="E543" s="182">
        <v>367</v>
      </c>
      <c r="F543" s="179">
        <v>1335</v>
      </c>
      <c r="G543" s="183">
        <v>608</v>
      </c>
      <c r="H543" s="181">
        <v>1589</v>
      </c>
      <c r="I543" s="182">
        <v>1265</v>
      </c>
      <c r="J543" s="179">
        <v>225</v>
      </c>
      <c r="K543" s="183">
        <v>410</v>
      </c>
      <c r="L543" s="181">
        <v>469</v>
      </c>
      <c r="M543" s="179">
        <v>1104</v>
      </c>
      <c r="N543" s="184">
        <v>1182</v>
      </c>
      <c r="O543" s="185">
        <v>1555</v>
      </c>
      <c r="P543" s="179">
        <v>701</v>
      </c>
      <c r="Q543" s="183">
        <v>672</v>
      </c>
      <c r="R543" s="181">
        <v>1064</v>
      </c>
      <c r="S543" s="182">
        <v>932</v>
      </c>
      <c r="T543" s="179">
        <v>144</v>
      </c>
      <c r="U543" s="183">
        <v>296</v>
      </c>
      <c r="V543" s="181">
        <v>478</v>
      </c>
      <c r="W543" s="182">
        <v>1102</v>
      </c>
      <c r="X543" s="179">
        <v>672</v>
      </c>
      <c r="Y543" s="183">
        <v>431</v>
      </c>
      <c r="Z543" s="181">
        <v>1677</v>
      </c>
      <c r="AA543" s="179">
        <v>1665</v>
      </c>
      <c r="AB543" s="161">
        <f t="shared" si="9758"/>
        <v>11089</v>
      </c>
      <c r="AC543" s="162">
        <f t="shared" si="9759"/>
        <v>11351</v>
      </c>
      <c r="AE543" s="266"/>
      <c r="AF543" s="110" t="s">
        <v>17</v>
      </c>
      <c r="AG543" s="111" t="s">
        <v>18</v>
      </c>
      <c r="AH543" s="112" t="s">
        <v>17</v>
      </c>
      <c r="AI543" s="113" t="s">
        <v>18</v>
      </c>
      <c r="AJ543" s="110" t="s">
        <v>17</v>
      </c>
      <c r="AK543" s="111" t="s">
        <v>18</v>
      </c>
      <c r="AL543" s="112" t="s">
        <v>17</v>
      </c>
      <c r="AM543" s="113" t="s">
        <v>18</v>
      </c>
      <c r="AN543" s="110" t="s">
        <v>17</v>
      </c>
      <c r="AO543" s="111" t="s">
        <v>18</v>
      </c>
      <c r="AP543" s="112" t="s">
        <v>17</v>
      </c>
      <c r="AQ543" s="110" t="s">
        <v>18</v>
      </c>
      <c r="AR543" s="114" t="s">
        <v>17</v>
      </c>
      <c r="AS543" s="115" t="s">
        <v>18</v>
      </c>
      <c r="AT543" s="110" t="s">
        <v>17</v>
      </c>
      <c r="AU543" s="111" t="s">
        <v>18</v>
      </c>
      <c r="AV543" s="112" t="s">
        <v>17</v>
      </c>
      <c r="AW543" s="113" t="s">
        <v>18</v>
      </c>
      <c r="AX543" s="110" t="s">
        <v>17</v>
      </c>
      <c r="AY543" s="111" t="s">
        <v>18</v>
      </c>
      <c r="AZ543" s="112" t="s">
        <v>17</v>
      </c>
      <c r="BA543" s="113" t="s">
        <v>18</v>
      </c>
      <c r="BB543" s="110" t="s">
        <v>17</v>
      </c>
      <c r="BC543" s="111" t="s">
        <v>18</v>
      </c>
      <c r="BD543" s="25" t="s">
        <v>17</v>
      </c>
      <c r="BE543" s="116" t="s">
        <v>18</v>
      </c>
      <c r="BF543" s="167" t="s">
        <v>17</v>
      </c>
      <c r="BG543" s="168" t="s">
        <v>18</v>
      </c>
      <c r="BI543" s="130" t="s">
        <v>28</v>
      </c>
      <c r="BJ543" s="122">
        <f>B543/B560</f>
        <v>5.5822705415011498E-2</v>
      </c>
      <c r="BK543" s="123">
        <f t="shared" ref="BK543" si="9923">C543/C560</f>
        <v>4.7420505349876928E-2</v>
      </c>
      <c r="BL543" s="124">
        <f t="shared" ref="BL543" si="9924">D543/D560</f>
        <v>5.6251449779633499E-2</v>
      </c>
      <c r="BM543" s="125">
        <f t="shared" ref="BM543" si="9925">E543/E560</f>
        <v>4.1690332841076906E-2</v>
      </c>
      <c r="BN543" s="122">
        <f t="shared" ref="BN543" si="9926">F543/F560</f>
        <v>6.3264145578618147E-2</v>
      </c>
      <c r="BO543" s="123">
        <f t="shared" ref="BO543" si="9927">G543/G560</f>
        <v>3.0286425902864258E-2</v>
      </c>
      <c r="BP543" s="124">
        <f t="shared" ref="BP543" si="9928">H543/H560</f>
        <v>5.85849647900306E-2</v>
      </c>
      <c r="BQ543" s="125">
        <f t="shared" ref="BQ543" si="9929">I543/I560</f>
        <v>4.2330343996787576E-2</v>
      </c>
      <c r="BR543" s="122">
        <f t="shared" ref="BR543" si="9930">J543/J560</f>
        <v>4.7790994052676297E-2</v>
      </c>
      <c r="BS543" s="123">
        <f t="shared" ref="BS543" si="9931">K543/K560</f>
        <v>8.9774469016860078E-2</v>
      </c>
      <c r="BT543" s="124">
        <f t="shared" ref="BT543" si="9932">L543/L560</f>
        <v>3.0486219448777951E-2</v>
      </c>
      <c r="BU543" s="122">
        <f t="shared" ref="BU543" si="9933">M543/M560</f>
        <v>7.213328977458347E-2</v>
      </c>
      <c r="BV543" s="126">
        <f t="shared" ref="BV543" si="9934">N543/N560</f>
        <v>4.1704890268858937E-2</v>
      </c>
      <c r="BW543" s="127">
        <f t="shared" ref="BW543" si="9935">O543/O560</f>
        <v>5.6236664135112656E-2</v>
      </c>
      <c r="BX543" s="122">
        <f t="shared" ref="BX543" si="9936">P543/P560</f>
        <v>4.7722785758050244E-2</v>
      </c>
      <c r="BY543" s="123">
        <f t="shared" ref="BY543" si="9937">Q543/Q560</f>
        <v>4.9083339420056972E-2</v>
      </c>
      <c r="BZ543" s="124">
        <f t="shared" ref="BZ543" si="9938">R543/R560</f>
        <v>5.6397752570762218E-2</v>
      </c>
      <c r="CA543" s="125">
        <f t="shared" ref="CA543" si="9939">S543/S560</f>
        <v>5.0248005175760189E-2</v>
      </c>
      <c r="CB543" s="122">
        <f t="shared" ref="CB543" si="9940">T543/T560</f>
        <v>2.843601895734597E-2</v>
      </c>
      <c r="CC543" s="123">
        <f t="shared" ref="CC543" si="9941">U543/U560</f>
        <v>5.6370215197105313E-2</v>
      </c>
      <c r="CD543" s="124">
        <f t="shared" ref="CD543" si="9942">V543/V560</f>
        <v>3.0343426648892273E-2</v>
      </c>
      <c r="CE543" s="125">
        <f t="shared" ref="CE543" si="9943">W543/W560</f>
        <v>6.325335782344163E-2</v>
      </c>
      <c r="CF543" s="122">
        <f t="shared" ref="CF543" si="9944">X543/X560</f>
        <v>5.2930056710775046E-2</v>
      </c>
      <c r="CG543" s="123">
        <f t="shared" ref="CG543" si="9945">Y543/Y560</f>
        <v>5.5966757563952731E-2</v>
      </c>
      <c r="CH543" s="124">
        <f t="shared" ref="CH543" si="9946">Z543/Z560</f>
        <v>5.9140922556072791E-2</v>
      </c>
      <c r="CI543" s="122">
        <f t="shared" ref="CI543" si="9947">AA543/AA560</f>
        <v>5.4458036239942435E-2</v>
      </c>
      <c r="CJ543" s="128">
        <f t="shared" ref="CJ543" si="9948">AB543/AB560</f>
        <v>5.0441918330399342E-2</v>
      </c>
      <c r="CK543" s="129">
        <f t="shared" ref="CK543" si="9949">AC543/AC560</f>
        <v>5.1741506707570002E-2</v>
      </c>
    </row>
    <row r="544" spans="1:89" ht="13.5" thickTop="1" x14ac:dyDescent="0.2">
      <c r="A544" s="138" t="s">
        <v>29</v>
      </c>
      <c r="B544" s="193">
        <v>995</v>
      </c>
      <c r="C544" s="187">
        <v>982</v>
      </c>
      <c r="D544" s="188">
        <v>462</v>
      </c>
      <c r="E544" s="189">
        <v>385</v>
      </c>
      <c r="F544" s="186">
        <v>1281</v>
      </c>
      <c r="G544" s="190">
        <v>625</v>
      </c>
      <c r="H544" s="188">
        <v>1565</v>
      </c>
      <c r="I544" s="189">
        <v>1389</v>
      </c>
      <c r="J544" s="186">
        <v>224</v>
      </c>
      <c r="K544" s="190">
        <v>253</v>
      </c>
      <c r="L544" s="188">
        <v>596</v>
      </c>
      <c r="M544" s="186">
        <v>1056</v>
      </c>
      <c r="N544" s="191">
        <v>1159</v>
      </c>
      <c r="O544" s="194">
        <v>1546</v>
      </c>
      <c r="P544" s="186">
        <v>673</v>
      </c>
      <c r="Q544" s="190">
        <v>559</v>
      </c>
      <c r="R544" s="188">
        <v>1070</v>
      </c>
      <c r="S544" s="189">
        <v>894</v>
      </c>
      <c r="T544" s="186">
        <v>224</v>
      </c>
      <c r="U544" s="190">
        <v>206</v>
      </c>
      <c r="V544" s="188">
        <v>535</v>
      </c>
      <c r="W544" s="195">
        <v>1088</v>
      </c>
      <c r="X544" s="186">
        <v>571</v>
      </c>
      <c r="Y544" s="190">
        <v>374</v>
      </c>
      <c r="Z544" s="188">
        <v>1579</v>
      </c>
      <c r="AA544" s="186">
        <v>1416</v>
      </c>
      <c r="AB544" s="161">
        <f t="shared" si="9758"/>
        <v>10934</v>
      </c>
      <c r="AC544" s="162">
        <f t="shared" si="9759"/>
        <v>10773</v>
      </c>
      <c r="AE544" s="253" t="str">
        <f>$AE$17</f>
        <v>17:00 - 17:59</v>
      </c>
      <c r="AF544" s="119">
        <f t="shared" ref="AF544:AU545" si="9950">SUMIF($A$9:$A$32,$AE544,B$536:B$559)</f>
        <v>1076</v>
      </c>
      <c r="AG544" s="176">
        <f t="shared" si="9950"/>
        <v>2547</v>
      </c>
      <c r="AH544" s="120">
        <f t="shared" si="9950"/>
        <v>793</v>
      </c>
      <c r="AI544" s="171">
        <f t="shared" si="9950"/>
        <v>748</v>
      </c>
      <c r="AJ544" s="119">
        <f t="shared" si="9950"/>
        <v>1096</v>
      </c>
      <c r="AK544" s="121">
        <f t="shared" si="9950"/>
        <v>2401</v>
      </c>
      <c r="AL544" s="120">
        <f t="shared" si="9950"/>
        <v>1922</v>
      </c>
      <c r="AM544" s="171">
        <f t="shared" si="9950"/>
        <v>3057</v>
      </c>
      <c r="AN544" s="119">
        <f t="shared" si="9950"/>
        <v>752</v>
      </c>
      <c r="AO544" s="121">
        <f t="shared" si="9950"/>
        <v>174</v>
      </c>
      <c r="AP544" s="120">
        <f t="shared" si="9950"/>
        <v>1847</v>
      </c>
      <c r="AQ544" s="119">
        <f t="shared" si="9950"/>
        <v>582</v>
      </c>
      <c r="AR544" s="170">
        <f t="shared" si="9950"/>
        <v>2968</v>
      </c>
      <c r="AS544" s="172">
        <f t="shared" si="9950"/>
        <v>1546</v>
      </c>
      <c r="AT544" s="119">
        <f t="shared" si="9950"/>
        <v>1507</v>
      </c>
      <c r="AU544" s="121">
        <f t="shared" si="9950"/>
        <v>994</v>
      </c>
      <c r="AV544" s="120">
        <f t="shared" ref="AP544:BE545" si="9951">SUMIF($A$9:$A$32,$AE544,R$536:R$559)</f>
        <v>1345</v>
      </c>
      <c r="AW544" s="171">
        <f t="shared" si="9951"/>
        <v>1637</v>
      </c>
      <c r="AX544" s="119">
        <f t="shared" si="9951"/>
        <v>743</v>
      </c>
      <c r="AY544" s="121">
        <f t="shared" si="9951"/>
        <v>172</v>
      </c>
      <c r="AZ544" s="120">
        <f t="shared" si="9951"/>
        <v>1790</v>
      </c>
      <c r="BA544" s="171">
        <f t="shared" si="9951"/>
        <v>1019</v>
      </c>
      <c r="BB544" s="119">
        <f t="shared" si="9951"/>
        <v>1397</v>
      </c>
      <c r="BC544" s="121">
        <f t="shared" si="9951"/>
        <v>380</v>
      </c>
      <c r="BD544" s="20">
        <f t="shared" si="9951"/>
        <v>2089</v>
      </c>
      <c r="BE544" s="175">
        <f t="shared" si="9951"/>
        <v>2928</v>
      </c>
      <c r="BF544" s="161">
        <f>AF544+AH544+AJ544+AL544+AN544+AP544+AR544+AT544+AV544+AX544+AZ544+BB544+BD544</f>
        <v>19325</v>
      </c>
      <c r="BG544" s="162">
        <f>AG544+AI544+AK544+AM544+AO544+AQ544+AS544+AU544+AW544+AY544+BA544+BC544+BE544</f>
        <v>18185</v>
      </c>
      <c r="BI544" s="138" t="s">
        <v>29</v>
      </c>
      <c r="BJ544" s="122">
        <f>B544/B560</f>
        <v>5.2007108509303783E-2</v>
      </c>
      <c r="BK544" s="123">
        <f t="shared" ref="BK544" si="9952">C544/C560</f>
        <v>4.9329381624554178E-2</v>
      </c>
      <c r="BL544" s="124">
        <f t="shared" ref="BL544" si="9953">D544/D560</f>
        <v>5.3583855254001389E-2</v>
      </c>
      <c r="BM544" s="125">
        <f t="shared" ref="BM544" si="9954">E544/E560</f>
        <v>4.3735090310121551E-2</v>
      </c>
      <c r="BN544" s="122">
        <f t="shared" ref="BN544" si="9955">F544/F560</f>
        <v>6.0705146431617854E-2</v>
      </c>
      <c r="BO544" s="123">
        <f t="shared" ref="BO544" si="9956">G544/G560</f>
        <v>3.1133250311332503E-2</v>
      </c>
      <c r="BP544" s="124">
        <f t="shared" ref="BP544" si="9957">H544/H560</f>
        <v>5.7700106920325921E-2</v>
      </c>
      <c r="BQ544" s="125">
        <f t="shared" ref="BQ544" si="9958">I544/I560</f>
        <v>4.6479721590148577E-2</v>
      </c>
      <c r="BR544" s="122">
        <f t="shared" ref="BR544" si="9959">J544/J560</f>
        <v>4.7578589634664402E-2</v>
      </c>
      <c r="BS544" s="123">
        <f t="shared" ref="BS544" si="9960">K544/K560</f>
        <v>5.5397416246989274E-2</v>
      </c>
      <c r="BT544" s="124">
        <f t="shared" ref="BT544" si="9961">L544/L560</f>
        <v>3.874154966198648E-2</v>
      </c>
      <c r="BU544" s="122">
        <f t="shared" ref="BU544" si="9962">M544/M560</f>
        <v>6.8997059784384182E-2</v>
      </c>
      <c r="BV544" s="126">
        <f t="shared" ref="BV544" si="9963">N544/N560</f>
        <v>4.0893373791546117E-2</v>
      </c>
      <c r="BW544" s="127">
        <f t="shared" ref="BW544" si="9964">O544/O560</f>
        <v>5.5911178619218113E-2</v>
      </c>
      <c r="BX544" s="122">
        <f t="shared" ref="BX544" si="9965">P544/P560</f>
        <v>4.5816597453877048E-2</v>
      </c>
      <c r="BY544" s="123">
        <f t="shared" ref="BY544" si="9966">Q544/Q560</f>
        <v>4.0829742166386677E-2</v>
      </c>
      <c r="BZ544" s="124">
        <f t="shared" ref="BZ544" si="9967">R544/R560</f>
        <v>5.6715785010071025E-2</v>
      </c>
      <c r="CA544" s="125">
        <f t="shared" ref="CA544" si="9968">S544/S560</f>
        <v>4.8199266767306445E-2</v>
      </c>
      <c r="CB544" s="122">
        <f t="shared" ref="CB544" si="9969">T544/T560</f>
        <v>4.4233807266982623E-2</v>
      </c>
      <c r="CC544" s="123">
        <f t="shared" ref="CC544" si="9970">U544/U560</f>
        <v>3.9230622738525997E-2</v>
      </c>
      <c r="CD544" s="124">
        <f t="shared" ref="CD544" si="9971">V544/V560</f>
        <v>3.3961785056814575E-2</v>
      </c>
      <c r="CE544" s="125">
        <f t="shared" ref="CE544" si="9972">W544/W560</f>
        <v>6.2449776145103893E-2</v>
      </c>
      <c r="CF544" s="122">
        <f t="shared" ref="CF544" si="9973">X544/X560</f>
        <v>4.4974795211090109E-2</v>
      </c>
      <c r="CG544" s="123">
        <f t="shared" ref="CG544" si="9974">Y544/Y560</f>
        <v>4.856512141280353E-2</v>
      </c>
      <c r="CH544" s="124">
        <f t="shared" ref="CH544" si="9975">Z544/Z560</f>
        <v>5.5684863873606993E-2</v>
      </c>
      <c r="CI544" s="122">
        <f t="shared" ref="CI544" si="9976">AA544/AA560</f>
        <v>4.6313861450905998E-2</v>
      </c>
      <c r="CJ544" s="128">
        <f t="shared" ref="CJ544" si="9977">AB544/AB560</f>
        <v>4.9736850484677284E-2</v>
      </c>
      <c r="CK544" s="129">
        <f t="shared" ref="CK544" si="9978">AC544/AC560</f>
        <v>4.9106796913104718E-2</v>
      </c>
    </row>
    <row r="545" spans="1:89" x14ac:dyDescent="0.2">
      <c r="A545" s="130" t="s">
        <v>31</v>
      </c>
      <c r="B545" s="196">
        <v>938</v>
      </c>
      <c r="C545" s="180">
        <v>939</v>
      </c>
      <c r="D545" s="181">
        <v>422</v>
      </c>
      <c r="E545" s="182">
        <v>411</v>
      </c>
      <c r="F545" s="179">
        <v>1069</v>
      </c>
      <c r="G545" s="183">
        <v>595</v>
      </c>
      <c r="H545" s="181">
        <v>1337</v>
      </c>
      <c r="I545" s="182">
        <v>1278</v>
      </c>
      <c r="J545" s="179">
        <v>190</v>
      </c>
      <c r="K545" s="180">
        <v>242</v>
      </c>
      <c r="L545" s="181">
        <v>653</v>
      </c>
      <c r="M545" s="179">
        <v>867</v>
      </c>
      <c r="N545" s="184">
        <v>1204</v>
      </c>
      <c r="O545" s="197">
        <v>1390</v>
      </c>
      <c r="P545" s="179">
        <v>577</v>
      </c>
      <c r="Q545" s="180">
        <v>511</v>
      </c>
      <c r="R545" s="181">
        <v>932</v>
      </c>
      <c r="S545" s="182">
        <v>757</v>
      </c>
      <c r="T545" s="188">
        <v>198</v>
      </c>
      <c r="U545" s="179">
        <v>223</v>
      </c>
      <c r="V545" s="181">
        <v>564</v>
      </c>
      <c r="W545" s="198">
        <v>853</v>
      </c>
      <c r="X545" s="179">
        <v>513</v>
      </c>
      <c r="Y545" s="183">
        <v>354</v>
      </c>
      <c r="Z545" s="181">
        <v>1669</v>
      </c>
      <c r="AA545" s="179">
        <v>1683</v>
      </c>
      <c r="AB545" s="161">
        <f t="shared" si="9758"/>
        <v>10266</v>
      </c>
      <c r="AC545" s="162">
        <f t="shared" si="9759"/>
        <v>10103</v>
      </c>
      <c r="AE545" s="255" t="str">
        <f>$AE$18</f>
        <v>18:00 - 18:59</v>
      </c>
      <c r="AF545" s="119">
        <f t="shared" si="9950"/>
        <v>1079</v>
      </c>
      <c r="AG545" s="180">
        <f t="shared" si="9950"/>
        <v>2392</v>
      </c>
      <c r="AH545" s="181">
        <f t="shared" si="9950"/>
        <v>608</v>
      </c>
      <c r="AI545" s="182">
        <f t="shared" si="9950"/>
        <v>818</v>
      </c>
      <c r="AJ545" s="179">
        <f t="shared" si="9950"/>
        <v>830</v>
      </c>
      <c r="AK545" s="183">
        <f t="shared" si="9950"/>
        <v>2276</v>
      </c>
      <c r="AL545" s="181">
        <f t="shared" si="9950"/>
        <v>1672</v>
      </c>
      <c r="AM545" s="182">
        <f t="shared" si="9950"/>
        <v>3258</v>
      </c>
      <c r="AN545" s="179">
        <f t="shared" si="9950"/>
        <v>444</v>
      </c>
      <c r="AO545" s="183">
        <f t="shared" si="9950"/>
        <v>142</v>
      </c>
      <c r="AP545" s="181">
        <f t="shared" si="9951"/>
        <v>1837</v>
      </c>
      <c r="AQ545" s="179">
        <f t="shared" si="9951"/>
        <v>552</v>
      </c>
      <c r="AR545" s="184">
        <f t="shared" si="9951"/>
        <v>2672</v>
      </c>
      <c r="AS545" s="185">
        <f t="shared" si="9951"/>
        <v>1765</v>
      </c>
      <c r="AT545" s="179">
        <f t="shared" si="9951"/>
        <v>1347</v>
      </c>
      <c r="AU545" s="183">
        <f t="shared" si="9951"/>
        <v>1142</v>
      </c>
      <c r="AV545" s="181">
        <f t="shared" si="9951"/>
        <v>1385</v>
      </c>
      <c r="AW545" s="182">
        <f t="shared" si="9951"/>
        <v>1710</v>
      </c>
      <c r="AX545" s="179">
        <f t="shared" si="9951"/>
        <v>666</v>
      </c>
      <c r="AY545" s="183">
        <f t="shared" si="9951"/>
        <v>148</v>
      </c>
      <c r="AZ545" s="181">
        <f t="shared" si="9951"/>
        <v>1826</v>
      </c>
      <c r="BA545" s="182">
        <f t="shared" si="9951"/>
        <v>989</v>
      </c>
      <c r="BB545" s="179">
        <f t="shared" si="9951"/>
        <v>1241</v>
      </c>
      <c r="BC545" s="183">
        <f t="shared" si="9951"/>
        <v>443</v>
      </c>
      <c r="BD545" s="181">
        <f t="shared" si="9951"/>
        <v>1828</v>
      </c>
      <c r="BE545" s="179">
        <f t="shared" si="9951"/>
        <v>2916</v>
      </c>
      <c r="BF545" s="163">
        <f>SUM(AF545,AH545,AJ545,AL545,AN545,AP545,AR545,AT545,AV545,AX545,AZ545,BB545,BD545)</f>
        <v>17435</v>
      </c>
      <c r="BG545" s="164">
        <f>SUM(AG545,AI545,AK545,AM545,AO545,AQ545,AS545,AU545,AW545,AY545,BA545,BC545,BE545)</f>
        <v>18551</v>
      </c>
      <c r="BI545" s="130" t="s">
        <v>31</v>
      </c>
      <c r="BJ545" s="122">
        <f>B545/B560</f>
        <v>4.9027806815805978E-2</v>
      </c>
      <c r="BK545" s="123">
        <f t="shared" ref="BK545" si="9979">C545/C560</f>
        <v>4.7169337418998342E-2</v>
      </c>
      <c r="BL545" s="124">
        <f t="shared" ref="BL545" si="9980">D545/D560</f>
        <v>4.8944560426815123E-2</v>
      </c>
      <c r="BM545" s="125">
        <f t="shared" ref="BM545" si="9981">E545/E560</f>
        <v>4.6688628876519367E-2</v>
      </c>
      <c r="BN545" s="122">
        <f t="shared" ref="BN545" si="9982">F545/F560</f>
        <v>5.0658705335987111E-2</v>
      </c>
      <c r="BO545" s="123">
        <f t="shared" ref="BO545" si="9983">G545/G560</f>
        <v>2.9638854296388541E-2</v>
      </c>
      <c r="BP545" s="124">
        <f t="shared" ref="BP545" si="9984">H545/H560</f>
        <v>4.9293957158131473E-2</v>
      </c>
      <c r="BQ545" s="125">
        <f t="shared" ref="BQ545" si="9985">I545/I560</f>
        <v>4.2765359389639941E-2</v>
      </c>
      <c r="BR545" s="122">
        <f t="shared" ref="BR545" si="9986">J545/J560</f>
        <v>4.0356839422259982E-2</v>
      </c>
      <c r="BS545" s="123">
        <f t="shared" ref="BS545" si="9987">K545/K560</f>
        <v>5.2988832931902784E-2</v>
      </c>
      <c r="BT545" s="124">
        <f t="shared" ref="BT545" si="9988">L545/L560</f>
        <v>4.2446697867914718E-2</v>
      </c>
      <c r="BU545" s="122">
        <f t="shared" ref="BU545" si="9989">M545/M560</f>
        <v>5.6648154197974518E-2</v>
      </c>
      <c r="BV545" s="126">
        <f t="shared" ref="BV545" si="9990">N545/N560</f>
        <v>4.2481123421071201E-2</v>
      </c>
      <c r="BW545" s="127">
        <f t="shared" ref="BW545" si="9991">O545/O560</f>
        <v>5.0269429677046035E-2</v>
      </c>
      <c r="BX545" s="122">
        <f t="shared" ref="BX545" si="9992">P545/P560</f>
        <v>3.9281094696711823E-2</v>
      </c>
      <c r="BY545" s="123">
        <f t="shared" ref="BY545" si="9993">Q545/Q560</f>
        <v>3.7323789350668324E-2</v>
      </c>
      <c r="BZ545" s="124">
        <f t="shared" ref="BZ545" si="9994">R545/R560</f>
        <v>4.9401038905968406E-2</v>
      </c>
      <c r="CA545" s="125">
        <f t="shared" ref="CA545" si="9995">S545/S560</f>
        <v>4.0813025663144271E-2</v>
      </c>
      <c r="CB545" s="122">
        <f t="shared" ref="CB545" si="9996">T545/T560</f>
        <v>3.9099526066350712E-2</v>
      </c>
      <c r="CC545" s="123">
        <f t="shared" ref="CC545" si="9997">U545/U560</f>
        <v>4.2468101314035424E-2</v>
      </c>
      <c r="CD545" s="124">
        <f t="shared" ref="CD545" si="9998">V545/V560</f>
        <v>3.5802704246810133E-2</v>
      </c>
      <c r="CE545" s="125">
        <f t="shared" ref="CE545" si="9999">W545/W560</f>
        <v>4.8961083687291927E-2</v>
      </c>
      <c r="CF545" s="122">
        <f t="shared" ref="CF545" si="10000">X545/X560</f>
        <v>4.040642722117202E-2</v>
      </c>
      <c r="CG545" s="123">
        <f t="shared" ref="CG545" si="10001">Y545/Y560</f>
        <v>4.5968056096610831E-2</v>
      </c>
      <c r="CH545" s="124">
        <f t="shared" ref="CH545" si="10002">Z545/Z560</f>
        <v>5.8858795316687827E-2</v>
      </c>
      <c r="CI545" s="122">
        <f t="shared" ref="CI545" si="10003">AA545/AA560</f>
        <v>5.5046771766860729E-2</v>
      </c>
      <c r="CJ545" s="128">
        <f t="shared" ref="CJ545" si="10004">AB545/AB560</f>
        <v>4.6698235510855772E-2</v>
      </c>
      <c r="CK545" s="129">
        <f t="shared" ref="CK545" si="10005">AC545/AC560</f>
        <v>4.6052721545817965E-2</v>
      </c>
    </row>
    <row r="546" spans="1:89" ht="13.5" thickBot="1" x14ac:dyDescent="0.25">
      <c r="A546" s="138" t="s">
        <v>33</v>
      </c>
      <c r="B546" s="193">
        <v>805</v>
      </c>
      <c r="C546" s="187">
        <v>886</v>
      </c>
      <c r="D546" s="188">
        <v>359</v>
      </c>
      <c r="E546" s="189">
        <v>398</v>
      </c>
      <c r="F546" s="186">
        <v>857</v>
      </c>
      <c r="G546" s="190">
        <v>706</v>
      </c>
      <c r="H546" s="188">
        <v>1288</v>
      </c>
      <c r="I546" s="189">
        <v>1454</v>
      </c>
      <c r="J546" s="186">
        <v>223</v>
      </c>
      <c r="K546" s="187">
        <v>249</v>
      </c>
      <c r="L546" s="188">
        <v>594</v>
      </c>
      <c r="M546" s="186">
        <v>732</v>
      </c>
      <c r="N546" s="191">
        <v>1176</v>
      </c>
      <c r="O546" s="194">
        <v>1162</v>
      </c>
      <c r="P546" s="186">
        <v>624</v>
      </c>
      <c r="Q546" s="187">
        <v>588</v>
      </c>
      <c r="R546" s="188">
        <v>818</v>
      </c>
      <c r="S546" s="189">
        <v>790</v>
      </c>
      <c r="T546" s="186">
        <v>168</v>
      </c>
      <c r="U546" s="190">
        <v>261</v>
      </c>
      <c r="V546" s="188">
        <v>593</v>
      </c>
      <c r="W546" s="195">
        <v>834</v>
      </c>
      <c r="X546" s="186">
        <v>484</v>
      </c>
      <c r="Y546" s="190">
        <v>299</v>
      </c>
      <c r="Z546" s="188">
        <v>1571</v>
      </c>
      <c r="AA546" s="186">
        <v>1702</v>
      </c>
      <c r="AB546" s="161">
        <f t="shared" si="9758"/>
        <v>9560</v>
      </c>
      <c r="AC546" s="162">
        <f t="shared" si="9759"/>
        <v>10061</v>
      </c>
      <c r="AE546" s="253"/>
      <c r="AF546" s="119"/>
      <c r="AG546" s="187"/>
      <c r="AH546" s="188"/>
      <c r="AI546" s="189"/>
      <c r="AJ546" s="186"/>
      <c r="AK546" s="190"/>
      <c r="AL546" s="188"/>
      <c r="AM546" s="189"/>
      <c r="AN546" s="186"/>
      <c r="AO546" s="190"/>
      <c r="AP546" s="188"/>
      <c r="AQ546" s="186"/>
      <c r="AR546" s="191"/>
      <c r="AS546" s="192"/>
      <c r="AT546" s="186"/>
      <c r="AU546" s="190"/>
      <c r="AV546" s="188"/>
      <c r="AW546" s="189"/>
      <c r="AX546" s="186"/>
      <c r="AY546" s="190"/>
      <c r="AZ546" s="188"/>
      <c r="BA546" s="189"/>
      <c r="BB546" s="186"/>
      <c r="BC546" s="190"/>
      <c r="BD546" s="188"/>
      <c r="BE546" s="186"/>
      <c r="BF546" s="163"/>
      <c r="BG546" s="164"/>
      <c r="BI546" s="138" t="s">
        <v>33</v>
      </c>
      <c r="BJ546" s="122">
        <f>B546/B560</f>
        <v>4.2076102864311099E-2</v>
      </c>
      <c r="BK546" s="123">
        <f t="shared" ref="BK546" si="10006">C546/C560</f>
        <v>4.4506957351685333E-2</v>
      </c>
      <c r="BL546" s="124">
        <f t="shared" ref="BL546" si="10007">D546/D560</f>
        <v>4.1637671073996754E-2</v>
      </c>
      <c r="BM546" s="125">
        <f t="shared" ref="BM546" si="10008">E546/E560</f>
        <v>4.5211859593320462E-2</v>
      </c>
      <c r="BN546" s="122">
        <f t="shared" ref="BN546" si="10009">F546/F560</f>
        <v>4.0612264240356362E-2</v>
      </c>
      <c r="BO546" s="123">
        <f t="shared" ref="BO546" si="10010">G546/G560</f>
        <v>3.5168119551681198E-2</v>
      </c>
      <c r="BP546" s="124">
        <f t="shared" ref="BP546" si="10011">H546/H560</f>
        <v>4.7487372340817756E-2</v>
      </c>
      <c r="BQ546" s="125">
        <f t="shared" ref="BQ546" si="10012">I546/I560</f>
        <v>4.8654798554410385E-2</v>
      </c>
      <c r="BR546" s="122">
        <f t="shared" ref="BR546" si="10013">J546/J560</f>
        <v>4.7366185216652507E-2</v>
      </c>
      <c r="BS546" s="123">
        <f t="shared" ref="BS546" si="10014">K546/K560</f>
        <v>5.4521567768776001E-2</v>
      </c>
      <c r="BT546" s="124">
        <f t="shared" ref="BT546" si="10015">L546/L560</f>
        <v>3.8611544461778474E-2</v>
      </c>
      <c r="BU546" s="122">
        <f t="shared" ref="BU546" si="10016">M546/M560</f>
        <v>4.7827507350539041E-2</v>
      </c>
      <c r="BV546" s="126">
        <f t="shared" ref="BV546" si="10017">N546/N560</f>
        <v>4.1493190318255595E-2</v>
      </c>
      <c r="BW546" s="127">
        <f t="shared" ref="BW546" si="10018">O546/O560</f>
        <v>4.2023796607717621E-2</v>
      </c>
      <c r="BX546" s="122">
        <f t="shared" ref="BX546" si="10019">P546/P560</f>
        <v>4.2480767921573966E-2</v>
      </c>
      <c r="BY546" s="123">
        <f t="shared" ref="BY546" si="10020">Q546/Q560</f>
        <v>4.2947921992549848E-2</v>
      </c>
      <c r="BZ546" s="124">
        <f t="shared" ref="BZ546" si="10021">R546/R560</f>
        <v>4.335842255910103E-2</v>
      </c>
      <c r="CA546" s="125">
        <f t="shared" ref="CA546" si="10022">S546/S560</f>
        <v>4.2592193228380419E-2</v>
      </c>
      <c r="CB546" s="122">
        <f t="shared" ref="CB546" si="10023">T546/T560</f>
        <v>3.3175355450236969E-2</v>
      </c>
      <c r="CC546" s="123">
        <f t="shared" ref="CC546" si="10024">U546/U560</f>
        <v>4.9704818129880021E-2</v>
      </c>
      <c r="CD546" s="124">
        <f t="shared" ref="CD546" si="10025">V546/V560</f>
        <v>3.764362343680569E-2</v>
      </c>
      <c r="CE546" s="125">
        <f t="shared" ref="CE546" si="10026">W546/W560</f>
        <v>4.7870508552405003E-2</v>
      </c>
      <c r="CF546" s="122">
        <f t="shared" ref="CF546" si="10027">X546/X560</f>
        <v>3.8122243226212979E-2</v>
      </c>
      <c r="CG546" s="123">
        <f t="shared" ref="CG546" si="10028">Y546/Y560</f>
        <v>3.8826126477080898E-2</v>
      </c>
      <c r="CH546" s="124">
        <f t="shared" ref="CH546" si="10029">Z546/Z560</f>
        <v>5.5402736634222037E-2</v>
      </c>
      <c r="CI546" s="122">
        <f t="shared" ref="CI546" si="10030">AA546/AA560</f>
        <v>5.5668214823052266E-2</v>
      </c>
      <c r="CJ546" s="128">
        <f t="shared" ref="CJ546" si="10031">AB546/AB560</f>
        <v>4.3486765194212074E-2</v>
      </c>
      <c r="CK546" s="129">
        <f t="shared" ref="CK546" si="10032">AC546/AC560</f>
        <v>4.5861272045182082E-2</v>
      </c>
    </row>
    <row r="547" spans="1:89" ht="14.25" thickTop="1" thickBot="1" x14ac:dyDescent="0.25">
      <c r="A547" s="130" t="s">
        <v>34</v>
      </c>
      <c r="B547" s="196">
        <v>720</v>
      </c>
      <c r="C547" s="180">
        <v>920</v>
      </c>
      <c r="D547" s="181">
        <v>420</v>
      </c>
      <c r="E547" s="182">
        <v>402</v>
      </c>
      <c r="F547" s="179">
        <v>806</v>
      </c>
      <c r="G547" s="183">
        <v>789</v>
      </c>
      <c r="H547" s="181">
        <v>1250</v>
      </c>
      <c r="I547" s="182">
        <v>1403</v>
      </c>
      <c r="J547" s="179">
        <v>209</v>
      </c>
      <c r="K547" s="180">
        <v>162</v>
      </c>
      <c r="L547" s="181">
        <v>681</v>
      </c>
      <c r="M547" s="179">
        <v>609</v>
      </c>
      <c r="N547" s="184">
        <v>1275</v>
      </c>
      <c r="O547" s="197">
        <v>1052</v>
      </c>
      <c r="P547" s="179">
        <v>675</v>
      </c>
      <c r="Q547" s="180">
        <v>464</v>
      </c>
      <c r="R547" s="181">
        <v>915</v>
      </c>
      <c r="S547" s="182">
        <v>831</v>
      </c>
      <c r="T547" s="179">
        <v>196</v>
      </c>
      <c r="U547" s="183">
        <v>215</v>
      </c>
      <c r="V547" s="181">
        <v>760</v>
      </c>
      <c r="W547" s="198">
        <v>792</v>
      </c>
      <c r="X547" s="179">
        <v>532</v>
      </c>
      <c r="Y547" s="183">
        <v>219</v>
      </c>
      <c r="Z547" s="181">
        <v>1523</v>
      </c>
      <c r="AA547" s="179">
        <v>1867</v>
      </c>
      <c r="AB547" s="161">
        <f t="shared" si="9758"/>
        <v>9962</v>
      </c>
      <c r="AC547" s="162">
        <f t="shared" si="9759"/>
        <v>9725</v>
      </c>
      <c r="AE547" s="250" t="s">
        <v>25</v>
      </c>
      <c r="AF547" s="14">
        <f t="shared" ref="AF547:BG547" si="10033">SUM(AF544:AF546)</f>
        <v>2155</v>
      </c>
      <c r="AG547" s="1">
        <f t="shared" si="10033"/>
        <v>4939</v>
      </c>
      <c r="AH547" s="14">
        <f t="shared" si="10033"/>
        <v>1401</v>
      </c>
      <c r="AI547" s="1">
        <f t="shared" si="10033"/>
        <v>1566</v>
      </c>
      <c r="AJ547" s="14">
        <f t="shared" si="10033"/>
        <v>1926</v>
      </c>
      <c r="AK547" s="1">
        <f t="shared" si="10033"/>
        <v>4677</v>
      </c>
      <c r="AL547" s="14">
        <f t="shared" si="10033"/>
        <v>3594</v>
      </c>
      <c r="AM547" s="1">
        <f t="shared" si="10033"/>
        <v>6315</v>
      </c>
      <c r="AN547" s="14">
        <f t="shared" si="10033"/>
        <v>1196</v>
      </c>
      <c r="AO547" s="1">
        <f t="shared" si="10033"/>
        <v>316</v>
      </c>
      <c r="AP547" s="14">
        <f t="shared" si="10033"/>
        <v>3684</v>
      </c>
      <c r="AQ547" s="1">
        <f t="shared" si="10033"/>
        <v>1134</v>
      </c>
      <c r="AR547" s="14">
        <f t="shared" si="10033"/>
        <v>5640</v>
      </c>
      <c r="AS547" s="1">
        <f t="shared" si="10033"/>
        <v>3311</v>
      </c>
      <c r="AT547" s="14">
        <f t="shared" si="10033"/>
        <v>2854</v>
      </c>
      <c r="AU547" s="1">
        <f t="shared" si="10033"/>
        <v>2136</v>
      </c>
      <c r="AV547" s="14">
        <f t="shared" si="10033"/>
        <v>2730</v>
      </c>
      <c r="AW547" s="1">
        <f t="shared" si="10033"/>
        <v>3347</v>
      </c>
      <c r="AX547" s="14">
        <f t="shared" si="10033"/>
        <v>1409</v>
      </c>
      <c r="AY547" s="1">
        <f t="shared" si="10033"/>
        <v>320</v>
      </c>
      <c r="AZ547" s="14">
        <f t="shared" si="10033"/>
        <v>3616</v>
      </c>
      <c r="BA547" s="1">
        <f t="shared" si="10033"/>
        <v>2008</v>
      </c>
      <c r="BB547" s="14">
        <f t="shared" si="10033"/>
        <v>2638</v>
      </c>
      <c r="BC547" s="1">
        <f t="shared" si="10033"/>
        <v>823</v>
      </c>
      <c r="BD547" s="14">
        <f t="shared" si="10033"/>
        <v>3917</v>
      </c>
      <c r="BE547" s="1">
        <f t="shared" si="10033"/>
        <v>5844</v>
      </c>
      <c r="BF547" s="165">
        <f t="shared" si="10033"/>
        <v>36760</v>
      </c>
      <c r="BG547" s="166">
        <f t="shared" si="10033"/>
        <v>36736</v>
      </c>
      <c r="BI547" s="130" t="s">
        <v>34</v>
      </c>
      <c r="BJ547" s="122">
        <f>B547/B560</f>
        <v>3.7633284549445957E-2</v>
      </c>
      <c r="BK547" s="123">
        <f t="shared" ref="BK547" si="10034">C547/C560</f>
        <v>4.621489928165972E-2</v>
      </c>
      <c r="BL547" s="124">
        <f t="shared" ref="BL547" si="10035">D547/D560</f>
        <v>4.8712595685455808E-2</v>
      </c>
      <c r="BM547" s="125">
        <f t="shared" ref="BM547" si="10036">E547/E560</f>
        <v>4.5666250141997045E-2</v>
      </c>
      <c r="BN547" s="122">
        <f t="shared" ref="BN547" si="10037">F547/F560</f>
        <v>3.819543171263387E-2</v>
      </c>
      <c r="BO547" s="123">
        <f t="shared" ref="BO547" si="10038">G547/G560</f>
        <v>3.930261519302615E-2</v>
      </c>
      <c r="BP547" s="124">
        <f t="shared" ref="BP547" si="10039">H547/H560</f>
        <v>4.6086347380452017E-2</v>
      </c>
      <c r="BQ547" s="125">
        <f t="shared" ref="BQ547" si="10040">I547/I560</f>
        <v>4.6948199705528042E-2</v>
      </c>
      <c r="BR547" s="122">
        <f t="shared" ref="BR547" si="10041">J547/J560</f>
        <v>4.4392523364485979E-2</v>
      </c>
      <c r="BS547" s="123">
        <f t="shared" ref="BS547" si="10042">K547/K560</f>
        <v>3.5471863367637399E-2</v>
      </c>
      <c r="BT547" s="124">
        <f t="shared" ref="BT547" si="10043">L547/L560</f>
        <v>4.4266770670826835E-2</v>
      </c>
      <c r="BU547" s="122">
        <f t="shared" ref="BU547" si="10044">M547/M560</f>
        <v>3.9790918000653382E-2</v>
      </c>
      <c r="BV547" s="126">
        <f t="shared" ref="BV547" si="10045">N547/N560</f>
        <v>4.4986239503210783E-2</v>
      </c>
      <c r="BW547" s="127">
        <f t="shared" ref="BW547" si="10046">O547/O560</f>
        <v>3.8045640302339881E-2</v>
      </c>
      <c r="BX547" s="122">
        <f t="shared" ref="BX547" si="10047">P547/P560</f>
        <v>4.5952753761317994E-2</v>
      </c>
      <c r="BY547" s="123">
        <f t="shared" ref="BY547" si="10048">Q547/Q560</f>
        <v>3.3890877218610768E-2</v>
      </c>
      <c r="BZ547" s="124">
        <f t="shared" ref="BZ547" si="10049">R547/R560</f>
        <v>4.8499946994593451E-2</v>
      </c>
      <c r="CA547" s="125">
        <f t="shared" ref="CA547" si="10050">S547/S560</f>
        <v>4.4802674142764717E-2</v>
      </c>
      <c r="CB547" s="122">
        <f t="shared" ref="CB547" si="10051">T547/T560</f>
        <v>3.8704581358609796E-2</v>
      </c>
      <c r="CC547" s="123">
        <f t="shared" ref="CC547" si="10052">U547/U560</f>
        <v>4.0944581984383929E-2</v>
      </c>
      <c r="CD547" s="124">
        <f t="shared" ref="CD547" si="10053">V547/V560</f>
        <v>4.8244778772297339E-2</v>
      </c>
      <c r="CE547" s="125">
        <f t="shared" ref="CE547" si="10054">W547/W560</f>
        <v>4.5459763517391803E-2</v>
      </c>
      <c r="CF547" s="122">
        <f t="shared" ref="CF547" si="10055">X547/X560</f>
        <v>4.1902961562696912E-2</v>
      </c>
      <c r="CG547" s="123">
        <f t="shared" ref="CG547" si="10056">Y547/Y560</f>
        <v>2.8437865212310089E-2</v>
      </c>
      <c r="CH547" s="124">
        <f t="shared" ref="CH547" si="10057">Z547/Z560</f>
        <v>5.3709973197912257E-2</v>
      </c>
      <c r="CI547" s="122">
        <f t="shared" ref="CI547" si="10058">AA547/AA560</f>
        <v>6.1064957153136652E-2</v>
      </c>
      <c r="CJ547" s="128">
        <f t="shared" ref="CJ547" si="10059">AB547/AB560</f>
        <v>4.5315392768278312E-2</v>
      </c>
      <c r="CK547" s="129">
        <f t="shared" ref="CK547" si="10060">AC547/AC560</f>
        <v>4.4329676040094995E-2</v>
      </c>
    </row>
    <row r="548" spans="1:89" ht="13.5" thickTop="1" x14ac:dyDescent="0.2">
      <c r="A548" s="138" t="s">
        <v>35</v>
      </c>
      <c r="B548" s="193">
        <v>751</v>
      </c>
      <c r="C548" s="187">
        <v>1070</v>
      </c>
      <c r="D548" s="188">
        <v>380</v>
      </c>
      <c r="E548" s="189">
        <v>519</v>
      </c>
      <c r="F548" s="186">
        <v>837</v>
      </c>
      <c r="G548" s="190">
        <v>1091</v>
      </c>
      <c r="H548" s="188">
        <v>1283</v>
      </c>
      <c r="I548" s="189">
        <v>1967</v>
      </c>
      <c r="J548" s="186">
        <v>331</v>
      </c>
      <c r="K548" s="187">
        <v>146</v>
      </c>
      <c r="L548" s="188">
        <v>1141</v>
      </c>
      <c r="M548" s="186">
        <v>610</v>
      </c>
      <c r="N548" s="191">
        <v>1631</v>
      </c>
      <c r="O548" s="194">
        <v>1071</v>
      </c>
      <c r="P548" s="186">
        <v>805</v>
      </c>
      <c r="Q548" s="187">
        <v>581</v>
      </c>
      <c r="R548" s="188">
        <v>926</v>
      </c>
      <c r="S548" s="189">
        <v>977</v>
      </c>
      <c r="T548" s="186">
        <v>347</v>
      </c>
      <c r="U548" s="190">
        <v>141</v>
      </c>
      <c r="V548" s="188">
        <v>1004</v>
      </c>
      <c r="W548" s="195">
        <v>823</v>
      </c>
      <c r="X548" s="186">
        <v>719</v>
      </c>
      <c r="Y548" s="190">
        <v>255</v>
      </c>
      <c r="Z548" s="188">
        <v>1646</v>
      </c>
      <c r="AA548" s="186">
        <v>1896</v>
      </c>
      <c r="AB548" s="161">
        <f t="shared" si="9758"/>
        <v>11801</v>
      </c>
      <c r="AC548" s="162">
        <f t="shared" si="9759"/>
        <v>11147</v>
      </c>
      <c r="BI548" s="138" t="s">
        <v>35</v>
      </c>
      <c r="BJ548" s="122">
        <f>B548/B560</f>
        <v>3.9253606523102655E-2</v>
      </c>
      <c r="BK548" s="123">
        <f t="shared" ref="BK548" si="10061">C548/C560</f>
        <v>5.3749937208017282E-2</v>
      </c>
      <c r="BL548" s="124">
        <f t="shared" ref="BL548" si="10062">D548/D560</f>
        <v>4.4073300858269542E-2</v>
      </c>
      <c r="BM548" s="125">
        <f t="shared" ref="BM548" si="10063">E548/E560</f>
        <v>5.8957173690787235E-2</v>
      </c>
      <c r="BN548" s="122">
        <f t="shared" ref="BN548" si="10064">F548/F560</f>
        <v>3.9664486778504406E-2</v>
      </c>
      <c r="BO548" s="123">
        <f t="shared" ref="BO548" si="10065">G548/G560</f>
        <v>5.4346201743462018E-2</v>
      </c>
      <c r="BP548" s="124">
        <f t="shared" ref="BP548" si="10066">H548/H560</f>
        <v>4.730302695129595E-2</v>
      </c>
      <c r="BQ548" s="125">
        <f t="shared" ref="BQ548" si="10067">I548/I560</f>
        <v>6.5821175210815153E-2</v>
      </c>
      <c r="BR548" s="122">
        <f t="shared" ref="BR548" si="10068">J548/J560</f>
        <v>7.030586236193713E-2</v>
      </c>
      <c r="BS548" s="123">
        <f t="shared" ref="BS548" si="10069">K548/K560</f>
        <v>3.1968469454784321E-2</v>
      </c>
      <c r="BT548" s="124">
        <f t="shared" ref="BT548" si="10070">L548/L560</f>
        <v>7.4167966718668751E-2</v>
      </c>
      <c r="BU548" s="122">
        <f t="shared" ref="BU548" si="10071">M548/M560</f>
        <v>3.9856256125449199E-2</v>
      </c>
      <c r="BV548" s="126">
        <f t="shared" ref="BV548" si="10072">N548/N560</f>
        <v>5.7547103239009245E-2</v>
      </c>
      <c r="BW548" s="127">
        <f t="shared" ref="BW548" si="10073">O548/O560</f>
        <v>3.8732776391450584E-2</v>
      </c>
      <c r="BX548" s="122">
        <f t="shared" ref="BX548" si="10074">P548/P560</f>
        <v>5.4802913744979233E-2</v>
      </c>
      <c r="BY548" s="123">
        <f t="shared" ref="BY548" si="10075">Q548/Q560</f>
        <v>4.2436637206924255E-2</v>
      </c>
      <c r="BZ548" s="124">
        <f t="shared" ref="BZ548" si="10076">R548/R560</f>
        <v>4.9083006466659598E-2</v>
      </c>
      <c r="CA548" s="125">
        <f t="shared" ref="CA548" si="10077">S548/S560</f>
        <v>5.2674142764718566E-2</v>
      </c>
      <c r="CB548" s="122">
        <f t="shared" ref="CB548" si="10078">T548/T560</f>
        <v>6.8522906793048968E-2</v>
      </c>
      <c r="CC548" s="123">
        <f t="shared" ref="CC548" si="10079">U548/U560</f>
        <v>2.6852028185107599E-2</v>
      </c>
      <c r="CD548" s="124">
        <f t="shared" ref="CD548" si="10080">V548/V560</f>
        <v>6.3733891957087535E-2</v>
      </c>
      <c r="CE548" s="125">
        <f t="shared" ref="CE548" si="10081">W548/W560</f>
        <v>4.7239122947996787E-2</v>
      </c>
      <c r="CF548" s="122">
        <f t="shared" ref="CF548" si="10082">X548/X560</f>
        <v>5.6632010081915561E-2</v>
      </c>
      <c r="CG548" s="123">
        <f t="shared" ref="CG548" si="10083">Y548/Y560</f>
        <v>3.3112582781456956E-2</v>
      </c>
      <c r="CH548" s="124">
        <f t="shared" ref="CH548" si="10084">Z548/Z560</f>
        <v>5.8047679503456059E-2</v>
      </c>
      <c r="CI548" s="122">
        <f t="shared" ref="CI548" si="10085">AA548/AA560</f>
        <v>6.2013475502060572E-2</v>
      </c>
      <c r="CJ548" s="128">
        <f t="shared" ref="CJ548" si="10086">AB548/AB560</f>
        <v>5.3680681595909698E-2</v>
      </c>
      <c r="CK548" s="129">
        <f t="shared" ref="CK548" si="10087">AC548/AC560</f>
        <v>5.0811609133052847E-2</v>
      </c>
    </row>
    <row r="549" spans="1:89" x14ac:dyDescent="0.2">
      <c r="A549" s="130" t="s">
        <v>36</v>
      </c>
      <c r="B549" s="196">
        <v>887</v>
      </c>
      <c r="C549" s="180">
        <v>1780</v>
      </c>
      <c r="D549" s="181">
        <v>698</v>
      </c>
      <c r="E549" s="182">
        <v>525</v>
      </c>
      <c r="F549" s="179">
        <v>957</v>
      </c>
      <c r="G549" s="183">
        <v>1941</v>
      </c>
      <c r="H549" s="181">
        <v>1529</v>
      </c>
      <c r="I549" s="182">
        <v>2464</v>
      </c>
      <c r="J549" s="179">
        <v>530</v>
      </c>
      <c r="K549" s="180">
        <v>147</v>
      </c>
      <c r="L549" s="181">
        <v>1491</v>
      </c>
      <c r="M549" s="179">
        <v>528</v>
      </c>
      <c r="N549" s="184">
        <v>2324</v>
      </c>
      <c r="O549" s="197">
        <v>1368</v>
      </c>
      <c r="P549" s="179">
        <v>1102</v>
      </c>
      <c r="Q549" s="180">
        <v>713</v>
      </c>
      <c r="R549" s="181">
        <v>1264</v>
      </c>
      <c r="S549" s="182">
        <v>1360</v>
      </c>
      <c r="T549" s="179">
        <v>648</v>
      </c>
      <c r="U549" s="183">
        <v>138</v>
      </c>
      <c r="V549" s="181">
        <v>1638</v>
      </c>
      <c r="W549" s="198">
        <v>914</v>
      </c>
      <c r="X549" s="179">
        <v>1117</v>
      </c>
      <c r="Y549" s="183">
        <v>285</v>
      </c>
      <c r="Z549" s="181">
        <v>1950</v>
      </c>
      <c r="AA549" s="179">
        <v>2374</v>
      </c>
      <c r="AB549" s="161">
        <f t="shared" si="9758"/>
        <v>16135</v>
      </c>
      <c r="AC549" s="162">
        <f t="shared" si="9759"/>
        <v>14537</v>
      </c>
      <c r="BI549" s="130" t="s">
        <v>36</v>
      </c>
      <c r="BJ549" s="122">
        <f>B549/B560</f>
        <v>4.6362115826886888E-2</v>
      </c>
      <c r="BK549" s="123">
        <f t="shared" ref="BK549" si="10088">C549/C560</f>
        <v>8.9415783392776407E-2</v>
      </c>
      <c r="BL549" s="124">
        <f t="shared" ref="BL549" si="10089">D549/D560</f>
        <v>8.0955694734400369E-2</v>
      </c>
      <c r="BM549" s="125">
        <f t="shared" ref="BM549" si="10090">E549/E560</f>
        <v>5.9638759513802111E-2</v>
      </c>
      <c r="BN549" s="122">
        <f t="shared" ref="BN549" si="10091">F549/F560</f>
        <v>4.535115154961615E-2</v>
      </c>
      <c r="BO549" s="123">
        <f t="shared" ref="BO549" si="10092">G549/G560</f>
        <v>9.6687422166874218E-2</v>
      </c>
      <c r="BP549" s="124">
        <f t="shared" ref="BP549" si="10093">H549/H560</f>
        <v>5.6372820115768905E-2</v>
      </c>
      <c r="BQ549" s="125">
        <f t="shared" ref="BQ549" si="10094">I549/I560</f>
        <v>8.2452148306786238E-2</v>
      </c>
      <c r="BR549" s="122">
        <f t="shared" ref="BR549" si="10095">J549/J560</f>
        <v>0.11257434154630416</v>
      </c>
      <c r="BS549" s="123">
        <f t="shared" ref="BS549" si="10096">K549/K560</f>
        <v>3.2187431574337642E-2</v>
      </c>
      <c r="BT549" s="124">
        <f t="shared" ref="BT549" si="10097">L549/L560</f>
        <v>9.6918876755070202E-2</v>
      </c>
      <c r="BU549" s="122">
        <f t="shared" ref="BU549" si="10098">M549/M560</f>
        <v>3.4498529892192091E-2</v>
      </c>
      <c r="BV549" s="126">
        <f t="shared" ref="BV549" si="10099">N549/N560</f>
        <v>8.1998447533695576E-2</v>
      </c>
      <c r="BW549" s="127">
        <f t="shared" ref="BW549" si="10100">O549/O560</f>
        <v>4.9473798415970487E-2</v>
      </c>
      <c r="BX549" s="122">
        <f t="shared" ref="BX549" si="10101">P549/P560</f>
        <v>7.5022125399959158E-2</v>
      </c>
      <c r="BY549" s="123">
        <f t="shared" ref="BY549" si="10102">Q549/Q560</f>
        <v>5.2078007450149733E-2</v>
      </c>
      <c r="BZ549" s="124">
        <f t="shared" ref="BZ549" si="10103">R549/R560</f>
        <v>6.6998833881055861E-2</v>
      </c>
      <c r="CA549" s="125">
        <f t="shared" ref="CA549" si="10104">S549/S560</f>
        <v>7.3323269355186543E-2</v>
      </c>
      <c r="CB549" s="122">
        <f t="shared" ref="CB549" si="10105">T549/T560</f>
        <v>0.12796208530805686</v>
      </c>
      <c r="CC549" s="123">
        <f t="shared" ref="CC549" si="10106">U549/U560</f>
        <v>2.6280708436488286E-2</v>
      </c>
      <c r="CD549" s="124">
        <f t="shared" ref="CD549" si="10107">V549/V560</f>
        <v>0.10398019424871453</v>
      </c>
      <c r="CE549" s="125">
        <f t="shared" ref="CE549" si="10108">W549/W560</f>
        <v>5.2462403857192058E-2</v>
      </c>
      <c r="CF549" s="122">
        <f t="shared" ref="CF549" si="10109">X549/X560</f>
        <v>8.7980466288594836E-2</v>
      </c>
      <c r="CG549" s="123">
        <f t="shared" ref="CG549" si="10110">Y549/Y560</f>
        <v>3.7008180755746009E-2</v>
      </c>
      <c r="CH549" s="124">
        <f t="shared" ref="CH549" si="10111">Z549/Z560</f>
        <v>6.8768514600084638E-2</v>
      </c>
      <c r="CI549" s="122">
        <f t="shared" ref="CI549" si="10112">AA549/AA560</f>
        <v>7.7647674494668667E-2</v>
      </c>
      <c r="CJ549" s="128">
        <f t="shared" ref="CJ549" si="10113">AB549/AB560</f>
        <v>7.3395288327260652E-2</v>
      </c>
      <c r="CK549" s="129">
        <f t="shared" ref="CK549" si="10114">AC549/AC560</f>
        <v>6.6264318827235061E-2</v>
      </c>
    </row>
    <row r="550" spans="1:89" x14ac:dyDescent="0.2">
      <c r="A550" s="138" t="s">
        <v>30</v>
      </c>
      <c r="B550" s="193">
        <v>1076</v>
      </c>
      <c r="C550" s="187">
        <v>2547</v>
      </c>
      <c r="D550" s="188">
        <v>793</v>
      </c>
      <c r="E550" s="189">
        <v>748</v>
      </c>
      <c r="F550" s="186">
        <v>1096</v>
      </c>
      <c r="G550" s="190">
        <v>2401</v>
      </c>
      <c r="H550" s="188">
        <v>1922</v>
      </c>
      <c r="I550" s="189">
        <v>3057</v>
      </c>
      <c r="J550" s="186">
        <v>752</v>
      </c>
      <c r="K550" s="187">
        <v>174</v>
      </c>
      <c r="L550" s="188">
        <v>1847</v>
      </c>
      <c r="M550" s="186">
        <v>582</v>
      </c>
      <c r="N550" s="191">
        <v>2968</v>
      </c>
      <c r="O550" s="194">
        <v>1546</v>
      </c>
      <c r="P550" s="186">
        <v>1507</v>
      </c>
      <c r="Q550" s="187">
        <v>994</v>
      </c>
      <c r="R550" s="188">
        <v>1345</v>
      </c>
      <c r="S550" s="189">
        <v>1637</v>
      </c>
      <c r="T550" s="186">
        <v>743</v>
      </c>
      <c r="U550" s="190">
        <v>172</v>
      </c>
      <c r="V550" s="188">
        <v>1790</v>
      </c>
      <c r="W550" s="195">
        <v>1019</v>
      </c>
      <c r="X550" s="186">
        <v>1397</v>
      </c>
      <c r="Y550" s="190">
        <v>380</v>
      </c>
      <c r="Z550" s="188">
        <v>2089</v>
      </c>
      <c r="AA550" s="186">
        <v>2928</v>
      </c>
      <c r="AB550" s="161">
        <f t="shared" si="9758"/>
        <v>19325</v>
      </c>
      <c r="AC550" s="162">
        <f t="shared" si="9759"/>
        <v>18185</v>
      </c>
      <c r="BI550" s="138" t="s">
        <v>30</v>
      </c>
      <c r="BJ550" s="122">
        <f>B550/B560</f>
        <v>5.6240853021116456E-2</v>
      </c>
      <c r="BK550" s="123">
        <f t="shared" ref="BK550" si="10115">C550/C560</f>
        <v>0.12794494398955142</v>
      </c>
      <c r="BL550" s="124">
        <f t="shared" ref="BL550" si="10116">D550/D560</f>
        <v>9.1974019948967756E-2</v>
      </c>
      <c r="BM550" s="125">
        <f t="shared" ref="BM550" si="10117">E550/E560</f>
        <v>8.4971032602521868E-2</v>
      </c>
      <c r="BN550" s="122">
        <f t="shared" ref="BN550" si="10118">F550/F560</f>
        <v>5.1938204909487251E-2</v>
      </c>
      <c r="BO550" s="123">
        <f t="shared" ref="BO550" si="10119">G550/G560</f>
        <v>0.11960149439601495</v>
      </c>
      <c r="BP550" s="124">
        <f t="shared" ref="BP550" si="10120">H550/H560</f>
        <v>7.0862367732183018E-2</v>
      </c>
      <c r="BQ550" s="125">
        <f t="shared" ref="BQ550" si="10121">I550/I560</f>
        <v>0.10229554276535939</v>
      </c>
      <c r="BR550" s="122">
        <f t="shared" ref="BR550" si="10122">J550/J560</f>
        <v>0.15972812234494477</v>
      </c>
      <c r="BS550" s="123">
        <f t="shared" ref="BS550" si="10123">K550/K560</f>
        <v>3.8099408802277204E-2</v>
      </c>
      <c r="BT550" s="124">
        <f t="shared" ref="BT550" si="10124">L550/L560</f>
        <v>0.12005980239209568</v>
      </c>
      <c r="BU550" s="122">
        <f t="shared" ref="BU550" si="10125">M550/M560</f>
        <v>3.8026788631166285E-2</v>
      </c>
      <c r="BV550" s="126">
        <f t="shared" ref="BV550" si="10126">N550/N560</f>
        <v>0.10472090889845459</v>
      </c>
      <c r="BW550" s="127">
        <f t="shared" ref="BW550" si="10127">O550/O560</f>
        <v>5.5911178619218113E-2</v>
      </c>
      <c r="BX550" s="122">
        <f t="shared" ref="BX550" si="10128">P550/P560</f>
        <v>0.10259377765674994</v>
      </c>
      <c r="BY550" s="123">
        <f t="shared" ref="BY550" si="10129">Q550/Q560</f>
        <v>7.2602439558834275E-2</v>
      </c>
      <c r="BZ550" s="124">
        <f t="shared" ref="BZ550" si="10130">R550/R560</f>
        <v>7.1292271811724803E-2</v>
      </c>
      <c r="CA550" s="125">
        <f t="shared" ref="CA550" si="10131">S550/S560</f>
        <v>8.8257494069441444E-2</v>
      </c>
      <c r="CB550" s="122">
        <f t="shared" ref="CB550" si="10132">T550/T560</f>
        <v>0.14672195892575041</v>
      </c>
      <c r="CC550" s="123">
        <f t="shared" ref="CC550" si="10133">U550/U560</f>
        <v>3.2755665587507143E-2</v>
      </c>
      <c r="CD550" s="124">
        <f t="shared" ref="CD550" si="10134">V550/V560</f>
        <v>0.113629150003174</v>
      </c>
      <c r="CE550" s="125">
        <f t="shared" ref="CE550" si="10135">W550/W560</f>
        <v>5.848926644472506E-2</v>
      </c>
      <c r="CF550" s="122">
        <f t="shared" ref="CF550" si="10136">X550/X560</f>
        <v>0.1100346565847511</v>
      </c>
      <c r="CG550" s="123">
        <f t="shared" ref="CG550" si="10137">Y550/Y560</f>
        <v>4.9344241007661341E-2</v>
      </c>
      <c r="CH550" s="124">
        <f t="shared" ref="CH550" si="10138">Z550/Z560</f>
        <v>7.367047538439836E-2</v>
      </c>
      <c r="CI550" s="122">
        <f t="shared" ref="CI550" si="10139">AA550/AA560</f>
        <v>9.5767645712042909E-2</v>
      </c>
      <c r="CJ550" s="128">
        <f t="shared" ref="CJ550" si="10140">AB550/AB560</f>
        <v>8.7906039474701714E-2</v>
      </c>
      <c r="CK550" s="129">
        <f t="shared" ref="CK550" si="10141">AC550/AC560</f>
        <v>8.2893075453894863E-2</v>
      </c>
    </row>
    <row r="551" spans="1:89" x14ac:dyDescent="0.2">
      <c r="A551" s="130" t="s">
        <v>32</v>
      </c>
      <c r="B551" s="196">
        <v>1079</v>
      </c>
      <c r="C551" s="180">
        <v>2392</v>
      </c>
      <c r="D551" s="181">
        <v>608</v>
      </c>
      <c r="E551" s="182">
        <v>818</v>
      </c>
      <c r="F551" s="179">
        <v>830</v>
      </c>
      <c r="G551" s="183">
        <v>2276</v>
      </c>
      <c r="H551" s="181">
        <v>1672</v>
      </c>
      <c r="I551" s="182">
        <v>3258</v>
      </c>
      <c r="J551" s="179">
        <v>444</v>
      </c>
      <c r="K551" s="180">
        <v>142</v>
      </c>
      <c r="L551" s="181">
        <v>1837</v>
      </c>
      <c r="M551" s="179">
        <v>552</v>
      </c>
      <c r="N551" s="184">
        <v>2672</v>
      </c>
      <c r="O551" s="197">
        <v>1765</v>
      </c>
      <c r="P551" s="179">
        <v>1347</v>
      </c>
      <c r="Q551" s="180">
        <v>1142</v>
      </c>
      <c r="R551" s="181">
        <v>1385</v>
      </c>
      <c r="S551" s="182">
        <v>1710</v>
      </c>
      <c r="T551" s="179">
        <v>666</v>
      </c>
      <c r="U551" s="183">
        <v>148</v>
      </c>
      <c r="V551" s="181">
        <v>1826</v>
      </c>
      <c r="W551" s="198">
        <v>989</v>
      </c>
      <c r="X551" s="179">
        <v>1241</v>
      </c>
      <c r="Y551" s="183">
        <v>443</v>
      </c>
      <c r="Z551" s="181">
        <v>1828</v>
      </c>
      <c r="AA551" s="179">
        <v>2916</v>
      </c>
      <c r="AB551" s="161">
        <f t="shared" si="9758"/>
        <v>17435</v>
      </c>
      <c r="AC551" s="162">
        <f t="shared" si="9759"/>
        <v>18551</v>
      </c>
      <c r="BI551" s="130" t="s">
        <v>32</v>
      </c>
      <c r="BJ551" s="122">
        <f>B551/B560</f>
        <v>5.639765837340581E-2</v>
      </c>
      <c r="BK551" s="123">
        <f t="shared" ref="BK551" si="10142">C551/C560</f>
        <v>0.12015873813231527</v>
      </c>
      <c r="BL551" s="124">
        <f t="shared" ref="BL551" si="10143">D551/D560</f>
        <v>7.0517281373231266E-2</v>
      </c>
      <c r="BM551" s="125">
        <f t="shared" ref="BM551" si="10144">E551/E560</f>
        <v>9.2922867204362145E-2</v>
      </c>
      <c r="BN551" s="122">
        <f t="shared" ref="BN551" si="10145">F551/F560</f>
        <v>3.9332764666856222E-2</v>
      </c>
      <c r="BO551" s="123">
        <f t="shared" ref="BO551" si="10146">G551/G560</f>
        <v>0.11337484433374845</v>
      </c>
      <c r="BP551" s="124">
        <f t="shared" ref="BP551" si="10147">H551/H560</f>
        <v>6.1645098256092615E-2</v>
      </c>
      <c r="BQ551" s="125">
        <f t="shared" ref="BQ551" si="10148">I551/I560</f>
        <v>0.10902154999330746</v>
      </c>
      <c r="BR551" s="122">
        <f t="shared" ref="BR551" si="10149">J551/J560</f>
        <v>9.4307561597281223E-2</v>
      </c>
      <c r="BS551" s="123">
        <f t="shared" ref="BS551" si="10150">K551/K560</f>
        <v>3.1092620976571055E-2</v>
      </c>
      <c r="BT551" s="124">
        <f t="shared" ref="BT551" si="10151">L551/L560</f>
        <v>0.11940977639105564</v>
      </c>
      <c r="BU551" s="122">
        <f t="shared" ref="BU551" si="10152">M551/M560</f>
        <v>3.6066644887291735E-2</v>
      </c>
      <c r="BV551" s="126">
        <f t="shared" ref="BV551" si="10153">N551/N560</f>
        <v>9.427704466868958E-2</v>
      </c>
      <c r="BW551" s="127">
        <f t="shared" ref="BW551" si="10154">O551/O560</f>
        <v>6.3831326172651984E-2</v>
      </c>
      <c r="BX551" s="122">
        <f t="shared" ref="BX551" si="10155">P551/P560</f>
        <v>9.1701273061474575E-2</v>
      </c>
      <c r="BY551" s="123">
        <f t="shared" ref="BY551" si="10156">Q551/Q560</f>
        <v>8.3412460740632535E-2</v>
      </c>
      <c r="BZ551" s="124">
        <f t="shared" ref="BZ551" si="10157">R551/R560</f>
        <v>7.3412488073783533E-2</v>
      </c>
      <c r="CA551" s="125">
        <f t="shared" ref="CA551" si="10158">S551/S560</f>
        <v>9.2193228380418379E-2</v>
      </c>
      <c r="CB551" s="122">
        <f t="shared" ref="CB551" si="10159">T551/T560</f>
        <v>0.13151658767772512</v>
      </c>
      <c r="CC551" s="123">
        <f t="shared" ref="CC551" si="10160">U551/U560</f>
        <v>2.8185107598552656E-2</v>
      </c>
      <c r="CD551" s="124">
        <f t="shared" ref="CD551" si="10161">V551/V560</f>
        <v>0.11591442899765124</v>
      </c>
      <c r="CE551" s="125">
        <f t="shared" ref="CE551" si="10162">W551/W560</f>
        <v>5.6767305705429913E-2</v>
      </c>
      <c r="CF551" s="122">
        <f t="shared" ref="CF551" si="10163">X551/X560</f>
        <v>9.7747321991178318E-2</v>
      </c>
      <c r="CG551" s="123">
        <f t="shared" ref="CG551" si="10164">Y551/Y560</f>
        <v>5.7524996753668352E-2</v>
      </c>
      <c r="CH551" s="124">
        <f t="shared" ref="CH551" si="10165">Z551/Z560</f>
        <v>6.4466074199463957E-2</v>
      </c>
      <c r="CI551" s="122">
        <f t="shared" ref="CI551" si="10166">AA551/AA560</f>
        <v>9.5375155360764047E-2</v>
      </c>
      <c r="CJ551" s="128">
        <f t="shared" ref="CJ551" si="10167">AB551/AB560</f>
        <v>7.9308760581703719E-2</v>
      </c>
      <c r="CK551" s="129">
        <f t="shared" ref="CK551" si="10168">AC551/AC560</f>
        <v>8.4561421102293297E-2</v>
      </c>
    </row>
    <row r="552" spans="1:89" x14ac:dyDescent="0.2">
      <c r="A552" s="138" t="s">
        <v>37</v>
      </c>
      <c r="B552" s="193">
        <v>1179</v>
      </c>
      <c r="C552" s="187">
        <v>1848</v>
      </c>
      <c r="D552" s="188">
        <v>390</v>
      </c>
      <c r="E552" s="189">
        <v>707</v>
      </c>
      <c r="F552" s="186">
        <v>690</v>
      </c>
      <c r="G552" s="190">
        <v>2085</v>
      </c>
      <c r="H552" s="188">
        <v>1502</v>
      </c>
      <c r="I552" s="189">
        <v>2683</v>
      </c>
      <c r="J552" s="186">
        <v>386</v>
      </c>
      <c r="K552" s="187">
        <v>116</v>
      </c>
      <c r="L552" s="188">
        <v>1447</v>
      </c>
      <c r="M552" s="186">
        <v>482</v>
      </c>
      <c r="N552" s="191">
        <v>2096</v>
      </c>
      <c r="O552" s="194">
        <v>1530</v>
      </c>
      <c r="P552" s="186">
        <v>871</v>
      </c>
      <c r="Q552" s="187">
        <v>1011</v>
      </c>
      <c r="R552" s="188">
        <v>1044</v>
      </c>
      <c r="S552" s="189">
        <v>1390</v>
      </c>
      <c r="T552" s="186">
        <v>408</v>
      </c>
      <c r="U552" s="190">
        <v>149</v>
      </c>
      <c r="V552" s="188">
        <v>1644</v>
      </c>
      <c r="W552" s="195">
        <v>847</v>
      </c>
      <c r="X552" s="186">
        <v>800</v>
      </c>
      <c r="Y552" s="190">
        <v>439</v>
      </c>
      <c r="Z552" s="188">
        <v>1548</v>
      </c>
      <c r="AA552" s="186">
        <v>2070</v>
      </c>
      <c r="AB552" s="161">
        <f t="shared" si="9758"/>
        <v>14005</v>
      </c>
      <c r="AC552" s="162">
        <f t="shared" si="9759"/>
        <v>15357</v>
      </c>
      <c r="BI552" s="138" t="s">
        <v>37</v>
      </c>
      <c r="BJ552" s="122">
        <f>B552/B560</f>
        <v>6.1624503449717753E-2</v>
      </c>
      <c r="BK552" s="123">
        <f t="shared" ref="BK552" si="10169">C552/C560</f>
        <v>9.2831667252725167E-2</v>
      </c>
      <c r="BL552" s="124">
        <f t="shared" ref="BL552" si="10170">D552/D560</f>
        <v>4.5233124565066112E-2</v>
      </c>
      <c r="BM552" s="125">
        <f t="shared" ref="BM552" si="10171">E552/E560</f>
        <v>8.0313529478586845E-2</v>
      </c>
      <c r="BN552" s="122">
        <f t="shared" ref="BN552" si="10172">F552/F560</f>
        <v>3.2698322433892521E-2</v>
      </c>
      <c r="BO552" s="123">
        <f t="shared" ref="BO552" si="10173">G552/G560</f>
        <v>0.10386052303860523</v>
      </c>
      <c r="BP552" s="124">
        <f t="shared" ref="BP552" si="10174">H552/H560</f>
        <v>5.5377355012351144E-2</v>
      </c>
      <c r="BQ552" s="125">
        <f t="shared" ref="BQ552" si="10175">I552/I560</f>
        <v>8.9780484540222194E-2</v>
      </c>
      <c r="BR552" s="122">
        <f t="shared" ref="BR552" si="10176">J552/J560</f>
        <v>8.1988105352591337E-2</v>
      </c>
      <c r="BS552" s="123">
        <f t="shared" ref="BS552" si="10177">K552/K560</f>
        <v>2.5399605868184804E-2</v>
      </c>
      <c r="BT552" s="124">
        <f t="shared" ref="BT552" si="10178">L552/L560</f>
        <v>9.4058762350494013E-2</v>
      </c>
      <c r="BU552" s="122">
        <f t="shared" ref="BU552" si="10179">M552/M560</f>
        <v>3.1492976151584452E-2</v>
      </c>
      <c r="BV552" s="126">
        <f t="shared" ref="BV552" si="10180">N552/N560</f>
        <v>7.3953849410768477E-2</v>
      </c>
      <c r="BW552" s="127">
        <f t="shared" ref="BW552" si="10181">O552/O560</f>
        <v>5.5332537702072256E-2</v>
      </c>
      <c r="BX552" s="122">
        <f t="shared" ref="BX552" si="10182">P552/P560</f>
        <v>5.9296071890530329E-2</v>
      </c>
      <c r="BY552" s="123">
        <f t="shared" ref="BY552" si="10183">Q552/Q560</f>
        <v>7.3844131181067849E-2</v>
      </c>
      <c r="BZ552" s="124">
        <f t="shared" ref="BZ552" si="10184">R552/R560</f>
        <v>5.5337644439732853E-2</v>
      </c>
      <c r="CA552" s="125">
        <f t="shared" ref="CA552" si="10185">S552/S560</f>
        <v>7.4940694414492123E-2</v>
      </c>
      <c r="CB552" s="122">
        <f t="shared" ref="CB552" si="10186">T552/T560</f>
        <v>8.0568720379146919E-2</v>
      </c>
      <c r="CC552" s="123">
        <f t="shared" ref="CC552" si="10187">U552/U560</f>
        <v>2.8375547514759094E-2</v>
      </c>
      <c r="CD552" s="124">
        <f t="shared" ref="CD552" si="10188">V552/V560</f>
        <v>0.10436107408112741</v>
      </c>
      <c r="CE552" s="125">
        <f t="shared" ref="CE552" si="10189">W552/W560</f>
        <v>4.8616691539432898E-2</v>
      </c>
      <c r="CF552" s="122">
        <f t="shared" ref="CF552" si="10190">X552/X560</f>
        <v>6.3011972274732195E-2</v>
      </c>
      <c r="CG552" s="123">
        <f t="shared" ref="CG552" si="10191">Y552/Y560</f>
        <v>5.7005583690429816E-2</v>
      </c>
      <c r="CH552" s="124">
        <f t="shared" ref="CH552" si="10192">Z552/Z560</f>
        <v>5.4591620820990269E-2</v>
      </c>
      <c r="CI552" s="122">
        <f t="shared" ref="CI552" si="10193">AA552/AA560</f>
        <v>6.7704585595604105E-2</v>
      </c>
      <c r="CJ552" s="128">
        <f t="shared" ref="CJ552" si="10194">AB552/AB560</f>
        <v>6.370629147959625E-2</v>
      </c>
      <c r="CK552" s="129">
        <f t="shared" ref="CK552" si="10195">AC552/AC560</f>
        <v>7.000214241107855E-2</v>
      </c>
    </row>
    <row r="553" spans="1:89" x14ac:dyDescent="0.2">
      <c r="A553" s="130" t="s">
        <v>38</v>
      </c>
      <c r="B553" s="196">
        <v>976</v>
      </c>
      <c r="C553" s="180">
        <v>1120</v>
      </c>
      <c r="D553" s="181">
        <v>310</v>
      </c>
      <c r="E553" s="182">
        <v>619</v>
      </c>
      <c r="F553" s="179">
        <v>698</v>
      </c>
      <c r="G553" s="183">
        <v>1545</v>
      </c>
      <c r="H553" s="181">
        <v>1281</v>
      </c>
      <c r="I553" s="182">
        <v>1872</v>
      </c>
      <c r="J553" s="179">
        <v>308</v>
      </c>
      <c r="K553" s="180">
        <v>72</v>
      </c>
      <c r="L553" s="181">
        <v>947</v>
      </c>
      <c r="M553" s="179">
        <v>546</v>
      </c>
      <c r="N553" s="184">
        <v>1430</v>
      </c>
      <c r="O553" s="197">
        <v>1312</v>
      </c>
      <c r="P553" s="179">
        <v>582</v>
      </c>
      <c r="Q553" s="180">
        <v>789</v>
      </c>
      <c r="R553" s="181">
        <v>816</v>
      </c>
      <c r="S553" s="182">
        <v>1026</v>
      </c>
      <c r="T553" s="179">
        <v>327</v>
      </c>
      <c r="U553" s="183">
        <v>162</v>
      </c>
      <c r="V553" s="181">
        <v>1177</v>
      </c>
      <c r="W553" s="198">
        <v>756</v>
      </c>
      <c r="X553" s="179">
        <v>462</v>
      </c>
      <c r="Y553" s="183">
        <v>381</v>
      </c>
      <c r="Z553" s="181">
        <v>1302</v>
      </c>
      <c r="AA553" s="179">
        <v>1639</v>
      </c>
      <c r="AB553" s="161">
        <f t="shared" si="9758"/>
        <v>10616</v>
      </c>
      <c r="AC553" s="162">
        <f t="shared" si="9759"/>
        <v>11839</v>
      </c>
      <c r="BI553" s="130" t="s">
        <v>38</v>
      </c>
      <c r="BJ553" s="122">
        <f>B553/B560</f>
        <v>5.1014007944804519E-2</v>
      </c>
      <c r="BK553" s="123">
        <f t="shared" ref="BK553" si="10196">C553/C560</f>
        <v>5.6261616516803135E-2</v>
      </c>
      <c r="BL553" s="124">
        <f t="shared" ref="BL553" si="10197">D553/D560</f>
        <v>3.5954534910693572E-2</v>
      </c>
      <c r="BM553" s="125">
        <f t="shared" ref="BM553" si="10198">E553/E560</f>
        <v>7.0316937407701924E-2</v>
      </c>
      <c r="BN553" s="122">
        <f t="shared" ref="BN553" si="10199">F553/F560</f>
        <v>3.3077433418633305E-2</v>
      </c>
      <c r="BO553" s="123">
        <f t="shared" ref="BO553" si="10200">G553/G560</f>
        <v>7.6961394769613944E-2</v>
      </c>
      <c r="BP553" s="124">
        <f t="shared" ref="BP553" si="10201">H553/H560</f>
        <v>4.7229288795487226E-2</v>
      </c>
      <c r="BQ553" s="125">
        <f t="shared" ref="BQ553" si="10202">I553/I560</f>
        <v>6.2642216570740192E-2</v>
      </c>
      <c r="BR553" s="122">
        <f t="shared" ref="BR553" si="10203">J553/J560</f>
        <v>6.5420560747663545E-2</v>
      </c>
      <c r="BS553" s="123">
        <f t="shared" ref="BS553" si="10204">K553/K560</f>
        <v>1.5765272607838846E-2</v>
      </c>
      <c r="BT553" s="124">
        <f t="shared" ref="BT553" si="10205">L553/L560</f>
        <v>6.155746229849194E-2</v>
      </c>
      <c r="BU553" s="122">
        <f t="shared" ref="BU553" si="10206">M553/M560</f>
        <v>3.5674616138516822E-2</v>
      </c>
      <c r="BV553" s="126">
        <f t="shared" ref="BV553" si="10207">N553/N560</f>
        <v>5.0455154893797191E-2</v>
      </c>
      <c r="BW553" s="127">
        <f t="shared" ref="BW553" si="10208">O553/O560</f>
        <v>4.7448555205960002E-2</v>
      </c>
      <c r="BX553" s="122">
        <f t="shared" ref="BX553" si="10209">P553/P560</f>
        <v>3.9621485465314181E-2</v>
      </c>
      <c r="BY553" s="123">
        <f t="shared" ref="BY553" si="10210">Q553/Q560</f>
        <v>5.7629099408370466E-2</v>
      </c>
      <c r="BZ553" s="124">
        <f t="shared" ref="BZ553" si="10211">R553/R560</f>
        <v>4.3252411745998094E-2</v>
      </c>
      <c r="CA553" s="125">
        <f t="shared" ref="CA553" si="10212">S553/S560</f>
        <v>5.5315937028251022E-2</v>
      </c>
      <c r="CB553" s="122">
        <f t="shared" ref="CB553" si="10213">T553/T560</f>
        <v>6.4573459715639811E-2</v>
      </c>
      <c r="CC553" s="123">
        <f t="shared" ref="CC553" si="10214">U553/U560</f>
        <v>3.0851266425442773E-2</v>
      </c>
      <c r="CD553" s="124">
        <f t="shared" ref="CD553" si="10215">V553/V560</f>
        <v>7.471592712499206E-2</v>
      </c>
      <c r="CE553" s="125">
        <f t="shared" ref="CE553" si="10216">W553/W560</f>
        <v>4.3393410630237633E-2</v>
      </c>
      <c r="CF553" s="122">
        <f t="shared" ref="CF553" si="10217">X553/X560</f>
        <v>3.6389413988657845E-2</v>
      </c>
      <c r="CG553" s="123">
        <f t="shared" ref="CG553" si="10218">Y553/Y560</f>
        <v>4.9474094273470978E-2</v>
      </c>
      <c r="CH553" s="124">
        <f t="shared" ref="CH553" si="10219">Z553/Z560</f>
        <v>4.5916208209902665E-2</v>
      </c>
      <c r="CI553" s="122">
        <f t="shared" ref="CI553" si="10220">AA553/AA560</f>
        <v>5.3607640478838231E-2</v>
      </c>
      <c r="CJ553" s="128">
        <f t="shared" ref="CJ553" si="10221">AB553/AB560</f>
        <v>4.8290324194744286E-2</v>
      </c>
      <c r="CK553" s="129">
        <f t="shared" ref="CK553" si="10222">AC553/AC560</f>
        <v>5.3965967572101252E-2</v>
      </c>
    </row>
    <row r="554" spans="1:89" x14ac:dyDescent="0.2">
      <c r="A554" s="138" t="s">
        <v>39</v>
      </c>
      <c r="B554" s="193">
        <v>346</v>
      </c>
      <c r="C554" s="187">
        <v>789</v>
      </c>
      <c r="D554" s="188">
        <v>143</v>
      </c>
      <c r="E554" s="189">
        <v>407</v>
      </c>
      <c r="F554" s="186">
        <v>408</v>
      </c>
      <c r="G554" s="190">
        <v>1240</v>
      </c>
      <c r="H554" s="188">
        <v>522</v>
      </c>
      <c r="I554" s="189">
        <v>1438</v>
      </c>
      <c r="J554" s="186">
        <v>112</v>
      </c>
      <c r="K554" s="187">
        <v>70</v>
      </c>
      <c r="L554" s="188">
        <v>910</v>
      </c>
      <c r="M554" s="186">
        <v>412</v>
      </c>
      <c r="N554" s="191">
        <v>1431</v>
      </c>
      <c r="O554" s="194">
        <v>1189</v>
      </c>
      <c r="P554" s="186">
        <v>458</v>
      </c>
      <c r="Q554" s="187">
        <v>683</v>
      </c>
      <c r="R554" s="188">
        <v>641</v>
      </c>
      <c r="S554" s="189">
        <v>974</v>
      </c>
      <c r="T554" s="186">
        <v>156</v>
      </c>
      <c r="U554" s="190">
        <v>111</v>
      </c>
      <c r="V554" s="188">
        <v>981</v>
      </c>
      <c r="W554" s="195">
        <v>438</v>
      </c>
      <c r="X554" s="186">
        <v>327</v>
      </c>
      <c r="Y554" s="190">
        <v>347</v>
      </c>
      <c r="Z554" s="188">
        <v>863</v>
      </c>
      <c r="AA554" s="186">
        <v>1166</v>
      </c>
      <c r="AB554" s="161">
        <f t="shared" si="9758"/>
        <v>7298</v>
      </c>
      <c r="AC554" s="162">
        <f t="shared" si="9759"/>
        <v>9264</v>
      </c>
      <c r="BI554" s="138" t="s">
        <v>39</v>
      </c>
      <c r="BJ554" s="122">
        <f>B554/B560</f>
        <v>1.8084883964039306E-2</v>
      </c>
      <c r="BK554" s="123">
        <f t="shared" ref="BK554" si="10223">C554/C560</f>
        <v>3.963429949264078E-2</v>
      </c>
      <c r="BL554" s="124">
        <f t="shared" ref="BL554" si="10224">D554/D560</f>
        <v>1.6585479007190908E-2</v>
      </c>
      <c r="BM554" s="125">
        <f t="shared" ref="BM554" si="10225">E554/E560</f>
        <v>4.6234238327842778E-2</v>
      </c>
      <c r="BN554" s="122">
        <f t="shared" ref="BN554" si="10226">F554/F560</f>
        <v>1.9334660221779928E-2</v>
      </c>
      <c r="BO554" s="123">
        <f t="shared" ref="BO554" si="10227">G554/G560</f>
        <v>6.1768368617683686E-2</v>
      </c>
      <c r="BP554" s="124">
        <f t="shared" ref="BP554" si="10228">H554/H560</f>
        <v>1.9245658666076762E-2</v>
      </c>
      <c r="BQ554" s="125">
        <f t="shared" ref="BQ554" si="10229">I554/I560</f>
        <v>4.8119394993976709E-2</v>
      </c>
      <c r="BR554" s="122">
        <f t="shared" ref="BR554" si="10230">J554/J560</f>
        <v>2.3789294817332201E-2</v>
      </c>
      <c r="BS554" s="123">
        <f t="shared" ref="BS554" si="10231">K554/K560</f>
        <v>1.5327348368732209E-2</v>
      </c>
      <c r="BT554" s="124">
        <f t="shared" ref="BT554" si="10232">L554/L560</f>
        <v>5.9152366094643784E-2</v>
      </c>
      <c r="BU554" s="122">
        <f t="shared" ref="BU554" si="10233">M554/M560</f>
        <v>2.6919307415877166E-2</v>
      </c>
      <c r="BV554" s="126">
        <f t="shared" ref="BV554" si="10234">N554/N560</f>
        <v>5.0490438218897746E-2</v>
      </c>
      <c r="BW554" s="127">
        <f t="shared" ref="BW554" si="10235">O554/O560</f>
        <v>4.300025315540125E-2</v>
      </c>
      <c r="BX554" s="122">
        <f t="shared" ref="BX554" si="10236">P554/P560</f>
        <v>3.1179794403975763E-2</v>
      </c>
      <c r="BY554" s="123">
        <f t="shared" ref="BY554" si="10237">Q554/Q560</f>
        <v>4.9886786940325764E-2</v>
      </c>
      <c r="BZ554" s="124">
        <f t="shared" ref="BZ554" si="10238">R554/R560</f>
        <v>3.3976465599491149E-2</v>
      </c>
      <c r="CA554" s="125">
        <f t="shared" ref="CA554" si="10239">S554/S560</f>
        <v>5.2512400258788013E-2</v>
      </c>
      <c r="CB554" s="122">
        <f t="shared" ref="CB554" si="10240">T554/T560</f>
        <v>3.0805687203791468E-2</v>
      </c>
      <c r="CC554" s="123">
        <f t="shared" ref="CC554" si="10241">U554/U560</f>
        <v>2.1138830698914493E-2</v>
      </c>
      <c r="CD554" s="124">
        <f t="shared" ref="CD554" si="10242">V554/V560</f>
        <v>6.2273852599504853E-2</v>
      </c>
      <c r="CE554" s="125">
        <f t="shared" ref="CE554" si="10243">W554/W560</f>
        <v>2.5140626793709105E-2</v>
      </c>
      <c r="CF554" s="122">
        <f t="shared" ref="CF554" si="10244">X554/X560</f>
        <v>2.5756143667296786E-2</v>
      </c>
      <c r="CG554" s="123">
        <f t="shared" ref="CG554" si="10245">Y554/Y560</f>
        <v>4.5059083235943383E-2</v>
      </c>
      <c r="CH554" s="124">
        <f t="shared" ref="CH554" si="10246">Z554/Z560</f>
        <v>3.0434475948652843E-2</v>
      </c>
      <c r="CI554" s="122">
        <f t="shared" ref="CI554" si="10247">AA554/AA560</f>
        <v>3.8136979132596324E-2</v>
      </c>
      <c r="CJ554" s="128">
        <f t="shared" ref="CJ554" si="10248">AB554/AB560</f>
        <v>3.319732347148114E-2</v>
      </c>
      <c r="CK554" s="129">
        <f t="shared" ref="CK554" si="10249">AC554/AC560</f>
        <v>4.2228289854543966E-2</v>
      </c>
    </row>
    <row r="555" spans="1:89" x14ac:dyDescent="0.2">
      <c r="A555" s="130" t="s">
        <v>40</v>
      </c>
      <c r="B555" s="196">
        <v>0</v>
      </c>
      <c r="C555" s="180">
        <v>302</v>
      </c>
      <c r="D555" s="181">
        <v>3</v>
      </c>
      <c r="E555" s="182">
        <v>148</v>
      </c>
      <c r="F555" s="179">
        <v>5</v>
      </c>
      <c r="G555" s="183">
        <v>482</v>
      </c>
      <c r="H555" s="181">
        <v>79</v>
      </c>
      <c r="I555" s="182">
        <v>455</v>
      </c>
      <c r="J555" s="179">
        <v>16</v>
      </c>
      <c r="K555" s="180">
        <v>32</v>
      </c>
      <c r="L555" s="181">
        <v>220</v>
      </c>
      <c r="M555" s="179">
        <v>77</v>
      </c>
      <c r="N555" s="184">
        <v>245</v>
      </c>
      <c r="O555" s="197">
        <v>189</v>
      </c>
      <c r="P555" s="179">
        <v>82</v>
      </c>
      <c r="Q555" s="180">
        <v>110</v>
      </c>
      <c r="R555" s="181">
        <v>150</v>
      </c>
      <c r="S555" s="182">
        <v>85</v>
      </c>
      <c r="T555" s="179">
        <v>16</v>
      </c>
      <c r="U555" s="183">
        <v>11</v>
      </c>
      <c r="V555" s="181">
        <v>172</v>
      </c>
      <c r="W555" s="198">
        <v>13</v>
      </c>
      <c r="X555" s="179">
        <v>48</v>
      </c>
      <c r="Y555" s="183">
        <v>33</v>
      </c>
      <c r="Z555" s="181">
        <v>79</v>
      </c>
      <c r="AA555" s="179">
        <v>129</v>
      </c>
      <c r="AB555" s="161">
        <f t="shared" si="9758"/>
        <v>1115</v>
      </c>
      <c r="AC555" s="162">
        <f t="shared" si="9759"/>
        <v>2066</v>
      </c>
      <c r="BI555" s="130" t="s">
        <v>40</v>
      </c>
      <c r="BJ555" s="122">
        <f>B555/B560</f>
        <v>0</v>
      </c>
      <c r="BK555" s="123">
        <f t="shared" ref="BK555" si="10250">C555/C560</f>
        <v>1.517054302506656E-2</v>
      </c>
      <c r="BL555" s="124">
        <f t="shared" ref="BL555" si="10251">D555/D560</f>
        <v>3.479471120389701E-4</v>
      </c>
      <c r="BM555" s="125">
        <f t="shared" ref="BM555" si="10252">E555/E560</f>
        <v>1.6812450301033739E-2</v>
      </c>
      <c r="BN555" s="122">
        <f t="shared" ref="BN555" si="10253">F555/F560</f>
        <v>2.369443654629893E-4</v>
      </c>
      <c r="BO555" s="123">
        <f t="shared" ref="BO555" si="10254">G555/G560</f>
        <v>2.4009962640099625E-2</v>
      </c>
      <c r="BP555" s="124">
        <f t="shared" ref="BP555" si="10255">H555/H560</f>
        <v>2.9126571544445673E-3</v>
      </c>
      <c r="BQ555" s="125">
        <f t="shared" ref="BQ555" si="10256">I555/I560</f>
        <v>1.5225538749832686E-2</v>
      </c>
      <c r="BR555" s="122">
        <f t="shared" ref="BR555" si="10257">J555/J560</f>
        <v>3.3984706881903144E-3</v>
      </c>
      <c r="BS555" s="123">
        <f t="shared" ref="BS555" si="10258">K555/K560</f>
        <v>7.0067878257061532E-3</v>
      </c>
      <c r="BT555" s="124">
        <f t="shared" ref="BT555" si="10259">L555/L560</f>
        <v>1.4300572022880915E-2</v>
      </c>
      <c r="BU555" s="122">
        <f t="shared" ref="BU555" si="10260">M555/M560</f>
        <v>5.031035609278014E-3</v>
      </c>
      <c r="BV555" s="126">
        <f t="shared" ref="BV555" si="10261">N555/N560</f>
        <v>8.6444146496365819E-3</v>
      </c>
      <c r="BW555" s="127">
        <f t="shared" ref="BW555" si="10262">O555/O560</f>
        <v>6.8351958337853963E-3</v>
      </c>
      <c r="BX555" s="122">
        <f t="shared" ref="BX555" si="10263">P555/P560</f>
        <v>5.5824086050786301E-3</v>
      </c>
      <c r="BY555" s="123">
        <f t="shared" ref="BY555" si="10264">Q555/Q560</f>
        <v>8.034475202687897E-3</v>
      </c>
      <c r="BZ555" s="124">
        <f t="shared" ref="BZ555" si="10265">R555/R560</f>
        <v>7.9508109827202376E-3</v>
      </c>
      <c r="CA555" s="125">
        <f t="shared" ref="CA555" si="10266">S555/S560</f>
        <v>4.582704334699159E-3</v>
      </c>
      <c r="CB555" s="122">
        <f t="shared" ref="CB555" si="10267">T555/T560</f>
        <v>3.1595576619273301E-3</v>
      </c>
      <c r="CC555" s="123">
        <f t="shared" ref="CC555" si="10268">U555/U560</f>
        <v>2.0948390782708055E-3</v>
      </c>
      <c r="CD555" s="124">
        <f t="shared" ref="CD555" si="10269">V555/V560</f>
        <v>1.0918555195835714E-2</v>
      </c>
      <c r="CE555" s="125">
        <f t="shared" ref="CE555" si="10270">W555/W560</f>
        <v>7.461829870278958E-4</v>
      </c>
      <c r="CF555" s="122">
        <f t="shared" ref="CF555" si="10271">X555/X560</f>
        <v>3.780718336483932E-3</v>
      </c>
      <c r="CG555" s="123">
        <f t="shared" ref="CG555" si="10272">Y555/Y560</f>
        <v>4.285157771717959E-3</v>
      </c>
      <c r="CH555" s="124">
        <f t="shared" ref="CH555" si="10273">Z555/Z560</f>
        <v>2.7860064889265058E-3</v>
      </c>
      <c r="CI555" s="122">
        <f t="shared" ref="CI555" si="10274">AA555/AA560</f>
        <v>4.2192712762477921E-3</v>
      </c>
      <c r="CJ555" s="128">
        <f t="shared" ref="CJ555" si="10275">AB555/AB560</f>
        <v>5.0719396643877056E-3</v>
      </c>
      <c r="CK555" s="129">
        <f t="shared" ref="CK555" si="10276">AC555/AC560</f>
        <v>9.4174921027080985E-3</v>
      </c>
    </row>
    <row r="556" spans="1:89" x14ac:dyDescent="0.2">
      <c r="A556" s="138" t="s">
        <v>41</v>
      </c>
      <c r="B556" s="193">
        <v>0</v>
      </c>
      <c r="C556" s="187">
        <v>0</v>
      </c>
      <c r="D556" s="188">
        <v>0</v>
      </c>
      <c r="E556" s="189">
        <v>0</v>
      </c>
      <c r="F556" s="186">
        <v>0</v>
      </c>
      <c r="G556" s="190">
        <v>0</v>
      </c>
      <c r="H556" s="188">
        <v>0</v>
      </c>
      <c r="I556" s="189">
        <v>0</v>
      </c>
      <c r="J556" s="186">
        <v>0</v>
      </c>
      <c r="K556" s="190">
        <v>0</v>
      </c>
      <c r="L556" s="188">
        <v>0</v>
      </c>
      <c r="M556" s="186">
        <v>0</v>
      </c>
      <c r="N556" s="191">
        <v>0</v>
      </c>
      <c r="O556" s="194">
        <v>0</v>
      </c>
      <c r="P556" s="186">
        <v>0</v>
      </c>
      <c r="Q556" s="190">
        <v>0</v>
      </c>
      <c r="R556" s="188">
        <v>0</v>
      </c>
      <c r="S556" s="189">
        <v>0</v>
      </c>
      <c r="T556" s="186">
        <v>0</v>
      </c>
      <c r="U556" s="190">
        <v>0</v>
      </c>
      <c r="V556" s="188">
        <v>0</v>
      </c>
      <c r="W556" s="189">
        <v>0</v>
      </c>
      <c r="X556" s="186">
        <v>0</v>
      </c>
      <c r="Y556" s="190">
        <v>0</v>
      </c>
      <c r="Z556" s="188">
        <v>0</v>
      </c>
      <c r="AA556" s="186">
        <v>0</v>
      </c>
      <c r="AB556" s="161">
        <f t="shared" si="9758"/>
        <v>0</v>
      </c>
      <c r="AC556" s="162">
        <f t="shared" si="9759"/>
        <v>0</v>
      </c>
      <c r="BI556" s="138" t="s">
        <v>41</v>
      </c>
      <c r="BJ556" s="122">
        <f>B556/B560</f>
        <v>0</v>
      </c>
      <c r="BK556" s="123">
        <f t="shared" ref="BK556" si="10277">C556/C560</f>
        <v>0</v>
      </c>
      <c r="BL556" s="124">
        <f t="shared" ref="BL556" si="10278">D556/D560</f>
        <v>0</v>
      </c>
      <c r="BM556" s="125">
        <f t="shared" ref="BM556" si="10279">E556/E560</f>
        <v>0</v>
      </c>
      <c r="BN556" s="122">
        <f t="shared" ref="BN556" si="10280">F556/F560</f>
        <v>0</v>
      </c>
      <c r="BO556" s="123">
        <f t="shared" ref="BO556" si="10281">G556/G560</f>
        <v>0</v>
      </c>
      <c r="BP556" s="124">
        <f t="shared" ref="BP556" si="10282">H556/H560</f>
        <v>0</v>
      </c>
      <c r="BQ556" s="125">
        <f t="shared" ref="BQ556" si="10283">I556/I560</f>
        <v>0</v>
      </c>
      <c r="BR556" s="122">
        <f t="shared" ref="BR556" si="10284">J556/J560</f>
        <v>0</v>
      </c>
      <c r="BS556" s="123">
        <f t="shared" ref="BS556" si="10285">K556/K560</f>
        <v>0</v>
      </c>
      <c r="BT556" s="124">
        <f t="shared" ref="BT556" si="10286">L556/L560</f>
        <v>0</v>
      </c>
      <c r="BU556" s="122">
        <f t="shared" ref="BU556" si="10287">M556/M560</f>
        <v>0</v>
      </c>
      <c r="BV556" s="126">
        <f t="shared" ref="BV556" si="10288">N556/N560</f>
        <v>0</v>
      </c>
      <c r="BW556" s="127">
        <f t="shared" ref="BW556" si="10289">O556/O560</f>
        <v>0</v>
      </c>
      <c r="BX556" s="122">
        <f t="shared" ref="BX556" si="10290">P556/P560</f>
        <v>0</v>
      </c>
      <c r="BY556" s="123">
        <f t="shared" ref="BY556" si="10291">Q556/Q560</f>
        <v>0</v>
      </c>
      <c r="BZ556" s="124">
        <f t="shared" ref="BZ556" si="10292">R556/R560</f>
        <v>0</v>
      </c>
      <c r="CA556" s="125">
        <f t="shared" ref="CA556" si="10293">S556/S560</f>
        <v>0</v>
      </c>
      <c r="CB556" s="122">
        <f t="shared" ref="CB556" si="10294">T556/T560</f>
        <v>0</v>
      </c>
      <c r="CC556" s="123">
        <f t="shared" ref="CC556" si="10295">U556/U560</f>
        <v>0</v>
      </c>
      <c r="CD556" s="124">
        <f t="shared" ref="CD556" si="10296">V556/V560</f>
        <v>0</v>
      </c>
      <c r="CE556" s="125">
        <f t="shared" ref="CE556" si="10297">W556/W560</f>
        <v>0</v>
      </c>
      <c r="CF556" s="122">
        <f t="shared" ref="CF556" si="10298">X556/X560</f>
        <v>0</v>
      </c>
      <c r="CG556" s="123">
        <f t="shared" ref="CG556" si="10299">Y556/Y560</f>
        <v>0</v>
      </c>
      <c r="CH556" s="124">
        <f t="shared" ref="CH556" si="10300">Z556/Z560</f>
        <v>0</v>
      </c>
      <c r="CI556" s="122">
        <f t="shared" ref="CI556" si="10301">AA556/AA560</f>
        <v>0</v>
      </c>
      <c r="CJ556" s="128">
        <f t="shared" ref="CJ556" si="10302">AB556/AB560</f>
        <v>0</v>
      </c>
      <c r="CK556" s="129">
        <f t="shared" ref="CK556" si="10303">AC556/AC560</f>
        <v>0</v>
      </c>
    </row>
    <row r="557" spans="1:89" x14ac:dyDescent="0.2">
      <c r="A557" s="130" t="s">
        <v>42</v>
      </c>
      <c r="B557" s="55"/>
      <c r="C557" s="56"/>
      <c r="D557" s="132"/>
      <c r="E557" s="133"/>
      <c r="F557" s="131"/>
      <c r="G557" s="134"/>
      <c r="H557" s="132"/>
      <c r="I557" s="133"/>
      <c r="J557" s="131"/>
      <c r="K557" s="134"/>
      <c r="L557" s="132"/>
      <c r="M557" s="131"/>
      <c r="N557" s="135"/>
      <c r="O557" s="136"/>
      <c r="P557" s="131"/>
      <c r="Q557" s="134"/>
      <c r="R557" s="132"/>
      <c r="S557" s="133"/>
      <c r="T557" s="131"/>
      <c r="U557" s="134"/>
      <c r="V557" s="132"/>
      <c r="W557" s="133"/>
      <c r="X557" s="131"/>
      <c r="Y557" s="134"/>
      <c r="Z557" s="137"/>
      <c r="AA557" s="2"/>
      <c r="AB557" s="163">
        <f t="shared" ref="AB557:AB559" si="10304">SUM(B557,D557,F557,H557,J557,L557,N557,P557,R557,T557,V557,X557,Z557)</f>
        <v>0</v>
      </c>
      <c r="AC557" s="164">
        <f t="shared" ref="AC557:AC559" si="10305">SUM(C557,E557,G557,I557,K557,M557,O557,Q557,S557,U557,W557,Y557,AA557)</f>
        <v>0</v>
      </c>
      <c r="BI557" s="130" t="s">
        <v>42</v>
      </c>
      <c r="BJ557" s="122">
        <f>B557/B560</f>
        <v>0</v>
      </c>
      <c r="BK557" s="123">
        <f t="shared" ref="BK557" si="10306">C557/C560</f>
        <v>0</v>
      </c>
      <c r="BL557" s="124">
        <f t="shared" ref="BL557" si="10307">D557/D560</f>
        <v>0</v>
      </c>
      <c r="BM557" s="125">
        <f t="shared" ref="BM557" si="10308">E557/E560</f>
        <v>0</v>
      </c>
      <c r="BN557" s="122">
        <f t="shared" ref="BN557" si="10309">F557/F560</f>
        <v>0</v>
      </c>
      <c r="BO557" s="123">
        <f t="shared" ref="BO557" si="10310">G557/G560</f>
        <v>0</v>
      </c>
      <c r="BP557" s="124">
        <f t="shared" ref="BP557" si="10311">H557/H560</f>
        <v>0</v>
      </c>
      <c r="BQ557" s="125">
        <f t="shared" ref="BQ557" si="10312">I557/I560</f>
        <v>0</v>
      </c>
      <c r="BR557" s="122">
        <f t="shared" ref="BR557" si="10313">J557/J560</f>
        <v>0</v>
      </c>
      <c r="BS557" s="123">
        <f t="shared" ref="BS557" si="10314">K557/K560</f>
        <v>0</v>
      </c>
      <c r="BT557" s="124">
        <f t="shared" ref="BT557" si="10315">L557/L560</f>
        <v>0</v>
      </c>
      <c r="BU557" s="122">
        <f t="shared" ref="BU557" si="10316">M557/M560</f>
        <v>0</v>
      </c>
      <c r="BV557" s="126">
        <f t="shared" ref="BV557" si="10317">N557/N560</f>
        <v>0</v>
      </c>
      <c r="BW557" s="127">
        <f t="shared" ref="BW557" si="10318">O557/O560</f>
        <v>0</v>
      </c>
      <c r="BX557" s="122">
        <f t="shared" ref="BX557" si="10319">P557/P560</f>
        <v>0</v>
      </c>
      <c r="BY557" s="123">
        <f t="shared" ref="BY557" si="10320">Q557/Q560</f>
        <v>0</v>
      </c>
      <c r="BZ557" s="124">
        <f t="shared" ref="BZ557" si="10321">R557/R560</f>
        <v>0</v>
      </c>
      <c r="CA557" s="125">
        <f t="shared" ref="CA557" si="10322">S557/S560</f>
        <v>0</v>
      </c>
      <c r="CB557" s="122">
        <f t="shared" ref="CB557" si="10323">T557/T560</f>
        <v>0</v>
      </c>
      <c r="CC557" s="123">
        <f t="shared" ref="CC557" si="10324">U557/U560</f>
        <v>0</v>
      </c>
      <c r="CD557" s="124">
        <f t="shared" ref="CD557" si="10325">V557/V560</f>
        <v>0</v>
      </c>
      <c r="CE557" s="125">
        <f t="shared" ref="CE557" si="10326">W557/W560</f>
        <v>0</v>
      </c>
      <c r="CF557" s="122">
        <f t="shared" ref="CF557" si="10327">X557/X560</f>
        <v>0</v>
      </c>
      <c r="CG557" s="123">
        <f t="shared" ref="CG557" si="10328">Y557/Y560</f>
        <v>0</v>
      </c>
      <c r="CH557" s="124">
        <f t="shared" ref="CH557" si="10329">Z557/Z560</f>
        <v>0</v>
      </c>
      <c r="CI557" s="122">
        <f t="shared" ref="CI557" si="10330">AA557/AA560</f>
        <v>0</v>
      </c>
      <c r="CJ557" s="128">
        <f t="shared" ref="CJ557" si="10331">AB557/AB560</f>
        <v>0</v>
      </c>
      <c r="CK557" s="129">
        <f t="shared" ref="CK557" si="10332">AC557/AC560</f>
        <v>0</v>
      </c>
    </row>
    <row r="558" spans="1:89" x14ac:dyDescent="0.2">
      <c r="A558" s="138" t="s">
        <v>43</v>
      </c>
      <c r="B558" s="53"/>
      <c r="C558" s="54"/>
      <c r="D558" s="143"/>
      <c r="E558" s="140"/>
      <c r="F558" s="141"/>
      <c r="G558" s="142"/>
      <c r="H558" s="143"/>
      <c r="I558" s="140"/>
      <c r="J558" s="141"/>
      <c r="K558" s="142"/>
      <c r="L558" s="143"/>
      <c r="M558" s="141"/>
      <c r="N558" s="145"/>
      <c r="O558" s="144"/>
      <c r="P558" s="141"/>
      <c r="Q558" s="142"/>
      <c r="R558" s="143"/>
      <c r="S558" s="140"/>
      <c r="T558" s="141"/>
      <c r="U558" s="142"/>
      <c r="V558" s="143"/>
      <c r="W558" s="140"/>
      <c r="X558" s="141"/>
      <c r="Y558" s="142"/>
      <c r="Z558" s="3"/>
      <c r="AA558" s="139"/>
      <c r="AB558" s="163">
        <f t="shared" si="10304"/>
        <v>0</v>
      </c>
      <c r="AC558" s="164">
        <f t="shared" si="10305"/>
        <v>0</v>
      </c>
      <c r="BI558" s="138" t="s">
        <v>43</v>
      </c>
      <c r="BJ558" s="122">
        <f>B558/B560</f>
        <v>0</v>
      </c>
      <c r="BK558" s="123">
        <f t="shared" ref="BK558" si="10333">C558/C560</f>
        <v>0</v>
      </c>
      <c r="BL558" s="124">
        <f t="shared" ref="BL558" si="10334">D558/D560</f>
        <v>0</v>
      </c>
      <c r="BM558" s="125">
        <f t="shared" ref="BM558" si="10335">E558/E560</f>
        <v>0</v>
      </c>
      <c r="BN558" s="122">
        <f t="shared" ref="BN558" si="10336">F558/F560</f>
        <v>0</v>
      </c>
      <c r="BO558" s="123">
        <f t="shared" ref="BO558" si="10337">G558/G560</f>
        <v>0</v>
      </c>
      <c r="BP558" s="124">
        <f t="shared" ref="BP558" si="10338">H558/H560</f>
        <v>0</v>
      </c>
      <c r="BQ558" s="125">
        <f t="shared" ref="BQ558" si="10339">I558/I560</f>
        <v>0</v>
      </c>
      <c r="BR558" s="122">
        <f t="shared" ref="BR558" si="10340">J558/J560</f>
        <v>0</v>
      </c>
      <c r="BS558" s="123">
        <f t="shared" ref="BS558" si="10341">K558/K560</f>
        <v>0</v>
      </c>
      <c r="BT558" s="124">
        <f t="shared" ref="BT558" si="10342">L558/L560</f>
        <v>0</v>
      </c>
      <c r="BU558" s="122">
        <f t="shared" ref="BU558" si="10343">M558/M560</f>
        <v>0</v>
      </c>
      <c r="BV558" s="126">
        <f t="shared" ref="BV558" si="10344">N558/N560</f>
        <v>0</v>
      </c>
      <c r="BW558" s="127">
        <f t="shared" ref="BW558" si="10345">O558/O560</f>
        <v>0</v>
      </c>
      <c r="BX558" s="122">
        <f t="shared" ref="BX558" si="10346">P558/P560</f>
        <v>0</v>
      </c>
      <c r="BY558" s="123">
        <f t="shared" ref="BY558" si="10347">Q558/Q560</f>
        <v>0</v>
      </c>
      <c r="BZ558" s="124">
        <f t="shared" ref="BZ558" si="10348">R558/R560</f>
        <v>0</v>
      </c>
      <c r="CA558" s="125">
        <f t="shared" ref="CA558" si="10349">S558/S560</f>
        <v>0</v>
      </c>
      <c r="CB558" s="122">
        <f t="shared" ref="CB558" si="10350">T558/T560</f>
        <v>0</v>
      </c>
      <c r="CC558" s="123">
        <f t="shared" ref="CC558" si="10351">U558/U560</f>
        <v>0</v>
      </c>
      <c r="CD558" s="124">
        <f t="shared" ref="CD558" si="10352">V558/V560</f>
        <v>0</v>
      </c>
      <c r="CE558" s="125">
        <f t="shared" ref="CE558" si="10353">W558/W560</f>
        <v>0</v>
      </c>
      <c r="CF558" s="122">
        <f t="shared" ref="CF558" si="10354">X558/X560</f>
        <v>0</v>
      </c>
      <c r="CG558" s="123">
        <f t="shared" ref="CG558" si="10355">Y558/Y560</f>
        <v>0</v>
      </c>
      <c r="CH558" s="124">
        <f t="shared" ref="CH558" si="10356">Z558/Z560</f>
        <v>0</v>
      </c>
      <c r="CI558" s="122">
        <f t="shared" ref="CI558" si="10357">AA558/AA560</f>
        <v>0</v>
      </c>
      <c r="CJ558" s="128">
        <f t="shared" ref="CJ558" si="10358">AB558/AB560</f>
        <v>0</v>
      </c>
      <c r="CK558" s="129">
        <f t="shared" ref="CK558" si="10359">AC558/AC560</f>
        <v>0</v>
      </c>
    </row>
    <row r="559" spans="1:89" ht="13.5" thickBot="1" x14ac:dyDescent="0.25">
      <c r="A559" s="130" t="s">
        <v>44</v>
      </c>
      <c r="B559" s="55"/>
      <c r="C559" s="56"/>
      <c r="D559" s="132"/>
      <c r="E559" s="133"/>
      <c r="F559" s="131"/>
      <c r="G559" s="134"/>
      <c r="H559" s="132"/>
      <c r="I559" s="133"/>
      <c r="J559" s="131"/>
      <c r="K559" s="134"/>
      <c r="L559" s="132"/>
      <c r="M559" s="131"/>
      <c r="N559" s="135"/>
      <c r="O559" s="136"/>
      <c r="P559" s="131"/>
      <c r="Q559" s="134"/>
      <c r="R559" s="132"/>
      <c r="S559" s="133"/>
      <c r="T559" s="131"/>
      <c r="U559" s="134"/>
      <c r="V559" s="132"/>
      <c r="W559" s="133"/>
      <c r="X559" s="131"/>
      <c r="Y559" s="134"/>
      <c r="Z559" s="137"/>
      <c r="AA559" s="2"/>
      <c r="AB559" s="163">
        <f t="shared" si="10304"/>
        <v>0</v>
      </c>
      <c r="AC559" s="164">
        <f t="shared" si="10305"/>
        <v>0</v>
      </c>
      <c r="BI559" s="130" t="s">
        <v>44</v>
      </c>
      <c r="BJ559" s="122">
        <f>B559/B560</f>
        <v>0</v>
      </c>
      <c r="BK559" s="123">
        <f t="shared" ref="BK559" si="10360">C559/C560</f>
        <v>0</v>
      </c>
      <c r="BL559" s="124">
        <f t="shared" ref="BL559" si="10361">D559/D560</f>
        <v>0</v>
      </c>
      <c r="BM559" s="125">
        <f t="shared" ref="BM559" si="10362">E559/E560</f>
        <v>0</v>
      </c>
      <c r="BN559" s="122">
        <f t="shared" ref="BN559" si="10363">F559/F560</f>
        <v>0</v>
      </c>
      <c r="BO559" s="123">
        <f t="shared" ref="BO559" si="10364">G559/G560</f>
        <v>0</v>
      </c>
      <c r="BP559" s="124">
        <f t="shared" ref="BP559" si="10365">H559/H560</f>
        <v>0</v>
      </c>
      <c r="BQ559" s="125">
        <f t="shared" ref="BQ559" si="10366">I559/I560</f>
        <v>0</v>
      </c>
      <c r="BR559" s="122">
        <f t="shared" ref="BR559" si="10367">J559/J560</f>
        <v>0</v>
      </c>
      <c r="BS559" s="123">
        <f t="shared" ref="BS559" si="10368">K559/K560</f>
        <v>0</v>
      </c>
      <c r="BT559" s="124">
        <f t="shared" ref="BT559" si="10369">L559/L560</f>
        <v>0</v>
      </c>
      <c r="BU559" s="122">
        <f t="shared" ref="BU559" si="10370">M559/M560</f>
        <v>0</v>
      </c>
      <c r="BV559" s="126">
        <f t="shared" ref="BV559" si="10371">N559/N560</f>
        <v>0</v>
      </c>
      <c r="BW559" s="127">
        <f t="shared" ref="BW559" si="10372">O559/O560</f>
        <v>0</v>
      </c>
      <c r="BX559" s="122">
        <f t="shared" ref="BX559" si="10373">P559/P560</f>
        <v>0</v>
      </c>
      <c r="BY559" s="123">
        <f t="shared" ref="BY559" si="10374">Q559/Q560</f>
        <v>0</v>
      </c>
      <c r="BZ559" s="124">
        <f t="shared" ref="BZ559" si="10375">R559/R560</f>
        <v>0</v>
      </c>
      <c r="CA559" s="125">
        <f t="shared" ref="CA559" si="10376">S559/S560</f>
        <v>0</v>
      </c>
      <c r="CB559" s="122">
        <f t="shared" ref="CB559" si="10377">T559/T560</f>
        <v>0</v>
      </c>
      <c r="CC559" s="123">
        <f t="shared" ref="CC559" si="10378">U559/U560</f>
        <v>0</v>
      </c>
      <c r="CD559" s="124">
        <f t="shared" ref="CD559" si="10379">V559/V560</f>
        <v>0</v>
      </c>
      <c r="CE559" s="125">
        <f t="shared" ref="CE559" si="10380">W559/W560</f>
        <v>0</v>
      </c>
      <c r="CF559" s="122">
        <f t="shared" ref="CF559" si="10381">X559/X560</f>
        <v>0</v>
      </c>
      <c r="CG559" s="123">
        <f t="shared" ref="CG559" si="10382">Y559/Y560</f>
        <v>0</v>
      </c>
      <c r="CH559" s="124">
        <f t="shared" ref="CH559" si="10383">Z559/Z560</f>
        <v>0</v>
      </c>
      <c r="CI559" s="122">
        <f t="shared" ref="CI559" si="10384">AA559/AA560</f>
        <v>0</v>
      </c>
      <c r="CJ559" s="128">
        <f t="shared" ref="CJ559" si="10385">AB559/AB560</f>
        <v>0</v>
      </c>
      <c r="CK559" s="129">
        <f t="shared" ref="CK559" si="10386">AC559/AC560</f>
        <v>0</v>
      </c>
    </row>
    <row r="560" spans="1:89" ht="14.25" thickTop="1" thickBot="1" x14ac:dyDescent="0.25">
      <c r="A560" s="250" t="s">
        <v>25</v>
      </c>
      <c r="B560" s="14">
        <f t="shared" ref="B560:AA560" si="10387">SUM(B537:B559)</f>
        <v>19132</v>
      </c>
      <c r="C560" s="1">
        <f t="shared" si="10387"/>
        <v>19907</v>
      </c>
      <c r="D560" s="14">
        <f t="shared" si="10387"/>
        <v>8622</v>
      </c>
      <c r="E560" s="1">
        <f t="shared" si="10387"/>
        <v>8803</v>
      </c>
      <c r="F560" s="14">
        <f t="shared" si="10387"/>
        <v>21102</v>
      </c>
      <c r="G560" s="1">
        <f t="shared" si="10387"/>
        <v>20075</v>
      </c>
      <c r="H560" s="14">
        <f t="shared" si="10387"/>
        <v>27123</v>
      </c>
      <c r="I560" s="1">
        <f t="shared" si="10387"/>
        <v>29884</v>
      </c>
      <c r="J560" s="14">
        <f t="shared" si="10387"/>
        <v>4708</v>
      </c>
      <c r="K560" s="1">
        <f t="shared" si="10387"/>
        <v>4567</v>
      </c>
      <c r="L560" s="14">
        <f t="shared" si="10387"/>
        <v>15384</v>
      </c>
      <c r="M560" s="1">
        <f t="shared" si="10387"/>
        <v>15305</v>
      </c>
      <c r="N560" s="14">
        <f t="shared" si="10387"/>
        <v>28342</v>
      </c>
      <c r="O560" s="1">
        <f t="shared" si="10387"/>
        <v>27651</v>
      </c>
      <c r="P560" s="14">
        <f t="shared" si="10387"/>
        <v>14689</v>
      </c>
      <c r="Q560" s="1">
        <f t="shared" si="10387"/>
        <v>13691</v>
      </c>
      <c r="R560" s="14">
        <f t="shared" si="10387"/>
        <v>18866</v>
      </c>
      <c r="S560" s="1">
        <f t="shared" si="10387"/>
        <v>18548</v>
      </c>
      <c r="T560" s="14">
        <f t="shared" si="10387"/>
        <v>5064</v>
      </c>
      <c r="U560" s="1">
        <f t="shared" si="10387"/>
        <v>5251</v>
      </c>
      <c r="V560" s="14">
        <f t="shared" si="10387"/>
        <v>15753</v>
      </c>
      <c r="W560" s="1">
        <f t="shared" si="10387"/>
        <v>17422</v>
      </c>
      <c r="X560" s="14">
        <f t="shared" si="10387"/>
        <v>12696</v>
      </c>
      <c r="Y560" s="1">
        <f t="shared" si="10387"/>
        <v>7701</v>
      </c>
      <c r="Z560" s="14">
        <f t="shared" si="10387"/>
        <v>28356</v>
      </c>
      <c r="AA560" s="1">
        <f t="shared" si="10387"/>
        <v>30574</v>
      </c>
      <c r="AB560" s="165">
        <f t="shared" ref="AB560:AC560" si="10388">SUM(AB536:AB559)</f>
        <v>219837</v>
      </c>
      <c r="AC560" s="166">
        <f t="shared" si="10388"/>
        <v>219379</v>
      </c>
      <c r="BI560" s="250" t="s">
        <v>25</v>
      </c>
      <c r="BJ560" s="146">
        <f>SUM(BJ536:BJ559)</f>
        <v>0.99999999999999978</v>
      </c>
      <c r="BK560" s="147">
        <f t="shared" ref="BK560:CK560" si="10389">SUM(BK536:BK559)</f>
        <v>1</v>
      </c>
      <c r="BL560" s="146">
        <f t="shared" si="10389"/>
        <v>1</v>
      </c>
      <c r="BM560" s="147">
        <f t="shared" si="10389"/>
        <v>1.0000000000000002</v>
      </c>
      <c r="BN560" s="146">
        <f t="shared" si="10389"/>
        <v>0.99999999999999989</v>
      </c>
      <c r="BO560" s="147">
        <f t="shared" si="10389"/>
        <v>0.99999999999999989</v>
      </c>
      <c r="BP560" s="146">
        <f t="shared" si="10389"/>
        <v>1.0000000000000002</v>
      </c>
      <c r="BQ560" s="147">
        <f t="shared" si="10389"/>
        <v>1</v>
      </c>
      <c r="BR560" s="146">
        <f t="shared" si="10389"/>
        <v>1</v>
      </c>
      <c r="BS560" s="147">
        <f t="shared" si="10389"/>
        <v>1</v>
      </c>
      <c r="BT560" s="146">
        <f t="shared" si="10389"/>
        <v>1</v>
      </c>
      <c r="BU560" s="147">
        <f t="shared" si="10389"/>
        <v>0.99999999999999989</v>
      </c>
      <c r="BV560" s="146">
        <f t="shared" si="10389"/>
        <v>0.99999999999999989</v>
      </c>
      <c r="BW560" s="147">
        <f t="shared" si="10389"/>
        <v>1</v>
      </c>
      <c r="BX560" s="146">
        <f t="shared" si="10389"/>
        <v>1</v>
      </c>
      <c r="BY560" s="147">
        <f t="shared" si="10389"/>
        <v>0.99999999999999989</v>
      </c>
      <c r="BZ560" s="146">
        <f t="shared" si="10389"/>
        <v>1.0000000000000002</v>
      </c>
      <c r="CA560" s="147">
        <f t="shared" si="10389"/>
        <v>0.99999999999999989</v>
      </c>
      <c r="CB560" s="146">
        <f t="shared" si="10389"/>
        <v>1</v>
      </c>
      <c r="CC560" s="147">
        <f t="shared" si="10389"/>
        <v>1</v>
      </c>
      <c r="CD560" s="146">
        <f t="shared" si="10389"/>
        <v>1</v>
      </c>
      <c r="CE560" s="147">
        <f t="shared" si="10389"/>
        <v>1</v>
      </c>
      <c r="CF560" s="146">
        <f t="shared" si="10389"/>
        <v>1</v>
      </c>
      <c r="CG560" s="147">
        <f t="shared" si="10389"/>
        <v>1</v>
      </c>
      <c r="CH560" s="146">
        <f t="shared" si="10389"/>
        <v>0.99999999999999989</v>
      </c>
      <c r="CI560" s="147">
        <f t="shared" si="10389"/>
        <v>1</v>
      </c>
      <c r="CJ560" s="146">
        <f t="shared" si="10389"/>
        <v>1.0000000000000002</v>
      </c>
      <c r="CK560" s="147">
        <f t="shared" si="10389"/>
        <v>1</v>
      </c>
    </row>
    <row r="561" spans="1:89" ht="13.5" thickTop="1" x14ac:dyDescent="0.2">
      <c r="A561" s="177"/>
    </row>
    <row r="563" spans="1:89" x14ac:dyDescent="0.2">
      <c r="A563" s="269">
        <f>+A532+1</f>
        <v>44611</v>
      </c>
      <c r="B563" s="269"/>
      <c r="C563" s="269"/>
      <c r="D563" s="269"/>
      <c r="BI563" s="274">
        <f>+BI501+2</f>
        <v>44611</v>
      </c>
      <c r="BJ563" s="274"/>
      <c r="BK563" s="274"/>
      <c r="BL563" s="274"/>
    </row>
    <row r="564" spans="1:89" ht="13.5" thickBot="1" x14ac:dyDescent="0.25">
      <c r="AE564" t="s">
        <v>1</v>
      </c>
    </row>
    <row r="565" spans="1:89" ht="14.25" thickTop="1" thickBot="1" x14ac:dyDescent="0.25">
      <c r="A565" s="265" t="s">
        <v>2</v>
      </c>
      <c r="B565" s="267" t="s">
        <v>3</v>
      </c>
      <c r="C565" s="268"/>
      <c r="D565" s="267" t="s">
        <v>4</v>
      </c>
      <c r="E565" s="268"/>
      <c r="F565" s="267" t="s">
        <v>5</v>
      </c>
      <c r="G565" s="268"/>
      <c r="H565" s="267" t="s">
        <v>6</v>
      </c>
      <c r="I565" s="268"/>
      <c r="J565" s="267" t="s">
        <v>7</v>
      </c>
      <c r="K565" s="268"/>
      <c r="L565" s="267" t="s">
        <v>8</v>
      </c>
      <c r="M565" s="268"/>
      <c r="N565" s="267" t="s">
        <v>9</v>
      </c>
      <c r="O565" s="268"/>
      <c r="P565" s="267" t="s">
        <v>10</v>
      </c>
      <c r="Q565" s="268"/>
      <c r="R565" s="267" t="s">
        <v>11</v>
      </c>
      <c r="S565" s="268"/>
      <c r="T565" s="267" t="s">
        <v>12</v>
      </c>
      <c r="U565" s="268"/>
      <c r="V565" s="267" t="s">
        <v>13</v>
      </c>
      <c r="W565" s="268"/>
      <c r="X565" s="267" t="s">
        <v>14</v>
      </c>
      <c r="Y565" s="268"/>
      <c r="Z565" s="270" t="s">
        <v>15</v>
      </c>
      <c r="AA565" s="271"/>
      <c r="AB565" s="272" t="s">
        <v>16</v>
      </c>
      <c r="AC565" s="273"/>
      <c r="AE565" s="265" t="s">
        <v>2</v>
      </c>
      <c r="AF565" s="267" t="s">
        <v>3</v>
      </c>
      <c r="AG565" s="268"/>
      <c r="AH565" s="267" t="s">
        <v>4</v>
      </c>
      <c r="AI565" s="268"/>
      <c r="AJ565" s="267" t="s">
        <v>5</v>
      </c>
      <c r="AK565" s="268"/>
      <c r="AL565" s="267" t="s">
        <v>6</v>
      </c>
      <c r="AM565" s="268"/>
      <c r="AN565" s="267" t="s">
        <v>7</v>
      </c>
      <c r="AO565" s="268"/>
      <c r="AP565" s="267" t="s">
        <v>8</v>
      </c>
      <c r="AQ565" s="268"/>
      <c r="AR565" s="267" t="s">
        <v>9</v>
      </c>
      <c r="AS565" s="268"/>
      <c r="AT565" s="267" t="s">
        <v>10</v>
      </c>
      <c r="AU565" s="268"/>
      <c r="AV565" s="267" t="s">
        <v>11</v>
      </c>
      <c r="AW565" s="268"/>
      <c r="AX565" s="267" t="s">
        <v>12</v>
      </c>
      <c r="AY565" s="268"/>
      <c r="AZ565" s="267" t="s">
        <v>13</v>
      </c>
      <c r="BA565" s="268"/>
      <c r="BB565" s="267" t="s">
        <v>14</v>
      </c>
      <c r="BC565" s="268"/>
      <c r="BD565" s="270" t="s">
        <v>15</v>
      </c>
      <c r="BE565" s="271"/>
      <c r="BF565" s="272" t="s">
        <v>16</v>
      </c>
      <c r="BG565" s="273"/>
      <c r="BI565" s="265" t="s">
        <v>2</v>
      </c>
      <c r="BJ565" s="267" t="s">
        <v>3</v>
      </c>
      <c r="BK565" s="268"/>
      <c r="BL565" s="267" t="s">
        <v>4</v>
      </c>
      <c r="BM565" s="268"/>
      <c r="BN565" s="267" t="s">
        <v>5</v>
      </c>
      <c r="BO565" s="268"/>
      <c r="BP565" s="267" t="s">
        <v>6</v>
      </c>
      <c r="BQ565" s="268"/>
      <c r="BR565" s="267" t="s">
        <v>7</v>
      </c>
      <c r="BS565" s="268"/>
      <c r="BT565" s="267" t="s">
        <v>8</v>
      </c>
      <c r="BU565" s="268"/>
      <c r="BV565" s="267" t="s">
        <v>9</v>
      </c>
      <c r="BW565" s="268"/>
      <c r="BX565" s="267" t="s">
        <v>10</v>
      </c>
      <c r="BY565" s="268"/>
      <c r="BZ565" s="267" t="s">
        <v>11</v>
      </c>
      <c r="CA565" s="268"/>
      <c r="CB565" s="267" t="s">
        <v>12</v>
      </c>
      <c r="CC565" s="268"/>
      <c r="CD565" s="267" t="s">
        <v>13</v>
      </c>
      <c r="CE565" s="268"/>
      <c r="CF565" s="267" t="s">
        <v>14</v>
      </c>
      <c r="CG565" s="268"/>
      <c r="CH565" s="270" t="s">
        <v>15</v>
      </c>
      <c r="CI565" s="271"/>
      <c r="CJ565" s="267" t="s">
        <v>16</v>
      </c>
      <c r="CK565" s="268"/>
    </row>
    <row r="566" spans="1:89" ht="15" thickTop="1" thickBot="1" x14ac:dyDescent="0.3">
      <c r="A566" s="266"/>
      <c r="B566" s="110" t="s">
        <v>17</v>
      </c>
      <c r="C566" s="111" t="s">
        <v>18</v>
      </c>
      <c r="D566" s="112" t="s">
        <v>17</v>
      </c>
      <c r="E566" s="113" t="s">
        <v>18</v>
      </c>
      <c r="F566" s="110" t="s">
        <v>17</v>
      </c>
      <c r="G566" s="111" t="s">
        <v>18</v>
      </c>
      <c r="H566" s="112" t="s">
        <v>17</v>
      </c>
      <c r="I566" s="113" t="s">
        <v>18</v>
      </c>
      <c r="J566" s="110" t="s">
        <v>17</v>
      </c>
      <c r="K566" s="111" t="s">
        <v>18</v>
      </c>
      <c r="L566" s="112" t="s">
        <v>17</v>
      </c>
      <c r="M566" s="110" t="s">
        <v>18</v>
      </c>
      <c r="N566" s="114" t="s">
        <v>17</v>
      </c>
      <c r="O566" s="115" t="s">
        <v>18</v>
      </c>
      <c r="P566" s="110" t="s">
        <v>17</v>
      </c>
      <c r="Q566" s="111" t="s">
        <v>18</v>
      </c>
      <c r="R566" s="112" t="s">
        <v>17</v>
      </c>
      <c r="S566" s="113" t="s">
        <v>18</v>
      </c>
      <c r="T566" s="110" t="s">
        <v>17</v>
      </c>
      <c r="U566" s="111" t="s">
        <v>18</v>
      </c>
      <c r="V566" s="112" t="s">
        <v>17</v>
      </c>
      <c r="W566" s="113" t="s">
        <v>18</v>
      </c>
      <c r="X566" s="110" t="s">
        <v>17</v>
      </c>
      <c r="Y566" s="111" t="s">
        <v>18</v>
      </c>
      <c r="Z566" s="25" t="s">
        <v>17</v>
      </c>
      <c r="AA566" s="116" t="s">
        <v>18</v>
      </c>
      <c r="AB566" s="167" t="s">
        <v>17</v>
      </c>
      <c r="AC566" s="168" t="s">
        <v>18</v>
      </c>
      <c r="AE566" s="266"/>
      <c r="AF566" s="110" t="s">
        <v>17</v>
      </c>
      <c r="AG566" s="111" t="s">
        <v>18</v>
      </c>
      <c r="AH566" s="112" t="s">
        <v>17</v>
      </c>
      <c r="AI566" s="113" t="s">
        <v>18</v>
      </c>
      <c r="AJ566" s="110" t="s">
        <v>17</v>
      </c>
      <c r="AK566" s="111" t="s">
        <v>18</v>
      </c>
      <c r="AL566" s="112" t="s">
        <v>17</v>
      </c>
      <c r="AM566" s="113" t="s">
        <v>18</v>
      </c>
      <c r="AN566" s="110" t="s">
        <v>17</v>
      </c>
      <c r="AO566" s="111" t="s">
        <v>18</v>
      </c>
      <c r="AP566" s="112" t="s">
        <v>17</v>
      </c>
      <c r="AQ566" s="110" t="s">
        <v>18</v>
      </c>
      <c r="AR566" s="114" t="s">
        <v>17</v>
      </c>
      <c r="AS566" s="115" t="s">
        <v>18</v>
      </c>
      <c r="AT566" s="110" t="s">
        <v>17</v>
      </c>
      <c r="AU566" s="111" t="s">
        <v>18</v>
      </c>
      <c r="AV566" s="112" t="s">
        <v>17</v>
      </c>
      <c r="AW566" s="113" t="s">
        <v>18</v>
      </c>
      <c r="AX566" s="110" t="s">
        <v>17</v>
      </c>
      <c r="AY566" s="111" t="s">
        <v>18</v>
      </c>
      <c r="AZ566" s="112" t="s">
        <v>17</v>
      </c>
      <c r="BA566" s="113" t="s">
        <v>18</v>
      </c>
      <c r="BB566" s="110" t="s">
        <v>17</v>
      </c>
      <c r="BC566" s="111" t="s">
        <v>18</v>
      </c>
      <c r="BD566" s="25" t="s">
        <v>17</v>
      </c>
      <c r="BE566" s="116" t="s">
        <v>18</v>
      </c>
      <c r="BF566" s="167" t="s">
        <v>17</v>
      </c>
      <c r="BG566" s="168" t="s">
        <v>18</v>
      </c>
      <c r="BI566" s="266"/>
      <c r="BJ566" s="110" t="s">
        <v>17</v>
      </c>
      <c r="BK566" s="111" t="s">
        <v>18</v>
      </c>
      <c r="BL566" s="112" t="s">
        <v>17</v>
      </c>
      <c r="BM566" s="113" t="s">
        <v>18</v>
      </c>
      <c r="BN566" s="110" t="s">
        <v>17</v>
      </c>
      <c r="BO566" s="111" t="s">
        <v>18</v>
      </c>
      <c r="BP566" s="112" t="s">
        <v>17</v>
      </c>
      <c r="BQ566" s="113" t="s">
        <v>18</v>
      </c>
      <c r="BR566" s="110" t="s">
        <v>17</v>
      </c>
      <c r="BS566" s="111" t="s">
        <v>18</v>
      </c>
      <c r="BT566" s="112" t="s">
        <v>17</v>
      </c>
      <c r="BU566" s="110" t="s">
        <v>18</v>
      </c>
      <c r="BV566" s="114" t="s">
        <v>17</v>
      </c>
      <c r="BW566" s="115" t="s">
        <v>18</v>
      </c>
      <c r="BX566" s="110" t="s">
        <v>17</v>
      </c>
      <c r="BY566" s="111" t="s">
        <v>18</v>
      </c>
      <c r="BZ566" s="112" t="s">
        <v>17</v>
      </c>
      <c r="CA566" s="113" t="s">
        <v>18</v>
      </c>
      <c r="CB566" s="110" t="s">
        <v>17</v>
      </c>
      <c r="CC566" s="111" t="s">
        <v>18</v>
      </c>
      <c r="CD566" s="112" t="s">
        <v>17</v>
      </c>
      <c r="CE566" s="113" t="s">
        <v>18</v>
      </c>
      <c r="CF566" s="110" t="s">
        <v>17</v>
      </c>
      <c r="CG566" s="111" t="s">
        <v>18</v>
      </c>
      <c r="CH566" s="25" t="s">
        <v>17</v>
      </c>
      <c r="CI566" s="116" t="s">
        <v>18</v>
      </c>
      <c r="CJ566" s="114" t="s">
        <v>17</v>
      </c>
      <c r="CK566" s="115" t="s">
        <v>18</v>
      </c>
    </row>
    <row r="567" spans="1:89" ht="13.5" thickTop="1" x14ac:dyDescent="0.2">
      <c r="A567" s="118" t="s">
        <v>19</v>
      </c>
      <c r="B567" s="119"/>
      <c r="C567" s="176"/>
      <c r="D567" s="120"/>
      <c r="E567" s="171"/>
      <c r="F567" s="119"/>
      <c r="G567" s="121"/>
      <c r="H567" s="120"/>
      <c r="I567" s="171"/>
      <c r="J567" s="119"/>
      <c r="K567" s="121"/>
      <c r="L567" s="120"/>
      <c r="M567" s="119"/>
      <c r="N567" s="170"/>
      <c r="O567" s="172"/>
      <c r="P567" s="119"/>
      <c r="Q567" s="121"/>
      <c r="R567" s="120"/>
      <c r="S567" s="171"/>
      <c r="T567" s="119"/>
      <c r="U567" s="121"/>
      <c r="V567" s="120"/>
      <c r="W567" s="171"/>
      <c r="X567" s="119"/>
      <c r="Y567" s="121"/>
      <c r="Z567" s="20"/>
      <c r="AA567" s="175"/>
      <c r="AB567" s="161">
        <f>B567+D567+F567+H567+J567+L567+N567+P567+R567+T567+V567+X567+Z567</f>
        <v>0</v>
      </c>
      <c r="AC567" s="162">
        <f>C567+E567+G567+I567+K567+M567+O567+Q567+S567+U567+W567+Y567+AA567</f>
        <v>0</v>
      </c>
      <c r="AD567" s="215"/>
      <c r="AE567" s="253" t="str">
        <f>$AE$9</f>
        <v>07:00 - 07:59</v>
      </c>
      <c r="AF567" s="119">
        <f>SUMIF($A$9:$A$32,$AE567,B$567:B$590)</f>
        <v>1064</v>
      </c>
      <c r="AG567" s="176">
        <f t="shared" ref="AG567:AV569" si="10390">SUMIF($A$9:$A$32,$AE567,C$567:C$590)</f>
        <v>835</v>
      </c>
      <c r="AH567" s="120">
        <f t="shared" si="10390"/>
        <v>394</v>
      </c>
      <c r="AI567" s="171">
        <f t="shared" si="10390"/>
        <v>366</v>
      </c>
      <c r="AJ567" s="119">
        <f t="shared" si="10390"/>
        <v>1270</v>
      </c>
      <c r="AK567" s="121">
        <f t="shared" si="10390"/>
        <v>871</v>
      </c>
      <c r="AL567" s="120">
        <f t="shared" si="10390"/>
        <v>1602</v>
      </c>
      <c r="AM567" s="171">
        <f t="shared" si="10390"/>
        <v>1260</v>
      </c>
      <c r="AN567" s="119">
        <f t="shared" si="10390"/>
        <v>98</v>
      </c>
      <c r="AO567" s="121">
        <f t="shared" si="10390"/>
        <v>313</v>
      </c>
      <c r="AP567" s="120">
        <f t="shared" si="10390"/>
        <v>521</v>
      </c>
      <c r="AQ567" s="119">
        <f t="shared" si="10390"/>
        <v>936</v>
      </c>
      <c r="AR567" s="170">
        <f t="shared" si="10390"/>
        <v>1460</v>
      </c>
      <c r="AS567" s="172">
        <f t="shared" si="10390"/>
        <v>1677</v>
      </c>
      <c r="AT567" s="119">
        <f t="shared" si="10390"/>
        <v>909</v>
      </c>
      <c r="AU567" s="121">
        <f t="shared" si="10390"/>
        <v>785</v>
      </c>
      <c r="AV567" s="120">
        <f t="shared" si="10390"/>
        <v>1157</v>
      </c>
      <c r="AW567" s="171">
        <f t="shared" ref="AW567:BE569" si="10391">SUMIF($A$9:$A$32,$AE567,S$567:S$590)</f>
        <v>860</v>
      </c>
      <c r="AX567" s="119">
        <f t="shared" si="10391"/>
        <v>158</v>
      </c>
      <c r="AY567" s="121">
        <f t="shared" si="10391"/>
        <v>341</v>
      </c>
      <c r="AZ567" s="120">
        <f t="shared" si="10391"/>
        <v>492</v>
      </c>
      <c r="BA567" s="171">
        <f t="shared" si="10391"/>
        <v>937</v>
      </c>
      <c r="BB567" s="119">
        <f t="shared" si="10391"/>
        <v>747</v>
      </c>
      <c r="BC567" s="121">
        <f t="shared" si="10391"/>
        <v>539</v>
      </c>
      <c r="BD567" s="20">
        <f t="shared" si="10391"/>
        <v>1429</v>
      </c>
      <c r="BE567" s="175">
        <f t="shared" si="10391"/>
        <v>1385</v>
      </c>
      <c r="BF567" s="161">
        <f>AF567+AH567+AJ567+AL567+AN567+AP567+AR567+AT567+AV567+AX567+AZ567+BB567+BD567</f>
        <v>11301</v>
      </c>
      <c r="BG567" s="162">
        <f>AG567+AI567+AK567+AM567+AO567+AQ567+AS567+AU567+AW567+AY567+BA567+BC567+BE567</f>
        <v>11105</v>
      </c>
      <c r="BH567" s="215"/>
      <c r="BI567" s="118" t="s">
        <v>19</v>
      </c>
      <c r="BJ567" s="122">
        <f>B567/B591</f>
        <v>0</v>
      </c>
      <c r="BK567" s="123">
        <f t="shared" ref="BK567" si="10392">C567/C591</f>
        <v>0</v>
      </c>
      <c r="BL567" s="124">
        <f t="shared" ref="BL567" si="10393">D567/D591</f>
        <v>0</v>
      </c>
      <c r="BM567" s="125">
        <f t="shared" ref="BM567" si="10394">E567/E591</f>
        <v>0</v>
      </c>
      <c r="BN567" s="122">
        <f t="shared" ref="BN567" si="10395">F567/F591</f>
        <v>0</v>
      </c>
      <c r="BO567" s="123">
        <f t="shared" ref="BO567" si="10396">G567/G591</f>
        <v>0</v>
      </c>
      <c r="BP567" s="124">
        <f t="shared" ref="BP567" si="10397">H567/H591</f>
        <v>0</v>
      </c>
      <c r="BQ567" s="125">
        <f t="shared" ref="BQ567" si="10398">I567/I591</f>
        <v>0</v>
      </c>
      <c r="BR567" s="122">
        <f t="shared" ref="BR567" si="10399">J567/J591</f>
        <v>0</v>
      </c>
      <c r="BS567" s="123">
        <f t="shared" ref="BS567" si="10400">K567/K591</f>
        <v>0</v>
      </c>
      <c r="BT567" s="124">
        <f t="shared" ref="BT567" si="10401">L567/L591</f>
        <v>0</v>
      </c>
      <c r="BU567" s="122">
        <f t="shared" ref="BU567" si="10402">M567/M591</f>
        <v>0</v>
      </c>
      <c r="BV567" s="126">
        <f t="shared" ref="BV567" si="10403">N567/N591</f>
        <v>0</v>
      </c>
      <c r="BW567" s="127">
        <f t="shared" ref="BW567" si="10404">O567/O591</f>
        <v>0</v>
      </c>
      <c r="BX567" s="122">
        <f t="shared" ref="BX567" si="10405">P567/P591</f>
        <v>0</v>
      </c>
      <c r="BY567" s="123">
        <f t="shared" ref="BY567" si="10406">Q567/Q591</f>
        <v>0</v>
      </c>
      <c r="BZ567" s="124">
        <f t="shared" ref="BZ567" si="10407">R567/R591</f>
        <v>0</v>
      </c>
      <c r="CA567" s="125">
        <f t="shared" ref="CA567" si="10408">S567/S591</f>
        <v>0</v>
      </c>
      <c r="CB567" s="122">
        <f t="shared" ref="CB567" si="10409">T567/T591</f>
        <v>0</v>
      </c>
      <c r="CC567" s="123">
        <f t="shared" ref="CC567" si="10410">U567/U591</f>
        <v>0</v>
      </c>
      <c r="CD567" s="124">
        <f t="shared" ref="CD567" si="10411">V567/V591</f>
        <v>0</v>
      </c>
      <c r="CE567" s="125">
        <f t="shared" ref="CE567" si="10412">W567/W591</f>
        <v>0</v>
      </c>
      <c r="CF567" s="122">
        <f t="shared" ref="CF567" si="10413">X567/X591</f>
        <v>0</v>
      </c>
      <c r="CG567" s="123">
        <f t="shared" ref="CG567" si="10414">Y567/Y591</f>
        <v>0</v>
      </c>
      <c r="CH567" s="124">
        <f t="shared" ref="CH567" si="10415">Z567/Z591</f>
        <v>0</v>
      </c>
      <c r="CI567" s="122">
        <f t="shared" ref="CI567" si="10416">AA567/AA591</f>
        <v>0</v>
      </c>
      <c r="CJ567" s="128">
        <f t="shared" ref="CJ567" si="10417">AB567/AB591</f>
        <v>0</v>
      </c>
      <c r="CK567" s="129">
        <f t="shared" ref="CK567" si="10418">AC567/AC591</f>
        <v>0</v>
      </c>
    </row>
    <row r="568" spans="1:89" x14ac:dyDescent="0.2">
      <c r="A568" s="130" t="s">
        <v>21</v>
      </c>
      <c r="B568" s="179">
        <v>148</v>
      </c>
      <c r="C568" s="180">
        <v>0</v>
      </c>
      <c r="D568" s="181">
        <v>96</v>
      </c>
      <c r="E568" s="182">
        <v>0</v>
      </c>
      <c r="F568" s="179">
        <v>285</v>
      </c>
      <c r="G568" s="183">
        <v>3</v>
      </c>
      <c r="H568" s="181">
        <v>219</v>
      </c>
      <c r="I568" s="182">
        <v>16</v>
      </c>
      <c r="J568" s="179">
        <v>6</v>
      </c>
      <c r="K568" s="183">
        <v>5</v>
      </c>
      <c r="L568" s="181">
        <v>13</v>
      </c>
      <c r="M568" s="179">
        <v>16</v>
      </c>
      <c r="N568" s="184">
        <v>101</v>
      </c>
      <c r="O568" s="185">
        <v>41</v>
      </c>
      <c r="P568" s="179">
        <v>26</v>
      </c>
      <c r="Q568" s="183">
        <v>42</v>
      </c>
      <c r="R568" s="181">
        <v>21</v>
      </c>
      <c r="S568" s="182">
        <v>38</v>
      </c>
      <c r="T568" s="179">
        <v>0</v>
      </c>
      <c r="U568" s="183">
        <v>9</v>
      </c>
      <c r="V568" s="181">
        <v>3</v>
      </c>
      <c r="W568" s="182">
        <v>0</v>
      </c>
      <c r="X568" s="179">
        <v>8</v>
      </c>
      <c r="Y568" s="183">
        <v>0</v>
      </c>
      <c r="Z568" s="181">
        <v>0</v>
      </c>
      <c r="AA568" s="179">
        <v>0</v>
      </c>
      <c r="AB568" s="161">
        <f t="shared" ref="AB568:AB586" si="10419">B568+D568+F568+H568+J568+L568+N568+P568+R568+T568+V568+X568+Z568</f>
        <v>926</v>
      </c>
      <c r="AC568" s="162">
        <f t="shared" ref="AC568:AC587" si="10420">C568+E568+G568+I568+K568+M568+O568+Q568+S568+U568+W568+Y568+AA568</f>
        <v>170</v>
      </c>
      <c r="AE568" s="255" t="str">
        <f>$AE$10</f>
        <v>08:00 - 08:59</v>
      </c>
      <c r="AF568" s="119">
        <f>SUMIF($A$9:$A$32,$AE568,B$567:B$590)</f>
        <v>1143</v>
      </c>
      <c r="AG568" s="180">
        <f t="shared" si="10390"/>
        <v>858</v>
      </c>
      <c r="AH568" s="181">
        <f t="shared" si="10390"/>
        <v>424</v>
      </c>
      <c r="AI568" s="182">
        <f t="shared" si="10390"/>
        <v>382</v>
      </c>
      <c r="AJ568" s="179">
        <f t="shared" si="10390"/>
        <v>1509</v>
      </c>
      <c r="AK568" s="183">
        <f t="shared" si="10390"/>
        <v>770</v>
      </c>
      <c r="AL568" s="181">
        <f t="shared" si="10390"/>
        <v>1537</v>
      </c>
      <c r="AM568" s="182">
        <f t="shared" si="10390"/>
        <v>1507</v>
      </c>
      <c r="AN568" s="179">
        <f t="shared" si="10390"/>
        <v>119</v>
      </c>
      <c r="AO568" s="183">
        <f t="shared" si="10390"/>
        <v>338</v>
      </c>
      <c r="AP568" s="181">
        <f t="shared" si="10390"/>
        <v>407</v>
      </c>
      <c r="AQ568" s="179">
        <f t="shared" si="10390"/>
        <v>1023</v>
      </c>
      <c r="AR568" s="184">
        <f t="shared" si="10390"/>
        <v>1330</v>
      </c>
      <c r="AS568" s="185">
        <f t="shared" si="10390"/>
        <v>1749</v>
      </c>
      <c r="AT568" s="179">
        <f t="shared" si="10390"/>
        <v>718</v>
      </c>
      <c r="AU568" s="183">
        <f t="shared" si="10390"/>
        <v>648</v>
      </c>
      <c r="AV568" s="181">
        <f t="shared" si="10390"/>
        <v>1196</v>
      </c>
      <c r="AW568" s="182">
        <f t="shared" si="10391"/>
        <v>869</v>
      </c>
      <c r="AX568" s="179">
        <f t="shared" si="10391"/>
        <v>172</v>
      </c>
      <c r="AY568" s="183">
        <f t="shared" si="10391"/>
        <v>344</v>
      </c>
      <c r="AZ568" s="181">
        <f t="shared" si="10391"/>
        <v>475</v>
      </c>
      <c r="BA568" s="182">
        <f t="shared" si="10391"/>
        <v>963</v>
      </c>
      <c r="BB568" s="179">
        <f t="shared" si="10391"/>
        <v>622</v>
      </c>
      <c r="BC568" s="183">
        <f t="shared" si="10391"/>
        <v>454</v>
      </c>
      <c r="BD568" s="181">
        <f t="shared" si="10391"/>
        <v>1483</v>
      </c>
      <c r="BE568" s="179">
        <f t="shared" si="10391"/>
        <v>1265</v>
      </c>
      <c r="BF568" s="163">
        <f>SUM(AF568,AH568,AJ568,AL568,AN568,AP568,AR568,AT568,AV568,AX568,AZ568,BB568,BD568)</f>
        <v>11135</v>
      </c>
      <c r="BG568" s="164">
        <f>SUM(AG568,AI568,AK568,AM568,AO568,AQ568,AS568,AU568,AW568,AY568,BA568,BC568,BE568)</f>
        <v>11170</v>
      </c>
      <c r="BI568" s="130" t="s">
        <v>21</v>
      </c>
      <c r="BJ568" s="122">
        <f>B568/B591</f>
        <v>9.1437044359322876E-3</v>
      </c>
      <c r="BK568" s="123">
        <f t="shared" ref="BK568" si="10421">C568/C591</f>
        <v>0</v>
      </c>
      <c r="BL568" s="124">
        <f t="shared" ref="BL568" si="10422">D568/D591</f>
        <v>1.5668353190794841E-2</v>
      </c>
      <c r="BM568" s="125">
        <f t="shared" ref="BM568" si="10423">E568/E591</f>
        <v>0</v>
      </c>
      <c r="BN568" s="122">
        <f t="shared" ref="BN568" si="10424">F568/F591</f>
        <v>1.7619783616692426E-2</v>
      </c>
      <c r="BO568" s="123">
        <f t="shared" ref="BO568" si="10425">G568/G591</f>
        <v>1.4891293557033655E-4</v>
      </c>
      <c r="BP568" s="124">
        <f t="shared" ref="BP568" si="10426">H568/H591</f>
        <v>9.1022443890274307E-3</v>
      </c>
      <c r="BQ568" s="125">
        <f t="shared" ref="BQ568" si="10427">I568/I591</f>
        <v>5.7908070937386894E-4</v>
      </c>
      <c r="BR568" s="122">
        <f t="shared" ref="BR568" si="10428">J568/J591</f>
        <v>1.7777777777777779E-3</v>
      </c>
      <c r="BS568" s="123">
        <f t="shared" ref="BS568" si="10429">K568/K591</f>
        <v>1.7035775127768314E-3</v>
      </c>
      <c r="BT568" s="124">
        <f t="shared" ref="BT568" si="10430">L568/L591</f>
        <v>1.1477001853977223E-3</v>
      </c>
      <c r="BU568" s="122">
        <f t="shared" ref="BU568" si="10431">M568/M591</f>
        <v>1.5158692562766462E-3</v>
      </c>
      <c r="BV568" s="126">
        <f t="shared" ref="BV568" si="10432">N568/N591</f>
        <v>3.9943051490943602E-3</v>
      </c>
      <c r="BW568" s="127">
        <f t="shared" ref="BW568" si="10433">O568/O591</f>
        <v>1.8121546961325967E-3</v>
      </c>
      <c r="BX568" s="122">
        <f t="shared" ref="BX568" si="10434">P568/P591</f>
        <v>2.0667726550079491E-3</v>
      </c>
      <c r="BY568" s="123">
        <f t="shared" ref="BY568" si="10435">Q568/Q591</f>
        <v>4.1188584877905263E-3</v>
      </c>
      <c r="BZ568" s="124">
        <f t="shared" ref="BZ568" si="10436">R568/R591</f>
        <v>1.1948790896159317E-3</v>
      </c>
      <c r="CA568" s="125">
        <f t="shared" ref="CA568" si="10437">S568/S591</f>
        <v>2.4825243352714446E-3</v>
      </c>
      <c r="CB568" s="122">
        <f t="shared" ref="CB568" si="10438">T568/T591</f>
        <v>0</v>
      </c>
      <c r="CC568" s="123">
        <f t="shared" ref="CC568" si="10439">U568/U591</f>
        <v>3.0622660768969039E-3</v>
      </c>
      <c r="CD568" s="124">
        <f t="shared" ref="CD568" si="10440">V568/V591</f>
        <v>2.2684310018903592E-4</v>
      </c>
      <c r="CE568" s="125">
        <f t="shared" ref="CE568" si="10441">W568/W591</f>
        <v>0</v>
      </c>
      <c r="CF568" s="122">
        <f t="shared" ref="CF568" si="10442">X568/X591</f>
        <v>7.4397842462568581E-4</v>
      </c>
      <c r="CG568" s="123">
        <f t="shared" ref="CG568" si="10443">Y568/Y591</f>
        <v>0</v>
      </c>
      <c r="CH568" s="124">
        <f t="shared" ref="CH568" si="10444">Z568/Z591</f>
        <v>0</v>
      </c>
      <c r="CI568" s="122">
        <f t="shared" ref="CI568" si="10445">AA568/AA591</f>
        <v>0</v>
      </c>
      <c r="CJ568" s="128">
        <f t="shared" ref="CJ568" si="10446">AB568/AB591</f>
        <v>5.0084646297468187E-3</v>
      </c>
      <c r="CK568" s="129">
        <f t="shared" ref="CK568" si="10447">AC568/AC591</f>
        <v>9.2153907867775406E-4</v>
      </c>
    </row>
    <row r="569" spans="1:89" ht="13.5" thickBot="1" x14ac:dyDescent="0.25">
      <c r="A569" s="138" t="s">
        <v>23</v>
      </c>
      <c r="B569" s="186">
        <v>695</v>
      </c>
      <c r="C569" s="187">
        <v>0</v>
      </c>
      <c r="D569" s="188">
        <v>325</v>
      </c>
      <c r="E569" s="189">
        <v>92</v>
      </c>
      <c r="F569" s="186">
        <v>1330</v>
      </c>
      <c r="G569" s="190">
        <v>152</v>
      </c>
      <c r="H569" s="188">
        <v>956</v>
      </c>
      <c r="I569" s="189">
        <v>282</v>
      </c>
      <c r="J569" s="186">
        <v>50</v>
      </c>
      <c r="K569" s="190">
        <v>84</v>
      </c>
      <c r="L569" s="188">
        <v>190</v>
      </c>
      <c r="M569" s="186">
        <v>355</v>
      </c>
      <c r="N569" s="191">
        <v>725</v>
      </c>
      <c r="O569" s="192">
        <v>808</v>
      </c>
      <c r="P569" s="186">
        <v>395</v>
      </c>
      <c r="Q569" s="190">
        <v>407</v>
      </c>
      <c r="R569" s="188">
        <v>486</v>
      </c>
      <c r="S569" s="189">
        <v>450</v>
      </c>
      <c r="T569" s="186">
        <v>62</v>
      </c>
      <c r="U569" s="190">
        <v>206</v>
      </c>
      <c r="V569" s="188">
        <v>180</v>
      </c>
      <c r="W569" s="189">
        <v>502</v>
      </c>
      <c r="X569" s="186">
        <v>346</v>
      </c>
      <c r="Y569" s="190">
        <v>249</v>
      </c>
      <c r="Z569" s="188">
        <v>866</v>
      </c>
      <c r="AA569" s="186">
        <v>569</v>
      </c>
      <c r="AB569" s="161">
        <f t="shared" si="10419"/>
        <v>6606</v>
      </c>
      <c r="AC569" s="162">
        <f t="shared" si="10420"/>
        <v>4156</v>
      </c>
      <c r="AE569" s="253">
        <f>$AE$11</f>
        <v>0</v>
      </c>
      <c r="AF569" s="119">
        <f>SUMIF($A$9:$A$32,$AE569,B$567:B$590)</f>
        <v>0</v>
      </c>
      <c r="AG569" s="187">
        <f t="shared" si="10390"/>
        <v>0</v>
      </c>
      <c r="AH569" s="188">
        <f t="shared" si="10390"/>
        <v>0</v>
      </c>
      <c r="AI569" s="189">
        <f t="shared" si="10390"/>
        <v>0</v>
      </c>
      <c r="AJ569" s="186">
        <f t="shared" si="10390"/>
        <v>0</v>
      </c>
      <c r="AK569" s="190">
        <f t="shared" si="10390"/>
        <v>0</v>
      </c>
      <c r="AL569" s="188">
        <f t="shared" si="10390"/>
        <v>0</v>
      </c>
      <c r="AM569" s="189">
        <f t="shared" si="10390"/>
        <v>0</v>
      </c>
      <c r="AN569" s="186">
        <f t="shared" si="10390"/>
        <v>0</v>
      </c>
      <c r="AO569" s="190">
        <f t="shared" si="10390"/>
        <v>0</v>
      </c>
      <c r="AP569" s="188">
        <f t="shared" si="10390"/>
        <v>0</v>
      </c>
      <c r="AQ569" s="186">
        <f t="shared" si="10390"/>
        <v>0</v>
      </c>
      <c r="AR569" s="191">
        <f t="shared" si="10390"/>
        <v>0</v>
      </c>
      <c r="AS569" s="192">
        <f t="shared" si="10390"/>
        <v>0</v>
      </c>
      <c r="AT569" s="186">
        <f t="shared" si="10390"/>
        <v>0</v>
      </c>
      <c r="AU569" s="190">
        <f t="shared" si="10390"/>
        <v>0</v>
      </c>
      <c r="AV569" s="188">
        <f t="shared" si="10390"/>
        <v>0</v>
      </c>
      <c r="AW569" s="189">
        <f t="shared" si="10391"/>
        <v>0</v>
      </c>
      <c r="AX569" s="186">
        <f t="shared" si="10391"/>
        <v>0</v>
      </c>
      <c r="AY569" s="190">
        <f t="shared" si="10391"/>
        <v>0</v>
      </c>
      <c r="AZ569" s="188">
        <f t="shared" si="10391"/>
        <v>0</v>
      </c>
      <c r="BA569" s="189">
        <f t="shared" si="10391"/>
        <v>0</v>
      </c>
      <c r="BB569" s="186">
        <f t="shared" si="10391"/>
        <v>0</v>
      </c>
      <c r="BC569" s="190">
        <f t="shared" si="10391"/>
        <v>0</v>
      </c>
      <c r="BD569" s="188">
        <f t="shared" si="10391"/>
        <v>0</v>
      </c>
      <c r="BE569" s="186">
        <f t="shared" si="10391"/>
        <v>0</v>
      </c>
      <c r="BF569" s="163">
        <f>SUM(AF569,AH569,AJ569,AL569,AN569,AP569,AR569,AT569,AV569,AX569,AZ569,BB569,BD569)</f>
        <v>0</v>
      </c>
      <c r="BG569" s="164">
        <f>SUM(AG569,AI569,AK569,AM569,AO569,AQ569,AS569,AU569,AW569,AY569,BA569,BC569,BE569)</f>
        <v>0</v>
      </c>
      <c r="BI569" s="138" t="s">
        <v>23</v>
      </c>
      <c r="BJ569" s="122">
        <f>B569/B591</f>
        <v>4.2938341776844184E-2</v>
      </c>
      <c r="BK569" s="123">
        <f t="shared" ref="BK569" si="10448">C569/C591</f>
        <v>0</v>
      </c>
      <c r="BL569" s="124">
        <f t="shared" ref="BL569" si="10449">D569/D591</f>
        <v>5.3043904031336707E-2</v>
      </c>
      <c r="BM569" s="125">
        <f t="shared" ref="BM569" si="10450">E569/E591</f>
        <v>1.3430656934306569E-2</v>
      </c>
      <c r="BN569" s="122">
        <f t="shared" ref="BN569" si="10451">F569/F591</f>
        <v>8.2225656877897985E-2</v>
      </c>
      <c r="BO569" s="123">
        <f t="shared" ref="BO569" si="10452">G569/G591</f>
        <v>7.5449220688970512E-3</v>
      </c>
      <c r="BP569" s="124">
        <f t="shared" ref="BP569" si="10453">H569/H591</f>
        <v>3.9733998337489612E-2</v>
      </c>
      <c r="BQ569" s="125">
        <f t="shared" ref="BQ569" si="10454">I569/I591</f>
        <v>1.0206297502714441E-2</v>
      </c>
      <c r="BR569" s="122">
        <f t="shared" ref="BR569" si="10455">J569/J591</f>
        <v>1.4814814814814815E-2</v>
      </c>
      <c r="BS569" s="123">
        <f t="shared" ref="BS569" si="10456">K569/K591</f>
        <v>2.8620102214650767E-2</v>
      </c>
      <c r="BT569" s="124">
        <f t="shared" ref="BT569" si="10457">L569/L591</f>
        <v>1.6774079632735941E-2</v>
      </c>
      <c r="BU569" s="122">
        <f t="shared" ref="BU569" si="10458">M569/M591</f>
        <v>3.3633349123638086E-2</v>
      </c>
      <c r="BV569" s="126">
        <f t="shared" ref="BV569" si="10459">N569/N591</f>
        <v>2.8671992406865458E-2</v>
      </c>
      <c r="BW569" s="127">
        <f t="shared" ref="BW569" si="10460">O569/O591</f>
        <v>3.571270718232044E-2</v>
      </c>
      <c r="BX569" s="122">
        <f t="shared" ref="BX569" si="10461">P569/P591</f>
        <v>3.1399046104928455E-2</v>
      </c>
      <c r="BY569" s="123">
        <f t="shared" ref="BY569" si="10462">Q569/Q591</f>
        <v>3.9913700107874865E-2</v>
      </c>
      <c r="BZ569" s="124">
        <f t="shared" ref="BZ569" si="10463">R569/R591</f>
        <v>2.7652916073968706E-2</v>
      </c>
      <c r="CA569" s="125">
        <f t="shared" ref="CA569" si="10464">S569/S591</f>
        <v>2.9398314496635526E-2</v>
      </c>
      <c r="CB569" s="122">
        <f t="shared" ref="CB569" si="10465">T569/T591</f>
        <v>1.8419489007724301E-2</v>
      </c>
      <c r="CC569" s="123">
        <f t="shared" ref="CC569" si="10466">U569/U591</f>
        <v>7.0091867982306905E-2</v>
      </c>
      <c r="CD569" s="124">
        <f t="shared" ref="CD569" si="10467">V569/V591</f>
        <v>1.3610586011342156E-2</v>
      </c>
      <c r="CE569" s="125">
        <f t="shared" ref="CE569" si="10468">W569/W591</f>
        <v>3.4738080409660234E-2</v>
      </c>
      <c r="CF569" s="122">
        <f t="shared" ref="CF569" si="10469">X569/X591</f>
        <v>3.2177066865060916E-2</v>
      </c>
      <c r="CG569" s="123">
        <f t="shared" ref="CG569" si="10470">Y569/Y591</f>
        <v>4.9710521062088238E-2</v>
      </c>
      <c r="CH569" s="124">
        <f t="shared" ref="CH569" si="10471">Z569/Z591</f>
        <v>3.4846290037019154E-2</v>
      </c>
      <c r="CI569" s="122">
        <f t="shared" ref="CI569" si="10472">AA569/AA591</f>
        <v>2.0822659737978481E-2</v>
      </c>
      <c r="CJ569" s="128">
        <f t="shared" ref="CJ569" si="10473">AB569/AB591</f>
        <v>3.5729932337049117E-2</v>
      </c>
      <c r="CK569" s="129">
        <f t="shared" ref="CK569" si="10474">AC569/AC591</f>
        <v>2.2528920064616154E-2</v>
      </c>
    </row>
    <row r="570" spans="1:89" ht="14.25" thickTop="1" thickBot="1" x14ac:dyDescent="0.25">
      <c r="A570" s="130" t="s">
        <v>24</v>
      </c>
      <c r="B570" s="179">
        <v>984</v>
      </c>
      <c r="C570" s="180">
        <v>542</v>
      </c>
      <c r="D570" s="181">
        <v>483</v>
      </c>
      <c r="E570" s="182">
        <v>413</v>
      </c>
      <c r="F570" s="179">
        <v>1858</v>
      </c>
      <c r="G570" s="183">
        <v>712</v>
      </c>
      <c r="H570" s="181">
        <v>1523</v>
      </c>
      <c r="I570" s="182">
        <v>990</v>
      </c>
      <c r="J570" s="179">
        <v>93</v>
      </c>
      <c r="K570" s="183">
        <v>281</v>
      </c>
      <c r="L570" s="181">
        <v>468</v>
      </c>
      <c r="M570" s="179">
        <v>706</v>
      </c>
      <c r="N570" s="184">
        <v>1256</v>
      </c>
      <c r="O570" s="185">
        <v>1672</v>
      </c>
      <c r="P570" s="179">
        <v>729</v>
      </c>
      <c r="Q570" s="183">
        <v>933</v>
      </c>
      <c r="R570" s="181">
        <v>1010</v>
      </c>
      <c r="S570" s="182">
        <v>1035</v>
      </c>
      <c r="T570" s="179">
        <v>125</v>
      </c>
      <c r="U570" s="183">
        <v>504</v>
      </c>
      <c r="V570" s="181">
        <v>508</v>
      </c>
      <c r="W570" s="182">
        <v>1237</v>
      </c>
      <c r="X570" s="179">
        <v>608</v>
      </c>
      <c r="Y570" s="183">
        <v>469</v>
      </c>
      <c r="Z570" s="181">
        <v>1244</v>
      </c>
      <c r="AA570" s="179">
        <v>1196</v>
      </c>
      <c r="AB570" s="161">
        <f t="shared" si="10419"/>
        <v>10889</v>
      </c>
      <c r="AC570" s="162">
        <f t="shared" si="10420"/>
        <v>10690</v>
      </c>
      <c r="AE570" s="250" t="s">
        <v>25</v>
      </c>
      <c r="AF570" s="14">
        <f t="shared" ref="AF570:BG570" si="10475">SUM(AF567:AF569)</f>
        <v>2207</v>
      </c>
      <c r="AG570" s="1">
        <f t="shared" si="10475"/>
        <v>1693</v>
      </c>
      <c r="AH570" s="14">
        <f t="shared" si="10475"/>
        <v>818</v>
      </c>
      <c r="AI570" s="1">
        <f t="shared" si="10475"/>
        <v>748</v>
      </c>
      <c r="AJ570" s="14">
        <f t="shared" si="10475"/>
        <v>2779</v>
      </c>
      <c r="AK570" s="1">
        <f t="shared" si="10475"/>
        <v>1641</v>
      </c>
      <c r="AL570" s="14">
        <f t="shared" si="10475"/>
        <v>3139</v>
      </c>
      <c r="AM570" s="1">
        <f t="shared" si="10475"/>
        <v>2767</v>
      </c>
      <c r="AN570" s="14">
        <f t="shared" si="10475"/>
        <v>217</v>
      </c>
      <c r="AO570" s="1">
        <f t="shared" si="10475"/>
        <v>651</v>
      </c>
      <c r="AP570" s="14">
        <f t="shared" si="10475"/>
        <v>928</v>
      </c>
      <c r="AQ570" s="1">
        <f t="shared" si="10475"/>
        <v>1959</v>
      </c>
      <c r="AR570" s="14">
        <f t="shared" si="10475"/>
        <v>2790</v>
      </c>
      <c r="AS570" s="1">
        <f t="shared" si="10475"/>
        <v>3426</v>
      </c>
      <c r="AT570" s="14">
        <f t="shared" si="10475"/>
        <v>1627</v>
      </c>
      <c r="AU570" s="1">
        <f t="shared" si="10475"/>
        <v>1433</v>
      </c>
      <c r="AV570" s="14">
        <f t="shared" si="10475"/>
        <v>2353</v>
      </c>
      <c r="AW570" s="1">
        <f t="shared" si="10475"/>
        <v>1729</v>
      </c>
      <c r="AX570" s="14">
        <f t="shared" si="10475"/>
        <v>330</v>
      </c>
      <c r="AY570" s="1">
        <f t="shared" si="10475"/>
        <v>685</v>
      </c>
      <c r="AZ570" s="14">
        <f t="shared" si="10475"/>
        <v>967</v>
      </c>
      <c r="BA570" s="1">
        <f t="shared" si="10475"/>
        <v>1900</v>
      </c>
      <c r="BB570" s="14">
        <f t="shared" si="10475"/>
        <v>1369</v>
      </c>
      <c r="BC570" s="1">
        <f t="shared" si="10475"/>
        <v>993</v>
      </c>
      <c r="BD570" s="14">
        <f t="shared" si="10475"/>
        <v>2912</v>
      </c>
      <c r="BE570" s="1">
        <f t="shared" si="10475"/>
        <v>2650</v>
      </c>
      <c r="BF570" s="165">
        <f t="shared" si="10475"/>
        <v>22436</v>
      </c>
      <c r="BG570" s="166">
        <f t="shared" si="10475"/>
        <v>22275</v>
      </c>
      <c r="BI570" s="130" t="s">
        <v>24</v>
      </c>
      <c r="BJ570" s="122">
        <f>B570/B591</f>
        <v>6.0793278141603853E-2</v>
      </c>
      <c r="BK570" s="123">
        <f t="shared" ref="BK570" si="10476">C570/C591</f>
        <v>2.929096411586684E-2</v>
      </c>
      <c r="BL570" s="124">
        <f t="shared" ref="BL570" si="10477">D570/D591</f>
        <v>7.8831401991186545E-2</v>
      </c>
      <c r="BM570" s="125">
        <f t="shared" ref="BM570" si="10478">E570/E591</f>
        <v>6.029197080291971E-2</v>
      </c>
      <c r="BN570" s="122">
        <f t="shared" ref="BN570" si="10479">F570/F591</f>
        <v>0.11486862442040185</v>
      </c>
      <c r="BO570" s="123">
        <f t="shared" ref="BO570" si="10480">G570/G591</f>
        <v>3.5342003375359872E-2</v>
      </c>
      <c r="BP570" s="124">
        <f t="shared" ref="BP570" si="10481">H570/H591</f>
        <v>6.3300083125519532E-2</v>
      </c>
      <c r="BQ570" s="125">
        <f t="shared" ref="BQ570" si="10482">I570/I591</f>
        <v>3.5830618892508145E-2</v>
      </c>
      <c r="BR570" s="122">
        <f t="shared" ref="BR570" si="10483">J570/J591</f>
        <v>2.7555555555555555E-2</v>
      </c>
      <c r="BS570" s="123">
        <f t="shared" ref="BS570" si="10484">K570/K591</f>
        <v>9.5741056218057924E-2</v>
      </c>
      <c r="BT570" s="124">
        <f t="shared" ref="BT570" si="10485">L570/L591</f>
        <v>4.1317206674317999E-2</v>
      </c>
      <c r="BU570" s="122">
        <f t="shared" ref="BU570" si="10486">M570/M591</f>
        <v>6.6887730933207004E-2</v>
      </c>
      <c r="BV570" s="126">
        <f t="shared" ref="BV570" si="10487">N570/N591</f>
        <v>4.967175512141106E-2</v>
      </c>
      <c r="BW570" s="127">
        <f t="shared" ref="BW570" si="10488">O570/O591</f>
        <v>7.3900552486187848E-2</v>
      </c>
      <c r="BX570" s="122">
        <f t="shared" ref="BX570" si="10489">P570/P591</f>
        <v>5.7949125596184418E-2</v>
      </c>
      <c r="BY570" s="123">
        <f t="shared" ref="BY570" si="10490">Q570/Q591</f>
        <v>9.1497499264489551E-2</v>
      </c>
      <c r="BZ570" s="124">
        <f t="shared" ref="BZ570" si="10491">R570/R591</f>
        <v>5.7467994310099572E-2</v>
      </c>
      <c r="CA570" s="125">
        <f t="shared" ref="CA570" si="10492">S570/S591</f>
        <v>6.7616123342261705E-2</v>
      </c>
      <c r="CB570" s="122">
        <f t="shared" ref="CB570" si="10493">T570/T591</f>
        <v>3.7136066547831255E-2</v>
      </c>
      <c r="CC570" s="123">
        <f t="shared" ref="CC570" si="10494">U570/U591</f>
        <v>0.1714869003062266</v>
      </c>
      <c r="CD570" s="124">
        <f t="shared" ref="CD570" si="10495">V570/V591</f>
        <v>3.8412098298676749E-2</v>
      </c>
      <c r="CE570" s="125">
        <f t="shared" ref="CE570" si="10496">W570/W591</f>
        <v>8.5599612483565152E-2</v>
      </c>
      <c r="CF570" s="122">
        <f t="shared" ref="CF570" si="10497">X570/X591</f>
        <v>5.6542360271552128E-2</v>
      </c>
      <c r="CG570" s="123">
        <f t="shared" ref="CG570" si="10498">Y570/Y591</f>
        <v>9.3631463365941303E-2</v>
      </c>
      <c r="CH570" s="124">
        <f t="shared" ref="CH570" si="10499">Z570/Z591</f>
        <v>5.0056333494286176E-2</v>
      </c>
      <c r="CI570" s="122">
        <f t="shared" ref="CI570" si="10500">AA570/AA591</f>
        <v>4.3767840152235969E-2</v>
      </c>
      <c r="CJ570" s="128">
        <f t="shared" ref="CJ570" si="10501">AB570/AB591</f>
        <v>5.8895433426904002E-2</v>
      </c>
      <c r="CK570" s="129">
        <f t="shared" ref="CK570" si="10502">AC570/AC591</f>
        <v>5.7948545594501119E-2</v>
      </c>
    </row>
    <row r="571" spans="1:89" ht="13.5" thickTop="1" x14ac:dyDescent="0.2">
      <c r="A571" s="138" t="s">
        <v>20</v>
      </c>
      <c r="B571" s="186">
        <v>1064</v>
      </c>
      <c r="C571" s="187">
        <v>835</v>
      </c>
      <c r="D571" s="188">
        <v>394</v>
      </c>
      <c r="E571" s="189">
        <v>366</v>
      </c>
      <c r="F571" s="186">
        <v>1270</v>
      </c>
      <c r="G571" s="190">
        <v>871</v>
      </c>
      <c r="H571" s="188">
        <v>1602</v>
      </c>
      <c r="I571" s="189">
        <v>1260</v>
      </c>
      <c r="J571" s="186">
        <v>98</v>
      </c>
      <c r="K571" s="190">
        <v>313</v>
      </c>
      <c r="L571" s="188">
        <v>521</v>
      </c>
      <c r="M571" s="186">
        <v>936</v>
      </c>
      <c r="N571" s="191">
        <v>1460</v>
      </c>
      <c r="O571" s="192">
        <v>1677</v>
      </c>
      <c r="P571" s="186">
        <v>909</v>
      </c>
      <c r="Q571" s="190">
        <v>785</v>
      </c>
      <c r="R571" s="188">
        <v>1157</v>
      </c>
      <c r="S571" s="189">
        <v>860</v>
      </c>
      <c r="T571" s="186">
        <v>158</v>
      </c>
      <c r="U571" s="190">
        <v>341</v>
      </c>
      <c r="V571" s="188">
        <v>492</v>
      </c>
      <c r="W571" s="189">
        <v>937</v>
      </c>
      <c r="X571" s="186">
        <v>747</v>
      </c>
      <c r="Y571" s="190">
        <v>539</v>
      </c>
      <c r="Z571" s="188">
        <v>1429</v>
      </c>
      <c r="AA571" s="186">
        <v>1385</v>
      </c>
      <c r="AB571" s="161">
        <f t="shared" si="10419"/>
        <v>11301</v>
      </c>
      <c r="AC571" s="162">
        <f t="shared" si="10420"/>
        <v>11105</v>
      </c>
      <c r="BI571" s="138" t="s">
        <v>20</v>
      </c>
      <c r="BJ571" s="122">
        <f>B571/B591</f>
        <v>6.5735821079945633E-2</v>
      </c>
      <c r="BK571" s="123">
        <f t="shared" ref="BK571" si="10503">C571/C591</f>
        <v>4.5125378296584522E-2</v>
      </c>
      <c r="BL571" s="124">
        <f t="shared" ref="BL571" si="10504">D571/D591</f>
        <v>6.4305532887220504E-2</v>
      </c>
      <c r="BM571" s="125">
        <f t="shared" ref="BM571" si="10505">E571/E591</f>
        <v>5.343065693430657E-2</v>
      </c>
      <c r="BN571" s="122">
        <f t="shared" ref="BN571" si="10506">F571/F591</f>
        <v>7.8516228748068004E-2</v>
      </c>
      <c r="BO571" s="123">
        <f t="shared" ref="BO571" si="10507">G571/G591</f>
        <v>4.3234388960587712E-2</v>
      </c>
      <c r="BP571" s="124">
        <f t="shared" ref="BP571" si="10508">H571/H591</f>
        <v>6.6583541147132164E-2</v>
      </c>
      <c r="BQ571" s="125">
        <f t="shared" ref="BQ571" si="10509">I571/I591</f>
        <v>4.5602605863192182E-2</v>
      </c>
      <c r="BR571" s="122">
        <f t="shared" ref="BR571" si="10510">J571/J591</f>
        <v>2.9037037037037038E-2</v>
      </c>
      <c r="BS571" s="123">
        <f t="shared" ref="BS571" si="10511">K571/K591</f>
        <v>0.10664395229982965</v>
      </c>
      <c r="BT571" s="124">
        <f t="shared" ref="BT571" si="10512">L571/L591</f>
        <v>4.5996292045554867E-2</v>
      </c>
      <c r="BU571" s="122">
        <f t="shared" ref="BU571" si="10513">M571/M591</f>
        <v>8.8678351492183796E-2</v>
      </c>
      <c r="BV571" s="126">
        <f t="shared" ref="BV571" si="10514">N571/N591</f>
        <v>5.7739460571066992E-2</v>
      </c>
      <c r="BW571" s="127">
        <f t="shared" ref="BW571" si="10515">O571/O591</f>
        <v>7.4121546961325974E-2</v>
      </c>
      <c r="BX571" s="122">
        <f t="shared" ref="BX571" si="10516">P571/P591</f>
        <v>7.2257551669316369E-2</v>
      </c>
      <c r="BY571" s="123">
        <f t="shared" ref="BY571" si="10517">Q571/Q591</f>
        <v>7.6983426497989602E-2</v>
      </c>
      <c r="BZ571" s="124">
        <f t="shared" ref="BZ571" si="10518">R571/R591</f>
        <v>6.5832147937411101E-2</v>
      </c>
      <c r="CA571" s="125">
        <f t="shared" ref="CA571" si="10519">S571/S591</f>
        <v>5.6183445482459009E-2</v>
      </c>
      <c r="CB571" s="122">
        <f t="shared" ref="CB571" si="10520">T571/T591</f>
        <v>4.6939988116458706E-2</v>
      </c>
      <c r="CC571" s="123">
        <f t="shared" ref="CC571" si="10521">U571/U591</f>
        <v>0.11602585913576047</v>
      </c>
      <c r="CD571" s="124">
        <f t="shared" ref="CD571" si="10522">V571/V591</f>
        <v>3.7202268431001891E-2</v>
      </c>
      <c r="CE571" s="125">
        <f t="shared" ref="CE571" si="10523">W571/W591</f>
        <v>6.4839803473808036E-2</v>
      </c>
      <c r="CF571" s="122">
        <f t="shared" ref="CF571" si="10524">X571/X591</f>
        <v>6.9468985399423422E-2</v>
      </c>
      <c r="CG571" s="123">
        <f t="shared" ref="CG571" si="10525">Y571/Y591</f>
        <v>0.10760630864444001</v>
      </c>
      <c r="CH571" s="124">
        <f t="shared" ref="CH571" si="10526">Z571/Z591</f>
        <v>5.7500402382102044E-2</v>
      </c>
      <c r="CI571" s="122">
        <f t="shared" ref="CI571" si="10527">AA571/AA591</f>
        <v>5.0684329942179612E-2</v>
      </c>
      <c r="CJ571" s="128">
        <f t="shared" ref="CJ571" si="10528">AB571/AB591</f>
        <v>6.1123821577504095E-2</v>
      </c>
      <c r="CK571" s="129">
        <f t="shared" ref="CK571" si="10529">AC571/AC591</f>
        <v>6.0198185110096815E-2</v>
      </c>
    </row>
    <row r="572" spans="1:89" ht="13.5" thickBot="1" x14ac:dyDescent="0.25">
      <c r="A572" s="130" t="s">
        <v>22</v>
      </c>
      <c r="B572" s="179">
        <v>1143</v>
      </c>
      <c r="C572" s="180">
        <v>858</v>
      </c>
      <c r="D572" s="181">
        <v>424</v>
      </c>
      <c r="E572" s="182">
        <v>382</v>
      </c>
      <c r="F572" s="179">
        <v>1509</v>
      </c>
      <c r="G572" s="183">
        <v>770</v>
      </c>
      <c r="H572" s="181">
        <v>1537</v>
      </c>
      <c r="I572" s="182">
        <v>1507</v>
      </c>
      <c r="J572" s="179">
        <v>119</v>
      </c>
      <c r="K572" s="183">
        <v>338</v>
      </c>
      <c r="L572" s="181">
        <v>407</v>
      </c>
      <c r="M572" s="179">
        <v>1023</v>
      </c>
      <c r="N572" s="184">
        <v>1330</v>
      </c>
      <c r="O572" s="185">
        <v>1749</v>
      </c>
      <c r="P572" s="179">
        <v>718</v>
      </c>
      <c r="Q572" s="183">
        <v>648</v>
      </c>
      <c r="R572" s="181">
        <v>1196</v>
      </c>
      <c r="S572" s="182">
        <v>869</v>
      </c>
      <c r="T572" s="179">
        <v>172</v>
      </c>
      <c r="U572" s="183">
        <v>344</v>
      </c>
      <c r="V572" s="181">
        <v>475</v>
      </c>
      <c r="W572" s="182">
        <v>963</v>
      </c>
      <c r="X572" s="179">
        <v>622</v>
      </c>
      <c r="Y572" s="183">
        <v>454</v>
      </c>
      <c r="Z572" s="181">
        <v>1483</v>
      </c>
      <c r="AA572" s="179">
        <v>1265</v>
      </c>
      <c r="AB572" s="161">
        <f t="shared" si="10419"/>
        <v>11135</v>
      </c>
      <c r="AC572" s="162">
        <f t="shared" si="10420"/>
        <v>11170</v>
      </c>
      <c r="AE572" t="s">
        <v>26</v>
      </c>
      <c r="BI572" s="130" t="s">
        <v>22</v>
      </c>
      <c r="BJ572" s="122">
        <f>B572/B591</f>
        <v>7.0616582231558131E-2</v>
      </c>
      <c r="BK572" s="123">
        <f t="shared" ref="BK572" si="10530">C572/C591</f>
        <v>4.6368352788586253E-2</v>
      </c>
      <c r="BL572" s="124">
        <f t="shared" ref="BL572" si="10531">D572/D591</f>
        <v>6.9201893259343894E-2</v>
      </c>
      <c r="BM572" s="125">
        <f t="shared" ref="BM572" si="10532">E572/E591</f>
        <v>5.5766423357664234E-2</v>
      </c>
      <c r="BN572" s="122">
        <f t="shared" ref="BN572" si="10533">F572/F591</f>
        <v>9.3292117465224117E-2</v>
      </c>
      <c r="BO572" s="123">
        <f t="shared" ref="BO572" si="10534">G572/G591</f>
        <v>3.8220986796386379E-2</v>
      </c>
      <c r="BP572" s="124">
        <f t="shared" ref="BP572" si="10535">H572/H591</f>
        <v>6.3881961762261019E-2</v>
      </c>
      <c r="BQ572" s="125">
        <f t="shared" ref="BQ572" si="10536">I572/I591</f>
        <v>5.4542164314151285E-2</v>
      </c>
      <c r="BR572" s="122">
        <f t="shared" ref="BR572" si="10537">J572/J591</f>
        <v>3.5259259259259261E-2</v>
      </c>
      <c r="BS572" s="123">
        <f t="shared" ref="BS572" si="10538">K572/K591</f>
        <v>0.1151618398637138</v>
      </c>
      <c r="BT572" s="124">
        <f t="shared" ref="BT572" si="10539">L572/L591</f>
        <v>3.5931844265913303E-2</v>
      </c>
      <c r="BU572" s="122">
        <f t="shared" ref="BU572" si="10540">M572/M591</f>
        <v>9.6920890573188062E-2</v>
      </c>
      <c r="BV572" s="126">
        <f t="shared" ref="BV572" si="10541">N572/N591</f>
        <v>5.2598275725698015E-2</v>
      </c>
      <c r="BW572" s="127">
        <f t="shared" ref="BW572" si="10542">O572/O591</f>
        <v>7.7303867403314921E-2</v>
      </c>
      <c r="BX572" s="122">
        <f t="shared" ref="BX572" si="10543">P572/P591</f>
        <v>5.7074721780604132E-2</v>
      </c>
      <c r="BY572" s="123">
        <f t="shared" ref="BY572" si="10544">Q572/Q591</f>
        <v>6.3548102383053834E-2</v>
      </c>
      <c r="BZ572" s="124">
        <f t="shared" ref="BZ572" si="10545">R572/R591</f>
        <v>6.8051209103840687E-2</v>
      </c>
      <c r="CA572" s="125">
        <f t="shared" ref="CA572" si="10546">S572/S591</f>
        <v>5.6771411772391714E-2</v>
      </c>
      <c r="CB572" s="122">
        <f t="shared" ref="CB572" si="10547">T572/T591</f>
        <v>5.1099227569815803E-2</v>
      </c>
      <c r="CC572" s="123">
        <f t="shared" ref="CC572" si="10548">U572/U591</f>
        <v>0.1170466144947261</v>
      </c>
      <c r="CD572" s="124">
        <f t="shared" ref="CD572" si="10549">V572/V591</f>
        <v>3.5916824196597356E-2</v>
      </c>
      <c r="CE572" s="125">
        <f t="shared" ref="CE572" si="10550">W572/W591</f>
        <v>6.6638986921320323E-2</v>
      </c>
      <c r="CF572" s="122">
        <f t="shared" ref="CF572" si="10551">X572/X591</f>
        <v>5.7844322514647079E-2</v>
      </c>
      <c r="CG572" s="123">
        <f t="shared" ref="CG572" si="10552">Y572/Y591</f>
        <v>9.0636853663405875E-2</v>
      </c>
      <c r="CH572" s="124">
        <f t="shared" ref="CH572" si="10553">Z572/Z591</f>
        <v>5.9673265733140191E-2</v>
      </c>
      <c r="CI572" s="122">
        <f t="shared" ref="CI572" si="10554">AA572/AA591</f>
        <v>4.6292907853326501E-2</v>
      </c>
      <c r="CJ572" s="128">
        <f t="shared" ref="CJ572" si="10555">AB572/AB591</f>
        <v>6.022597586633998E-2</v>
      </c>
      <c r="CK572" s="129">
        <f t="shared" ref="CK572" si="10556">AC572/AC591</f>
        <v>6.055053828723831E-2</v>
      </c>
    </row>
    <row r="573" spans="1:89" ht="14.25" thickTop="1" thickBot="1" x14ac:dyDescent="0.25">
      <c r="A573" s="138" t="s">
        <v>27</v>
      </c>
      <c r="B573" s="186">
        <v>1148</v>
      </c>
      <c r="C573" s="187">
        <v>1158</v>
      </c>
      <c r="D573" s="188">
        <v>355</v>
      </c>
      <c r="E573" s="189">
        <v>308</v>
      </c>
      <c r="F573" s="186">
        <v>1294</v>
      </c>
      <c r="G573" s="190">
        <v>581</v>
      </c>
      <c r="H573" s="188">
        <v>1697</v>
      </c>
      <c r="I573" s="189">
        <v>1301</v>
      </c>
      <c r="J573" s="186">
        <v>99</v>
      </c>
      <c r="K573" s="190">
        <v>373</v>
      </c>
      <c r="L573" s="188">
        <v>348</v>
      </c>
      <c r="M573" s="186">
        <v>1130</v>
      </c>
      <c r="N573" s="191">
        <v>1296</v>
      </c>
      <c r="O573" s="192">
        <v>1890</v>
      </c>
      <c r="P573" s="186">
        <v>720</v>
      </c>
      <c r="Q573" s="190">
        <v>520</v>
      </c>
      <c r="R573" s="188">
        <v>1166</v>
      </c>
      <c r="S573" s="189">
        <v>831</v>
      </c>
      <c r="T573" s="186">
        <v>125</v>
      </c>
      <c r="U573" s="190">
        <v>226</v>
      </c>
      <c r="V573" s="188">
        <v>457</v>
      </c>
      <c r="W573" s="189">
        <v>1170</v>
      </c>
      <c r="X573" s="186">
        <v>595</v>
      </c>
      <c r="Y573" s="190">
        <v>338</v>
      </c>
      <c r="Z573" s="188">
        <v>1457</v>
      </c>
      <c r="AA573" s="186">
        <v>1434</v>
      </c>
      <c r="AB573" s="161">
        <f t="shared" si="10419"/>
        <v>10757</v>
      </c>
      <c r="AC573" s="162">
        <f t="shared" si="10420"/>
        <v>11260</v>
      </c>
      <c r="AE573" s="265" t="s">
        <v>2</v>
      </c>
      <c r="AF573" s="267" t="s">
        <v>3</v>
      </c>
      <c r="AG573" s="268"/>
      <c r="AH573" s="267" t="s">
        <v>4</v>
      </c>
      <c r="AI573" s="268"/>
      <c r="AJ573" s="267" t="s">
        <v>5</v>
      </c>
      <c r="AK573" s="268"/>
      <c r="AL573" s="267" t="s">
        <v>6</v>
      </c>
      <c r="AM573" s="268"/>
      <c r="AN573" s="267" t="s">
        <v>7</v>
      </c>
      <c r="AO573" s="268"/>
      <c r="AP573" s="267" t="s">
        <v>8</v>
      </c>
      <c r="AQ573" s="268"/>
      <c r="AR573" s="267" t="s">
        <v>9</v>
      </c>
      <c r="AS573" s="268"/>
      <c r="AT573" s="267" t="s">
        <v>10</v>
      </c>
      <c r="AU573" s="268"/>
      <c r="AV573" s="267" t="s">
        <v>11</v>
      </c>
      <c r="AW573" s="268"/>
      <c r="AX573" s="267" t="s">
        <v>12</v>
      </c>
      <c r="AY573" s="268"/>
      <c r="AZ573" s="267" t="s">
        <v>13</v>
      </c>
      <c r="BA573" s="268"/>
      <c r="BB573" s="267" t="s">
        <v>14</v>
      </c>
      <c r="BC573" s="268"/>
      <c r="BD573" s="270" t="s">
        <v>15</v>
      </c>
      <c r="BE573" s="271"/>
      <c r="BF573" s="272" t="s">
        <v>16</v>
      </c>
      <c r="BG573" s="273"/>
      <c r="BI573" s="138" t="s">
        <v>27</v>
      </c>
      <c r="BJ573" s="122">
        <f>B573/B591</f>
        <v>7.0925491165204496E-2</v>
      </c>
      <c r="BK573" s="123">
        <f t="shared" ref="BK573" si="10557">C573/C591</f>
        <v>6.2581063553826199E-2</v>
      </c>
      <c r="BL573" s="124">
        <f t="shared" ref="BL573" si="10558">D573/D591</f>
        <v>5.7940264403460097E-2</v>
      </c>
      <c r="BM573" s="125">
        <f t="shared" ref="BM573" si="10559">E573/E591</f>
        <v>4.4963503649635035E-2</v>
      </c>
      <c r="BN573" s="122">
        <f t="shared" ref="BN573" si="10560">F573/F591</f>
        <v>0.08</v>
      </c>
      <c r="BO573" s="123">
        <f t="shared" ref="BO573" si="10561">G573/G591</f>
        <v>2.8839471855455177E-2</v>
      </c>
      <c r="BP573" s="124">
        <f t="shared" ref="BP573" si="10562">H573/H591</f>
        <v>7.0532003325020784E-2</v>
      </c>
      <c r="BQ573" s="125">
        <f t="shared" ref="BQ573" si="10563">I573/I591</f>
        <v>4.708650018096272E-2</v>
      </c>
      <c r="BR573" s="122">
        <f t="shared" ref="BR573" si="10564">J573/J591</f>
        <v>2.9333333333333333E-2</v>
      </c>
      <c r="BS573" s="123">
        <f t="shared" ref="BS573" si="10565">K573/K591</f>
        <v>0.12708688245315161</v>
      </c>
      <c r="BT573" s="124">
        <f t="shared" ref="BT573" si="10566">L573/L591</f>
        <v>3.0723051116800563E-2</v>
      </c>
      <c r="BU573" s="122">
        <f t="shared" ref="BU573" si="10567">M573/M591</f>
        <v>0.10705826622453814</v>
      </c>
      <c r="BV573" s="126">
        <f t="shared" ref="BV573" si="10568">N573/N591</f>
        <v>5.125365815075536E-2</v>
      </c>
      <c r="BW573" s="127">
        <f t="shared" ref="BW573" si="10569">O573/O591</f>
        <v>8.3535911602209939E-2</v>
      </c>
      <c r="BX573" s="122">
        <f t="shared" ref="BX573" si="10570">P573/P591</f>
        <v>5.7233704292527825E-2</v>
      </c>
      <c r="BY573" s="123">
        <f t="shared" ref="BY573" si="10571">Q573/Q591</f>
        <v>5.0995390801216046E-2</v>
      </c>
      <c r="BZ573" s="124">
        <f t="shared" ref="BZ573" si="10572">R573/R591</f>
        <v>6.6344238975817926E-2</v>
      </c>
      <c r="CA573" s="125">
        <f t="shared" ref="CA573" si="10573">S573/S591</f>
        <v>5.4288887437120271E-2</v>
      </c>
      <c r="CB573" s="122">
        <f t="shared" ref="CB573" si="10574">T573/T591</f>
        <v>3.7136066547831255E-2</v>
      </c>
      <c r="CC573" s="123">
        <f t="shared" ref="CC573" si="10575">U573/U591</f>
        <v>7.6896903708744468E-2</v>
      </c>
      <c r="CD573" s="124">
        <f t="shared" ref="CD573" si="10576">V573/V591</f>
        <v>3.4555765595463139E-2</v>
      </c>
      <c r="CE573" s="125">
        <f t="shared" ref="CE573" si="10577">W573/W591</f>
        <v>8.0963255138052734E-2</v>
      </c>
      <c r="CF573" s="122">
        <f t="shared" ref="CF573" si="10578">X573/X591</f>
        <v>5.5333395331535383E-2</v>
      </c>
      <c r="CG573" s="123">
        <f t="shared" ref="CG573" si="10579">Y573/Y591</f>
        <v>6.7478538630465157E-2</v>
      </c>
      <c r="CH573" s="124">
        <f t="shared" ref="CH573" si="10580">Z573/Z591</f>
        <v>5.8627072267825528E-2</v>
      </c>
      <c r="CI573" s="122">
        <f t="shared" ref="CI573" si="10581">AA573/AA591</f>
        <v>5.247749396179463E-2</v>
      </c>
      <c r="CJ573" s="128">
        <f t="shared" ref="CJ573" si="10582">AB573/AB591</f>
        <v>5.8181483825255426E-2</v>
      </c>
      <c r="CK573" s="129">
        <f t="shared" ref="CK573" si="10583">AC573/AC591</f>
        <v>6.1038411917126535E-2</v>
      </c>
    </row>
    <row r="574" spans="1:89" ht="15" thickTop="1" thickBot="1" x14ac:dyDescent="0.3">
      <c r="A574" s="130" t="s">
        <v>28</v>
      </c>
      <c r="B574" s="179">
        <v>889</v>
      </c>
      <c r="C574" s="180">
        <v>1049</v>
      </c>
      <c r="D574" s="181">
        <v>369</v>
      </c>
      <c r="E574" s="182">
        <v>274</v>
      </c>
      <c r="F574" s="179">
        <v>1007</v>
      </c>
      <c r="G574" s="183">
        <v>487</v>
      </c>
      <c r="H574" s="181">
        <v>1516</v>
      </c>
      <c r="I574" s="182">
        <v>1198</v>
      </c>
      <c r="J574" s="179">
        <v>135</v>
      </c>
      <c r="K574" s="183">
        <v>280</v>
      </c>
      <c r="L574" s="181">
        <v>302</v>
      </c>
      <c r="M574" s="179">
        <v>815</v>
      </c>
      <c r="N574" s="184">
        <v>1092</v>
      </c>
      <c r="O574" s="185">
        <v>1381</v>
      </c>
      <c r="P574" s="179">
        <v>665</v>
      </c>
      <c r="Q574" s="183">
        <v>425</v>
      </c>
      <c r="R574" s="181">
        <v>1004</v>
      </c>
      <c r="S574" s="182">
        <v>653</v>
      </c>
      <c r="T574" s="179">
        <v>139</v>
      </c>
      <c r="U574" s="183">
        <v>216</v>
      </c>
      <c r="V574" s="181">
        <v>395</v>
      </c>
      <c r="W574" s="182">
        <v>1039</v>
      </c>
      <c r="X574" s="179">
        <v>516</v>
      </c>
      <c r="Y574" s="183">
        <v>240</v>
      </c>
      <c r="Z574" s="181">
        <v>1330</v>
      </c>
      <c r="AA574" s="179">
        <v>1371</v>
      </c>
      <c r="AB574" s="161">
        <f t="shared" si="10419"/>
        <v>9359</v>
      </c>
      <c r="AC574" s="162">
        <f t="shared" si="10420"/>
        <v>9428</v>
      </c>
      <c r="AE574" s="266"/>
      <c r="AF574" s="110" t="s">
        <v>17</v>
      </c>
      <c r="AG574" s="111" t="s">
        <v>18</v>
      </c>
      <c r="AH574" s="112" t="s">
        <v>17</v>
      </c>
      <c r="AI574" s="113" t="s">
        <v>18</v>
      </c>
      <c r="AJ574" s="110" t="s">
        <v>17</v>
      </c>
      <c r="AK574" s="111" t="s">
        <v>18</v>
      </c>
      <c r="AL574" s="112" t="s">
        <v>17</v>
      </c>
      <c r="AM574" s="113" t="s">
        <v>18</v>
      </c>
      <c r="AN574" s="110" t="s">
        <v>17</v>
      </c>
      <c r="AO574" s="111" t="s">
        <v>18</v>
      </c>
      <c r="AP574" s="112" t="s">
        <v>17</v>
      </c>
      <c r="AQ574" s="110" t="s">
        <v>18</v>
      </c>
      <c r="AR574" s="114" t="s">
        <v>17</v>
      </c>
      <c r="AS574" s="115" t="s">
        <v>18</v>
      </c>
      <c r="AT574" s="110" t="s">
        <v>17</v>
      </c>
      <c r="AU574" s="111" t="s">
        <v>18</v>
      </c>
      <c r="AV574" s="112" t="s">
        <v>17</v>
      </c>
      <c r="AW574" s="113" t="s">
        <v>18</v>
      </c>
      <c r="AX574" s="110" t="s">
        <v>17</v>
      </c>
      <c r="AY574" s="111" t="s">
        <v>18</v>
      </c>
      <c r="AZ574" s="112" t="s">
        <v>17</v>
      </c>
      <c r="BA574" s="113" t="s">
        <v>18</v>
      </c>
      <c r="BB574" s="110" t="s">
        <v>17</v>
      </c>
      <c r="BC574" s="111" t="s">
        <v>18</v>
      </c>
      <c r="BD574" s="25" t="s">
        <v>17</v>
      </c>
      <c r="BE574" s="116" t="s">
        <v>18</v>
      </c>
      <c r="BF574" s="167" t="s">
        <v>17</v>
      </c>
      <c r="BG574" s="168" t="s">
        <v>18</v>
      </c>
      <c r="BI574" s="130" t="s">
        <v>28</v>
      </c>
      <c r="BJ574" s="122">
        <f>B574/B591</f>
        <v>5.4924008402322998E-2</v>
      </c>
      <c r="BK574" s="123">
        <f t="shared" ref="BK574" si="10584">C574/C591</f>
        <v>5.6690445309122352E-2</v>
      </c>
      <c r="BL574" s="124">
        <f t="shared" ref="BL574" si="10585">D574/D591</f>
        <v>6.0225232577117677E-2</v>
      </c>
      <c r="BM574" s="125">
        <f t="shared" ref="BM574" si="10586">E574/E591</f>
        <v>0.04</v>
      </c>
      <c r="BN574" s="122">
        <f t="shared" ref="BN574" si="10587">F574/F591</f>
        <v>6.2256568778979907E-2</v>
      </c>
      <c r="BO574" s="123">
        <f t="shared" ref="BO574" si="10588">G574/G591</f>
        <v>2.4173533207584631E-2</v>
      </c>
      <c r="BP574" s="124">
        <f t="shared" ref="BP574" si="10589">H574/H591</f>
        <v>6.3009143807148796E-2</v>
      </c>
      <c r="BQ574" s="125">
        <f t="shared" ref="BQ574" si="10590">I574/I591</f>
        <v>4.3358668114368441E-2</v>
      </c>
      <c r="BR574" s="122">
        <f t="shared" ref="BR574" si="10591">J574/J591</f>
        <v>0.04</v>
      </c>
      <c r="BS574" s="123">
        <f t="shared" ref="BS574" si="10592">K574/K591</f>
        <v>9.540034071550256E-2</v>
      </c>
      <c r="BT574" s="124">
        <f t="shared" ref="BT574" si="10593">L574/L591</f>
        <v>2.6661958153085547E-2</v>
      </c>
      <c r="BU574" s="122">
        <f t="shared" ref="BU574" si="10594">M574/M591</f>
        <v>7.7214590241591663E-2</v>
      </c>
      <c r="BV574" s="126">
        <f t="shared" ref="BV574" si="10595">N574/N591</f>
        <v>4.3185952701099421E-2</v>
      </c>
      <c r="BW574" s="127">
        <f t="shared" ref="BW574" si="10596">O574/O591</f>
        <v>6.1038674033149172E-2</v>
      </c>
      <c r="BX574" s="122">
        <f t="shared" ref="BX574" si="10597">P574/P591</f>
        <v>5.2861685214626392E-2</v>
      </c>
      <c r="BY574" s="123">
        <f t="shared" ref="BY574" si="10598">Q574/Q591</f>
        <v>4.1678925174070805E-2</v>
      </c>
      <c r="BZ574" s="124">
        <f t="shared" ref="BZ574" si="10599">R574/R591</f>
        <v>5.7126600284495024E-2</v>
      </c>
      <c r="CA574" s="125">
        <f t="shared" ref="CA574" si="10600">S574/S591</f>
        <v>4.2660220814006666E-2</v>
      </c>
      <c r="CB574" s="122">
        <f t="shared" ref="CB574" si="10601">T574/T591</f>
        <v>4.1295306001188352E-2</v>
      </c>
      <c r="CC574" s="123">
        <f t="shared" ref="CC574" si="10602">U574/U591</f>
        <v>7.3494385845525687E-2</v>
      </c>
      <c r="CD574" s="124">
        <f t="shared" ref="CD574" si="10603">V574/V591</f>
        <v>2.9867674858223062E-2</v>
      </c>
      <c r="CE574" s="125">
        <f t="shared" ref="CE574" si="10604">W574/W591</f>
        <v>7.1898138537125456E-2</v>
      </c>
      <c r="CF574" s="122">
        <f t="shared" ref="CF574" si="10605">X574/X591</f>
        <v>4.7986608388356736E-2</v>
      </c>
      <c r="CG574" s="123">
        <f t="shared" ref="CG574" si="10606">Y574/Y591</f>
        <v>4.7913755240566978E-2</v>
      </c>
      <c r="CH574" s="124">
        <f t="shared" ref="CH574" si="10607">Z574/Z591</f>
        <v>5.3516819571865444E-2</v>
      </c>
      <c r="CI574" s="122">
        <f t="shared" ref="CI574" si="10608">AA574/AA591</f>
        <v>5.0171997365146749E-2</v>
      </c>
      <c r="CJ574" s="128">
        <f t="shared" ref="CJ574" si="10609">AB574/AB591</f>
        <v>5.0620108498704616E-2</v>
      </c>
      <c r="CK574" s="129">
        <f t="shared" ref="CK574" si="10610">AC574/AC591</f>
        <v>5.1107473139846267E-2</v>
      </c>
    </row>
    <row r="575" spans="1:89" ht="13.5" thickTop="1" x14ac:dyDescent="0.2">
      <c r="A575" s="138" t="s">
        <v>29</v>
      </c>
      <c r="B575" s="193">
        <v>978</v>
      </c>
      <c r="C575" s="187">
        <v>957</v>
      </c>
      <c r="D575" s="188">
        <v>336</v>
      </c>
      <c r="E575" s="189">
        <v>277</v>
      </c>
      <c r="F575" s="186">
        <v>1056</v>
      </c>
      <c r="G575" s="190">
        <v>539</v>
      </c>
      <c r="H575" s="188">
        <v>1406</v>
      </c>
      <c r="I575" s="189">
        <v>1277</v>
      </c>
      <c r="J575" s="186">
        <v>142</v>
      </c>
      <c r="K575" s="190">
        <v>160</v>
      </c>
      <c r="L575" s="188">
        <v>368</v>
      </c>
      <c r="M575" s="186">
        <v>886</v>
      </c>
      <c r="N575" s="191">
        <v>1122</v>
      </c>
      <c r="O575" s="194">
        <v>1378</v>
      </c>
      <c r="P575" s="186">
        <v>665</v>
      </c>
      <c r="Q575" s="190">
        <v>391</v>
      </c>
      <c r="R575" s="188">
        <v>985</v>
      </c>
      <c r="S575" s="189">
        <v>686</v>
      </c>
      <c r="T575" s="186">
        <v>172</v>
      </c>
      <c r="U575" s="190">
        <v>131</v>
      </c>
      <c r="V575" s="188">
        <v>516</v>
      </c>
      <c r="W575" s="195">
        <v>1019</v>
      </c>
      <c r="X575" s="186">
        <v>566</v>
      </c>
      <c r="Y575" s="190">
        <v>230</v>
      </c>
      <c r="Z575" s="188">
        <v>1390</v>
      </c>
      <c r="AA575" s="186">
        <v>1474</v>
      </c>
      <c r="AB575" s="161">
        <f t="shared" si="10419"/>
        <v>9702</v>
      </c>
      <c r="AC575" s="162">
        <f t="shared" si="10420"/>
        <v>9405</v>
      </c>
      <c r="AE575" s="253" t="str">
        <f>$AE$17</f>
        <v>17:00 - 17:59</v>
      </c>
      <c r="AF575" s="119">
        <f t="shared" ref="AF575:AU577" si="10611">SUMIF($A$9:$A$32,$AE575,B$567:B$590)</f>
        <v>1190</v>
      </c>
      <c r="AG575" s="176">
        <f t="shared" si="10611"/>
        <v>2013</v>
      </c>
      <c r="AH575" s="120">
        <f t="shared" si="10611"/>
        <v>502</v>
      </c>
      <c r="AI575" s="171">
        <f t="shared" si="10611"/>
        <v>631</v>
      </c>
      <c r="AJ575" s="119">
        <f t="shared" si="10611"/>
        <v>873</v>
      </c>
      <c r="AK575" s="121">
        <f t="shared" si="10611"/>
        <v>2893</v>
      </c>
      <c r="AL575" s="120">
        <f t="shared" si="10611"/>
        <v>1716</v>
      </c>
      <c r="AM575" s="171">
        <f t="shared" si="10611"/>
        <v>2881</v>
      </c>
      <c r="AN575" s="119">
        <f t="shared" si="10611"/>
        <v>461</v>
      </c>
      <c r="AO575" s="121">
        <f t="shared" si="10611"/>
        <v>123</v>
      </c>
      <c r="AP575" s="120">
        <f t="shared" si="10611"/>
        <v>1168</v>
      </c>
      <c r="AQ575" s="119">
        <f t="shared" si="10611"/>
        <v>535</v>
      </c>
      <c r="AR575" s="170">
        <f t="shared" si="10611"/>
        <v>2527</v>
      </c>
      <c r="AS575" s="172">
        <f t="shared" si="10611"/>
        <v>1542</v>
      </c>
      <c r="AT575" s="119">
        <f t="shared" si="10611"/>
        <v>1342</v>
      </c>
      <c r="AU575" s="121">
        <f t="shared" si="10611"/>
        <v>719</v>
      </c>
      <c r="AV575" s="120">
        <f t="shared" ref="AP575:BE577" si="10612">SUMIF($A$9:$A$32,$AE575,R$567:R$590)</f>
        <v>1578</v>
      </c>
      <c r="AW575" s="171">
        <f t="shared" si="10612"/>
        <v>1327</v>
      </c>
      <c r="AX575" s="119">
        <f t="shared" si="10612"/>
        <v>485</v>
      </c>
      <c r="AY575" s="121">
        <f t="shared" si="10612"/>
        <v>92</v>
      </c>
      <c r="AZ575" s="120">
        <f t="shared" si="10612"/>
        <v>1305</v>
      </c>
      <c r="BA575" s="171">
        <f t="shared" si="10612"/>
        <v>980</v>
      </c>
      <c r="BB575" s="119">
        <f t="shared" si="10612"/>
        <v>1218</v>
      </c>
      <c r="BC575" s="121">
        <f t="shared" si="10612"/>
        <v>306</v>
      </c>
      <c r="BD575" s="20">
        <f t="shared" si="10612"/>
        <v>2005</v>
      </c>
      <c r="BE575" s="175">
        <f t="shared" si="10612"/>
        <v>2626</v>
      </c>
      <c r="BF575" s="161">
        <f>AF575+AH575+AJ575+AL575+AN575+AP575+AR575+AT575+AV575+AX575+AZ575+BB575+BD575</f>
        <v>16370</v>
      </c>
      <c r="BG575" s="162">
        <f>AG575+AI575+AK575+AM575+AO575+AQ575+AS575+AU575+AW575+AY575+BA575+BC575+BE575</f>
        <v>16668</v>
      </c>
      <c r="BI575" s="138" t="s">
        <v>29</v>
      </c>
      <c r="BJ575" s="122">
        <f>B575/B591</f>
        <v>6.0422587421228219E-2</v>
      </c>
      <c r="BK575" s="123">
        <f t="shared" ref="BK575" si="10613">C575/C591</f>
        <v>5.1718547341115431E-2</v>
      </c>
      <c r="BL575" s="124">
        <f t="shared" ref="BL575" si="10614">D575/D591</f>
        <v>5.4839236167781948E-2</v>
      </c>
      <c r="BM575" s="125">
        <f t="shared" ref="BM575" si="10615">E575/E591</f>
        <v>4.0437956204379559E-2</v>
      </c>
      <c r="BN575" s="122">
        <f t="shared" ref="BN575" si="10616">F575/F591</f>
        <v>6.5285935085007726E-2</v>
      </c>
      <c r="BO575" s="123">
        <f t="shared" ref="BO575" si="10617">G575/G591</f>
        <v>2.6754690757470466E-2</v>
      </c>
      <c r="BP575" s="124">
        <f t="shared" ref="BP575" si="10618">H575/H591</f>
        <v>5.8437240232751451E-2</v>
      </c>
      <c r="BQ575" s="125">
        <f t="shared" ref="BQ575" si="10619">I575/I591</f>
        <v>4.6217879116901915E-2</v>
      </c>
      <c r="BR575" s="122">
        <f t="shared" ref="BR575" si="10620">J575/J591</f>
        <v>4.2074074074074076E-2</v>
      </c>
      <c r="BS575" s="123">
        <f t="shared" ref="BS575" si="10621">K575/K591</f>
        <v>5.4514480408858604E-2</v>
      </c>
      <c r="BT575" s="124">
        <f t="shared" ref="BT575" si="10622">L575/L591</f>
        <v>3.2488743709720137E-2</v>
      </c>
      <c r="BU575" s="122">
        <f t="shared" ref="BU575" si="10623">M575/M591</f>
        <v>8.3941260066319273E-2</v>
      </c>
      <c r="BV575" s="126">
        <f t="shared" ref="BV575" si="10624">N575/N591</f>
        <v>4.4372379973107647E-2</v>
      </c>
      <c r="BW575" s="127">
        <f t="shared" ref="BW575" si="10625">O575/O591</f>
        <v>6.0906077348066301E-2</v>
      </c>
      <c r="BX575" s="122">
        <f t="shared" ref="BX575" si="10626">P575/P591</f>
        <v>5.2861685214626392E-2</v>
      </c>
      <c r="BY575" s="123">
        <f t="shared" ref="BY575" si="10627">Q575/Q591</f>
        <v>3.8344611160145141E-2</v>
      </c>
      <c r="BZ575" s="124">
        <f t="shared" ref="BZ575" si="10628">R575/R591</f>
        <v>5.604551920341394E-2</v>
      </c>
      <c r="CA575" s="125">
        <f t="shared" ref="CA575" si="10629">S575/S591</f>
        <v>4.4816097210426599E-2</v>
      </c>
      <c r="CB575" s="122">
        <f t="shared" ref="CB575" si="10630">T575/T591</f>
        <v>5.1099227569815803E-2</v>
      </c>
      <c r="CC575" s="123">
        <f t="shared" ref="CC575" si="10631">U575/U591</f>
        <v>4.457298400816604E-2</v>
      </c>
      <c r="CD575" s="124">
        <f t="shared" ref="CD575" si="10632">V575/V591</f>
        <v>3.9017013232514178E-2</v>
      </c>
      <c r="CE575" s="125">
        <f t="shared" ref="CE575" si="10633">W575/W591</f>
        <v>7.0514151269808312E-2</v>
      </c>
      <c r="CF575" s="122">
        <f t="shared" ref="CF575" si="10634">X575/X591</f>
        <v>5.2636473542267276E-2</v>
      </c>
      <c r="CG575" s="123">
        <f t="shared" ref="CG575" si="10635">Y575/Y591</f>
        <v>4.5917348772210022E-2</v>
      </c>
      <c r="CH575" s="124">
        <f t="shared" ref="CH575" si="10636">Z575/Z591</f>
        <v>5.593111218413005E-2</v>
      </c>
      <c r="CI575" s="122">
        <f t="shared" ref="CI575" si="10637">AA575/AA591</f>
        <v>5.3941301324745665E-2</v>
      </c>
      <c r="CJ575" s="128">
        <f t="shared" ref="CJ575" si="10638">AB575/AB591</f>
        <v>5.2475295721170226E-2</v>
      </c>
      <c r="CK575" s="129">
        <f t="shared" ref="CK575" si="10639">AC575/AC591</f>
        <v>5.0982794323319272E-2</v>
      </c>
    </row>
    <row r="576" spans="1:89" x14ac:dyDescent="0.2">
      <c r="A576" s="130" t="s">
        <v>31</v>
      </c>
      <c r="B576" s="196">
        <v>839</v>
      </c>
      <c r="C576" s="180">
        <v>1033</v>
      </c>
      <c r="D576" s="181">
        <v>338</v>
      </c>
      <c r="E576" s="182">
        <v>324</v>
      </c>
      <c r="F576" s="179">
        <v>889</v>
      </c>
      <c r="G576" s="183">
        <v>594</v>
      </c>
      <c r="H576" s="181">
        <v>1451</v>
      </c>
      <c r="I576" s="182">
        <v>1364</v>
      </c>
      <c r="J576" s="179">
        <v>162</v>
      </c>
      <c r="K576" s="180">
        <v>120</v>
      </c>
      <c r="L576" s="181">
        <v>450</v>
      </c>
      <c r="M576" s="179">
        <v>763</v>
      </c>
      <c r="N576" s="184">
        <v>1234</v>
      </c>
      <c r="O576" s="197">
        <v>1103</v>
      </c>
      <c r="P576" s="179">
        <v>609</v>
      </c>
      <c r="Q576" s="180">
        <v>442</v>
      </c>
      <c r="R576" s="181">
        <v>932</v>
      </c>
      <c r="S576" s="182">
        <v>692</v>
      </c>
      <c r="T576" s="188">
        <v>191</v>
      </c>
      <c r="U576" s="179">
        <v>108</v>
      </c>
      <c r="V576" s="181">
        <v>591</v>
      </c>
      <c r="W576" s="198">
        <v>888</v>
      </c>
      <c r="X576" s="179">
        <v>542</v>
      </c>
      <c r="Y576" s="183">
        <v>201</v>
      </c>
      <c r="Z576" s="181">
        <v>1478</v>
      </c>
      <c r="AA576" s="179">
        <v>1678</v>
      </c>
      <c r="AB576" s="161">
        <f t="shared" si="10419"/>
        <v>9706</v>
      </c>
      <c r="AC576" s="162">
        <f t="shared" si="10420"/>
        <v>9310</v>
      </c>
      <c r="AE576" s="255" t="str">
        <f>$AE$18</f>
        <v>18:00 - 18:59</v>
      </c>
      <c r="AF576" s="119">
        <f t="shared" si="10611"/>
        <v>1238</v>
      </c>
      <c r="AG576" s="180">
        <f t="shared" si="10611"/>
        <v>1755</v>
      </c>
      <c r="AH576" s="181">
        <f t="shared" si="10611"/>
        <v>394</v>
      </c>
      <c r="AI576" s="182">
        <f t="shared" si="10611"/>
        <v>632</v>
      </c>
      <c r="AJ576" s="179">
        <f t="shared" si="10611"/>
        <v>694</v>
      </c>
      <c r="AK576" s="183">
        <f t="shared" si="10611"/>
        <v>2407</v>
      </c>
      <c r="AL576" s="181">
        <f t="shared" si="10611"/>
        <v>1705</v>
      </c>
      <c r="AM576" s="182">
        <f t="shared" si="10611"/>
        <v>2634</v>
      </c>
      <c r="AN576" s="179">
        <f t="shared" si="10611"/>
        <v>351</v>
      </c>
      <c r="AO576" s="183">
        <f t="shared" si="10611"/>
        <v>108</v>
      </c>
      <c r="AP576" s="181">
        <f t="shared" si="10612"/>
        <v>1148</v>
      </c>
      <c r="AQ576" s="179">
        <f t="shared" si="10612"/>
        <v>417</v>
      </c>
      <c r="AR576" s="184">
        <f t="shared" si="10612"/>
        <v>2170</v>
      </c>
      <c r="AS576" s="185">
        <f t="shared" si="10612"/>
        <v>1449</v>
      </c>
      <c r="AT576" s="179">
        <f t="shared" si="10612"/>
        <v>866</v>
      </c>
      <c r="AU576" s="183">
        <f t="shared" si="10612"/>
        <v>725</v>
      </c>
      <c r="AV576" s="181">
        <f t="shared" si="10612"/>
        <v>1265</v>
      </c>
      <c r="AW576" s="182">
        <f t="shared" si="10612"/>
        <v>1216</v>
      </c>
      <c r="AX576" s="179">
        <f t="shared" si="10612"/>
        <v>329</v>
      </c>
      <c r="AY576" s="183">
        <f t="shared" si="10612"/>
        <v>111</v>
      </c>
      <c r="AZ576" s="181">
        <f t="shared" si="10612"/>
        <v>1415</v>
      </c>
      <c r="BA576" s="182">
        <f t="shared" si="10612"/>
        <v>915</v>
      </c>
      <c r="BB576" s="179">
        <f t="shared" si="10612"/>
        <v>972</v>
      </c>
      <c r="BC576" s="183">
        <f t="shared" si="10612"/>
        <v>253</v>
      </c>
      <c r="BD576" s="181">
        <f t="shared" si="10612"/>
        <v>1849</v>
      </c>
      <c r="BE576" s="179">
        <f t="shared" si="10612"/>
        <v>2291</v>
      </c>
      <c r="BF576" s="163">
        <f>SUM(AF576,AH576,AJ576,AL576,AN576,AP576,AR576,AT576,AV576,AX576,AZ576,BB576,BD576)</f>
        <v>14396</v>
      </c>
      <c r="BG576" s="164">
        <f>SUM(AG576,AI576,AK576,AM576,AO576,AQ576,AS576,AU576,AW576,AY576,BA576,BC576,BE576)</f>
        <v>14913</v>
      </c>
      <c r="BI576" s="130" t="s">
        <v>31</v>
      </c>
      <c r="BJ576" s="122">
        <f>B576/B591</f>
        <v>5.1834919065859388E-2</v>
      </c>
      <c r="BK576" s="123">
        <f t="shared" ref="BK576" si="10640">C576/C591</f>
        <v>5.5825767401642891E-2</v>
      </c>
      <c r="BL576" s="124">
        <f t="shared" ref="BL576" si="10641">D576/D591</f>
        <v>5.5165660192590171E-2</v>
      </c>
      <c r="BM576" s="125">
        <f t="shared" ref="BM576" si="10642">E576/E591</f>
        <v>4.72992700729927E-2</v>
      </c>
      <c r="BN576" s="122">
        <f t="shared" ref="BN576" si="10643">F576/F591</f>
        <v>5.4961360123647607E-2</v>
      </c>
      <c r="BO576" s="123">
        <f t="shared" ref="BO576" si="10644">G576/G591</f>
        <v>2.9484761242926635E-2</v>
      </c>
      <c r="BP576" s="124">
        <f t="shared" ref="BP576" si="10645">H576/H591</f>
        <v>6.0307564422277637E-2</v>
      </c>
      <c r="BQ576" s="125">
        <f t="shared" ref="BQ576" si="10646">I576/I591</f>
        <v>4.9366630474122333E-2</v>
      </c>
      <c r="BR576" s="122">
        <f t="shared" ref="BR576" si="10647">J576/J591</f>
        <v>4.8000000000000001E-2</v>
      </c>
      <c r="BS576" s="123">
        <f t="shared" ref="BS576" si="10648">K576/K591</f>
        <v>4.0885860306643949E-2</v>
      </c>
      <c r="BT576" s="124">
        <f t="shared" ref="BT576" si="10649">L576/L591</f>
        <v>3.9728083340690383E-2</v>
      </c>
      <c r="BU576" s="122">
        <f t="shared" ref="BU576" si="10650">M576/M591</f>
        <v>7.2288015158692556E-2</v>
      </c>
      <c r="BV576" s="126">
        <f t="shared" ref="BV576" si="10651">N576/N591</f>
        <v>4.8801708455271695E-2</v>
      </c>
      <c r="BW576" s="127">
        <f t="shared" ref="BW576" si="10652">O576/O591</f>
        <v>4.8751381215469611E-2</v>
      </c>
      <c r="BX576" s="122">
        <f t="shared" ref="BX576" si="10653">P576/P591</f>
        <v>4.8410174880763115E-2</v>
      </c>
      <c r="BY576" s="123">
        <f t="shared" ref="BY576" si="10654">Q576/Q591</f>
        <v>4.3346082181033641E-2</v>
      </c>
      <c r="BZ576" s="124">
        <f t="shared" ref="BZ576" si="10655">R576/R591</f>
        <v>5.3029871977240399E-2</v>
      </c>
      <c r="CA576" s="125">
        <f t="shared" ref="CA576" si="10656">S576/S591</f>
        <v>4.5208074737048409E-2</v>
      </c>
      <c r="CB576" s="122">
        <f t="shared" ref="CB576" si="10657">T576/T591</f>
        <v>5.6743909685086157E-2</v>
      </c>
      <c r="CC576" s="123">
        <f t="shared" ref="CC576" si="10658">U576/U591</f>
        <v>3.6747192922762843E-2</v>
      </c>
      <c r="CD576" s="124">
        <f t="shared" ref="CD576" si="10659">V576/V591</f>
        <v>4.4688090737240074E-2</v>
      </c>
      <c r="CE576" s="125">
        <f t="shared" ref="CE576" si="10660">W576/W591</f>
        <v>6.1449034668881047E-2</v>
      </c>
      <c r="CF576" s="122">
        <f t="shared" ref="CF576" si="10661">X576/X591</f>
        <v>5.0404538268390219E-2</v>
      </c>
      <c r="CG576" s="123">
        <f t="shared" ref="CG576" si="10662">Y576/Y591</f>
        <v>4.0127770013974842E-2</v>
      </c>
      <c r="CH576" s="124">
        <f t="shared" ref="CH576" si="10663">Z576/Z591</f>
        <v>5.947207468211814E-2</v>
      </c>
      <c r="CI576" s="122">
        <f t="shared" ref="CI576" si="10664">AA576/AA591</f>
        <v>6.1406718875795949E-2</v>
      </c>
      <c r="CJ576" s="128">
        <f t="shared" ref="CJ576" si="10665">AB576/AB591</f>
        <v>5.2496930557583824E-2</v>
      </c>
      <c r="CK576" s="129">
        <f t="shared" ref="CK576" si="10666">AC576/AC591</f>
        <v>5.0467816602881709E-2</v>
      </c>
    </row>
    <row r="577" spans="1:89" ht="13.5" thickBot="1" x14ac:dyDescent="0.25">
      <c r="A577" s="138" t="s">
        <v>33</v>
      </c>
      <c r="B577" s="193">
        <v>887</v>
      </c>
      <c r="C577" s="187">
        <v>1077</v>
      </c>
      <c r="D577" s="188">
        <v>277</v>
      </c>
      <c r="E577" s="189">
        <v>335</v>
      </c>
      <c r="F577" s="186">
        <v>732</v>
      </c>
      <c r="G577" s="190">
        <v>806</v>
      </c>
      <c r="H577" s="188">
        <v>1278</v>
      </c>
      <c r="I577" s="189">
        <v>1563</v>
      </c>
      <c r="J577" s="186">
        <v>139</v>
      </c>
      <c r="K577" s="187">
        <v>136</v>
      </c>
      <c r="L577" s="188">
        <v>443</v>
      </c>
      <c r="M577" s="186">
        <v>651</v>
      </c>
      <c r="N577" s="191">
        <v>1179</v>
      </c>
      <c r="O577" s="194">
        <v>1095</v>
      </c>
      <c r="P577" s="186">
        <v>592</v>
      </c>
      <c r="Q577" s="187">
        <v>479</v>
      </c>
      <c r="R577" s="188">
        <v>930</v>
      </c>
      <c r="S577" s="189">
        <v>664</v>
      </c>
      <c r="T577" s="186">
        <v>98</v>
      </c>
      <c r="U577" s="190">
        <v>135</v>
      </c>
      <c r="V577" s="188">
        <v>551</v>
      </c>
      <c r="W577" s="195">
        <v>749</v>
      </c>
      <c r="X577" s="186">
        <v>487</v>
      </c>
      <c r="Y577" s="190">
        <v>191</v>
      </c>
      <c r="Z577" s="188">
        <v>1458</v>
      </c>
      <c r="AA577" s="186">
        <v>1684</v>
      </c>
      <c r="AB577" s="161">
        <f t="shared" si="10419"/>
        <v>9051</v>
      </c>
      <c r="AC577" s="162">
        <f t="shared" si="10420"/>
        <v>9565</v>
      </c>
      <c r="AE577" s="253">
        <f>$AE$19</f>
        <v>0</v>
      </c>
      <c r="AF577" s="119">
        <f t="shared" si="10611"/>
        <v>0</v>
      </c>
      <c r="AG577" s="187">
        <f t="shared" si="10611"/>
        <v>0</v>
      </c>
      <c r="AH577" s="188">
        <f t="shared" si="10611"/>
        <v>0</v>
      </c>
      <c r="AI577" s="189">
        <f t="shared" si="10611"/>
        <v>0</v>
      </c>
      <c r="AJ577" s="186">
        <f t="shared" si="10611"/>
        <v>0</v>
      </c>
      <c r="AK577" s="190">
        <f t="shared" si="10611"/>
        <v>0</v>
      </c>
      <c r="AL577" s="188">
        <f t="shared" si="10611"/>
        <v>0</v>
      </c>
      <c r="AM577" s="189">
        <f t="shared" si="10611"/>
        <v>0</v>
      </c>
      <c r="AN577" s="186">
        <f t="shared" si="10611"/>
        <v>0</v>
      </c>
      <c r="AO577" s="190">
        <f t="shared" si="10611"/>
        <v>0</v>
      </c>
      <c r="AP577" s="188">
        <f t="shared" si="10612"/>
        <v>0</v>
      </c>
      <c r="AQ577" s="186">
        <f t="shared" si="10612"/>
        <v>0</v>
      </c>
      <c r="AR577" s="191">
        <f t="shared" si="10612"/>
        <v>0</v>
      </c>
      <c r="AS577" s="192">
        <f t="shared" si="10612"/>
        <v>0</v>
      </c>
      <c r="AT577" s="186">
        <f t="shared" si="10612"/>
        <v>0</v>
      </c>
      <c r="AU577" s="190">
        <f t="shared" si="10612"/>
        <v>0</v>
      </c>
      <c r="AV577" s="188">
        <f t="shared" si="10612"/>
        <v>0</v>
      </c>
      <c r="AW577" s="189">
        <f t="shared" si="10612"/>
        <v>0</v>
      </c>
      <c r="AX577" s="186">
        <f t="shared" si="10612"/>
        <v>0</v>
      </c>
      <c r="AY577" s="190">
        <f t="shared" si="10612"/>
        <v>0</v>
      </c>
      <c r="AZ577" s="188">
        <f t="shared" si="10612"/>
        <v>0</v>
      </c>
      <c r="BA577" s="189">
        <f t="shared" si="10612"/>
        <v>0</v>
      </c>
      <c r="BB577" s="186">
        <f t="shared" si="10612"/>
        <v>0</v>
      </c>
      <c r="BC577" s="190">
        <f t="shared" si="10612"/>
        <v>0</v>
      </c>
      <c r="BD577" s="188">
        <f t="shared" si="10612"/>
        <v>0</v>
      </c>
      <c r="BE577" s="186">
        <f t="shared" si="10612"/>
        <v>0</v>
      </c>
      <c r="BF577" s="163">
        <f>SUM(AF577,AH577,AJ577,AL577,AN577,AP577,AR577,AT577,AV577,AX577,AZ577,BB577,BD577)</f>
        <v>0</v>
      </c>
      <c r="BG577" s="164">
        <f>SUM(AG577,AI577,AK577,AM577,AO577,AQ577,AS577,AU577,AW577,AY577,BA577,BC577,BE577)</f>
        <v>0</v>
      </c>
      <c r="BI577" s="138" t="s">
        <v>33</v>
      </c>
      <c r="BJ577" s="122">
        <f>B577/B591</f>
        <v>5.4800444828864453E-2</v>
      </c>
      <c r="BK577" s="123">
        <f t="shared" ref="BK577" si="10667">C577/C591</f>
        <v>5.8203631647211415E-2</v>
      </c>
      <c r="BL577" s="124">
        <f t="shared" ref="BL577" si="10668">D577/D591</f>
        <v>4.5209727435939283E-2</v>
      </c>
      <c r="BM577" s="125">
        <f t="shared" ref="BM577" si="10669">E577/E591</f>
        <v>4.8905109489051093E-2</v>
      </c>
      <c r="BN577" s="122">
        <f t="shared" ref="BN577" si="10670">F577/F591</f>
        <v>4.525502318392581E-2</v>
      </c>
      <c r="BO577" s="123">
        <f t="shared" ref="BO577" si="10671">G577/G591</f>
        <v>4.0007942023230415E-2</v>
      </c>
      <c r="BP577" s="124">
        <f t="shared" ref="BP577" si="10672">H577/H591</f>
        <v>5.3117206982543644E-2</v>
      </c>
      <c r="BQ577" s="125">
        <f t="shared" ref="BQ577" si="10673">I577/I591</f>
        <v>5.6568946796959826E-2</v>
      </c>
      <c r="BR577" s="122">
        <f t="shared" ref="BR577" si="10674">J577/J591</f>
        <v>4.1185185185185186E-2</v>
      </c>
      <c r="BS577" s="123">
        <f t="shared" ref="BS577" si="10675">K577/K591</f>
        <v>4.6337308347529811E-2</v>
      </c>
      <c r="BT577" s="124">
        <f t="shared" ref="BT577" si="10676">L577/L591</f>
        <v>3.9110090933168536E-2</v>
      </c>
      <c r="BU577" s="122">
        <f t="shared" ref="BU577" si="10677">M577/M591</f>
        <v>6.1676930364756043E-2</v>
      </c>
      <c r="BV577" s="126">
        <f t="shared" ref="BV577" si="10678">N577/N591</f>
        <v>4.6626591789923275E-2</v>
      </c>
      <c r="BW577" s="127">
        <f t="shared" ref="BW577" si="10679">O577/O591</f>
        <v>4.8397790055248621E-2</v>
      </c>
      <c r="BX577" s="122">
        <f t="shared" ref="BX577" si="10680">P577/P591</f>
        <v>4.7058823529411764E-2</v>
      </c>
      <c r="BY577" s="123">
        <f t="shared" ref="BY577" si="10681">Q577/Q591</f>
        <v>4.6974600372658624E-2</v>
      </c>
      <c r="BZ577" s="124">
        <f t="shared" ref="BZ577" si="10682">R577/R591</f>
        <v>5.2916073968705547E-2</v>
      </c>
      <c r="CA577" s="125">
        <f t="shared" ref="CA577" si="10683">S577/S591</f>
        <v>4.337884627947998E-2</v>
      </c>
      <c r="CB577" s="122">
        <f t="shared" ref="CB577" si="10684">T577/T591</f>
        <v>2.9114676173499703E-2</v>
      </c>
      <c r="CC577" s="123">
        <f t="shared" ref="CC577" si="10685">U577/U591</f>
        <v>4.5933991153453556E-2</v>
      </c>
      <c r="CD577" s="124">
        <f t="shared" ref="CD577" si="10686">V577/V591</f>
        <v>4.1663516068052929E-2</v>
      </c>
      <c r="CE577" s="125">
        <f t="shared" ref="CE577" si="10687">W577/W591</f>
        <v>5.1830323161026919E-2</v>
      </c>
      <c r="CF577" s="122">
        <f t="shared" ref="CF577" si="10688">X577/X591</f>
        <v>4.5289686599088629E-2</v>
      </c>
      <c r="CG577" s="123">
        <f t="shared" ref="CG577" si="10689">Y577/Y591</f>
        <v>3.8131363545617886E-2</v>
      </c>
      <c r="CH577" s="124">
        <f t="shared" ref="CH577" si="10690">Z577/Z591</f>
        <v>5.8667310478029935E-2</v>
      </c>
      <c r="CI577" s="122">
        <f t="shared" ref="CI577" si="10691">AA577/AA591</f>
        <v>6.1626289980238599E-2</v>
      </c>
      <c r="CJ577" s="128">
        <f t="shared" ref="CJ577" si="10692">AB577/AB591</f>
        <v>4.8954226094857937E-2</v>
      </c>
      <c r="CK577" s="129">
        <f t="shared" ref="CK577" si="10693">AC577/AC591</f>
        <v>5.1850125220898338E-2</v>
      </c>
    </row>
    <row r="578" spans="1:89" ht="14.25" thickTop="1" thickBot="1" x14ac:dyDescent="0.25">
      <c r="A578" s="130" t="s">
        <v>34</v>
      </c>
      <c r="B578" s="196">
        <v>824</v>
      </c>
      <c r="C578" s="180">
        <v>1031</v>
      </c>
      <c r="D578" s="181">
        <v>321</v>
      </c>
      <c r="E578" s="182">
        <v>350</v>
      </c>
      <c r="F578" s="179">
        <v>614</v>
      </c>
      <c r="G578" s="183">
        <v>952</v>
      </c>
      <c r="H578" s="181">
        <v>1309</v>
      </c>
      <c r="I578" s="182">
        <v>1489</v>
      </c>
      <c r="J578" s="179">
        <v>181</v>
      </c>
      <c r="K578" s="180">
        <v>124</v>
      </c>
      <c r="L578" s="181">
        <v>586</v>
      </c>
      <c r="M578" s="179">
        <v>502</v>
      </c>
      <c r="N578" s="184">
        <v>1216</v>
      </c>
      <c r="O578" s="197">
        <v>934</v>
      </c>
      <c r="P578" s="179">
        <v>675</v>
      </c>
      <c r="Q578" s="180">
        <v>431</v>
      </c>
      <c r="R578" s="181">
        <v>885</v>
      </c>
      <c r="S578" s="182">
        <v>759</v>
      </c>
      <c r="T578" s="179">
        <v>139</v>
      </c>
      <c r="U578" s="183">
        <v>110</v>
      </c>
      <c r="V578" s="181">
        <v>771</v>
      </c>
      <c r="W578" s="198">
        <v>716</v>
      </c>
      <c r="X578" s="179">
        <v>518</v>
      </c>
      <c r="Y578" s="183">
        <v>211</v>
      </c>
      <c r="Z578" s="181">
        <v>1436</v>
      </c>
      <c r="AA578" s="179">
        <v>1559</v>
      </c>
      <c r="AB578" s="161">
        <f t="shared" si="10419"/>
        <v>9475</v>
      </c>
      <c r="AC578" s="162">
        <f t="shared" si="10420"/>
        <v>9168</v>
      </c>
      <c r="AE578" s="250" t="s">
        <v>25</v>
      </c>
      <c r="AF578" s="14">
        <f t="shared" ref="AF578:BG578" si="10694">SUM(AF575:AF577)</f>
        <v>2428</v>
      </c>
      <c r="AG578" s="1">
        <f t="shared" si="10694"/>
        <v>3768</v>
      </c>
      <c r="AH578" s="14">
        <f t="shared" si="10694"/>
        <v>896</v>
      </c>
      <c r="AI578" s="1">
        <f t="shared" si="10694"/>
        <v>1263</v>
      </c>
      <c r="AJ578" s="14">
        <f t="shared" si="10694"/>
        <v>1567</v>
      </c>
      <c r="AK578" s="1">
        <f t="shared" si="10694"/>
        <v>5300</v>
      </c>
      <c r="AL578" s="14">
        <f t="shared" si="10694"/>
        <v>3421</v>
      </c>
      <c r="AM578" s="1">
        <f t="shared" si="10694"/>
        <v>5515</v>
      </c>
      <c r="AN578" s="14">
        <f t="shared" si="10694"/>
        <v>812</v>
      </c>
      <c r="AO578" s="1">
        <f t="shared" si="10694"/>
        <v>231</v>
      </c>
      <c r="AP578" s="14">
        <f t="shared" si="10694"/>
        <v>2316</v>
      </c>
      <c r="AQ578" s="1">
        <f t="shared" si="10694"/>
        <v>952</v>
      </c>
      <c r="AR578" s="14">
        <f t="shared" si="10694"/>
        <v>4697</v>
      </c>
      <c r="AS578" s="1">
        <f t="shared" si="10694"/>
        <v>2991</v>
      </c>
      <c r="AT578" s="14">
        <f t="shared" si="10694"/>
        <v>2208</v>
      </c>
      <c r="AU578" s="1">
        <f t="shared" si="10694"/>
        <v>1444</v>
      </c>
      <c r="AV578" s="14">
        <f t="shared" si="10694"/>
        <v>2843</v>
      </c>
      <c r="AW578" s="1">
        <f t="shared" si="10694"/>
        <v>2543</v>
      </c>
      <c r="AX578" s="14">
        <f t="shared" si="10694"/>
        <v>814</v>
      </c>
      <c r="AY578" s="1">
        <f t="shared" si="10694"/>
        <v>203</v>
      </c>
      <c r="AZ578" s="14">
        <f t="shared" si="10694"/>
        <v>2720</v>
      </c>
      <c r="BA578" s="1">
        <f t="shared" si="10694"/>
        <v>1895</v>
      </c>
      <c r="BB578" s="14">
        <f t="shared" si="10694"/>
        <v>2190</v>
      </c>
      <c r="BC578" s="1">
        <f t="shared" si="10694"/>
        <v>559</v>
      </c>
      <c r="BD578" s="14">
        <f t="shared" si="10694"/>
        <v>3854</v>
      </c>
      <c r="BE578" s="1">
        <f t="shared" si="10694"/>
        <v>4917</v>
      </c>
      <c r="BF578" s="165">
        <f t="shared" si="10694"/>
        <v>30766</v>
      </c>
      <c r="BG578" s="166">
        <f t="shared" si="10694"/>
        <v>31581</v>
      </c>
      <c r="BI578" s="130" t="s">
        <v>34</v>
      </c>
      <c r="BJ578" s="122">
        <f>B578/B591</f>
        <v>5.0908192264920299E-2</v>
      </c>
      <c r="BK578" s="123">
        <f t="shared" ref="BK578" si="10695">C578/C591</f>
        <v>5.5717682663207958E-2</v>
      </c>
      <c r="BL578" s="124">
        <f t="shared" ref="BL578" si="10696">D578/D591</f>
        <v>5.2391055981720253E-2</v>
      </c>
      <c r="BM578" s="125">
        <f t="shared" ref="BM578" si="10697">E578/E591</f>
        <v>5.1094890510948905E-2</v>
      </c>
      <c r="BN578" s="122">
        <f t="shared" ref="BN578" si="10698">F578/F591</f>
        <v>3.7959814528593511E-2</v>
      </c>
      <c r="BO578" s="123">
        <f t="shared" ref="BO578" si="10699">G578/G591</f>
        <v>4.7255038220986798E-2</v>
      </c>
      <c r="BP578" s="124">
        <f t="shared" ref="BP578" si="10700">H578/H591</f>
        <v>5.4405652535328343E-2</v>
      </c>
      <c r="BQ578" s="125">
        <f t="shared" ref="BQ578" si="10701">I578/I591</f>
        <v>5.389069851610568E-2</v>
      </c>
      <c r="BR578" s="122">
        <f t="shared" ref="BR578" si="10702">J578/J591</f>
        <v>5.3629629629629631E-2</v>
      </c>
      <c r="BS578" s="123">
        <f t="shared" ref="BS578" si="10703">K578/K591</f>
        <v>4.2248722316865418E-2</v>
      </c>
      <c r="BT578" s="124">
        <f t="shared" ref="BT578" si="10704">L578/L591</f>
        <v>5.1734792972543478E-2</v>
      </c>
      <c r="BU578" s="122">
        <f t="shared" ref="BU578" si="10705">M578/M591</f>
        <v>4.7560397915679772E-2</v>
      </c>
      <c r="BV578" s="126">
        <f t="shared" ref="BV578" si="10706">N578/N591</f>
        <v>4.8089852092066759E-2</v>
      </c>
      <c r="BW578" s="127">
        <f t="shared" ref="BW578" si="10707">O578/O591</f>
        <v>4.1281767955801102E-2</v>
      </c>
      <c r="BX578" s="122">
        <f t="shared" ref="BX578" si="10708">P578/P591</f>
        <v>5.3656597774244835E-2</v>
      </c>
      <c r="BY578" s="123">
        <f t="shared" ref="BY578" si="10709">Q578/Q591</f>
        <v>4.2267333529469452E-2</v>
      </c>
      <c r="BZ578" s="124">
        <f t="shared" ref="BZ578" si="10710">R578/R591</f>
        <v>5.0355618776671406E-2</v>
      </c>
      <c r="CA578" s="125">
        <f t="shared" ref="CA578" si="10711">S578/S591</f>
        <v>4.9585157117658589E-2</v>
      </c>
      <c r="CB578" s="122">
        <f t="shared" ref="CB578" si="10712">T578/T591</f>
        <v>4.1295306001188352E-2</v>
      </c>
      <c r="CC578" s="123">
        <f t="shared" ref="CC578" si="10713">U578/U591</f>
        <v>3.7427696495406601E-2</v>
      </c>
      <c r="CD578" s="124">
        <f t="shared" ref="CD578" si="10714">V578/V591</f>
        <v>5.8298676748582232E-2</v>
      </c>
      <c r="CE578" s="125">
        <f t="shared" ref="CE578" si="10715">W578/W591</f>
        <v>4.9546744169953638E-2</v>
      </c>
      <c r="CF578" s="122">
        <f t="shared" ref="CF578" si="10716">X578/X591</f>
        <v>4.8172602994513161E-2</v>
      </c>
      <c r="CG578" s="123">
        <f t="shared" ref="CG578" si="10717">Y578/Y591</f>
        <v>4.2124176482331806E-2</v>
      </c>
      <c r="CH578" s="124">
        <f t="shared" ref="CH578" si="10718">Z578/Z591</f>
        <v>5.7782069853532916E-2</v>
      </c>
      <c r="CI578" s="122">
        <f t="shared" ref="CI578" si="10719">AA578/AA591</f>
        <v>5.7051891971016615E-2</v>
      </c>
      <c r="CJ578" s="128">
        <f t="shared" ref="CJ578" si="10720">AB578/AB591</f>
        <v>5.1247518754698816E-2</v>
      </c>
      <c r="CK578" s="129">
        <f t="shared" ref="CK578" si="10721">AC578/AC591</f>
        <v>4.9698060431280291E-2</v>
      </c>
    </row>
    <row r="579" spans="1:89" ht="13.5" thickTop="1" x14ac:dyDescent="0.2">
      <c r="A579" s="138" t="s">
        <v>35</v>
      </c>
      <c r="B579" s="193">
        <v>894</v>
      </c>
      <c r="C579" s="187">
        <v>1265</v>
      </c>
      <c r="D579" s="188">
        <v>328</v>
      </c>
      <c r="E579" s="189">
        <v>393</v>
      </c>
      <c r="F579" s="186">
        <v>608</v>
      </c>
      <c r="G579" s="190">
        <v>1230</v>
      </c>
      <c r="H579" s="188">
        <v>1400</v>
      </c>
      <c r="I579" s="189">
        <v>1809</v>
      </c>
      <c r="J579" s="186">
        <v>212</v>
      </c>
      <c r="K579" s="187">
        <v>131</v>
      </c>
      <c r="L579" s="188">
        <v>891</v>
      </c>
      <c r="M579" s="186">
        <v>515</v>
      </c>
      <c r="N579" s="191">
        <v>1678</v>
      </c>
      <c r="O579" s="194">
        <v>1110</v>
      </c>
      <c r="P579" s="186">
        <v>870</v>
      </c>
      <c r="Q579" s="187">
        <v>480</v>
      </c>
      <c r="R579" s="188">
        <v>1016</v>
      </c>
      <c r="S579" s="189">
        <v>855</v>
      </c>
      <c r="T579" s="186">
        <v>241</v>
      </c>
      <c r="U579" s="190">
        <v>71</v>
      </c>
      <c r="V579" s="188">
        <v>835</v>
      </c>
      <c r="W579" s="195">
        <v>721</v>
      </c>
      <c r="X579" s="186">
        <v>692</v>
      </c>
      <c r="Y579" s="190">
        <v>210</v>
      </c>
      <c r="Z579" s="188">
        <v>1629</v>
      </c>
      <c r="AA579" s="186">
        <v>1748</v>
      </c>
      <c r="AB579" s="161">
        <f t="shared" si="10419"/>
        <v>11294</v>
      </c>
      <c r="AC579" s="162">
        <f t="shared" si="10420"/>
        <v>10538</v>
      </c>
      <c r="BI579" s="138" t="s">
        <v>35</v>
      </c>
      <c r="BJ579" s="122">
        <f>B579/B591</f>
        <v>5.5232917335969356E-2</v>
      </c>
      <c r="BK579" s="123">
        <f t="shared" ref="BK579" si="10722">C579/C591</f>
        <v>6.8363597060095121E-2</v>
      </c>
      <c r="BL579" s="124">
        <f t="shared" ref="BL579" si="10723">D579/D591</f>
        <v>5.3533540068549046E-2</v>
      </c>
      <c r="BM579" s="125">
        <f t="shared" ref="BM579" si="10724">E579/E591</f>
        <v>5.7372262773722628E-2</v>
      </c>
      <c r="BN579" s="122">
        <f t="shared" ref="BN579" si="10725">F579/F591</f>
        <v>3.7588871715610511E-2</v>
      </c>
      <c r="BO579" s="123">
        <f t="shared" ref="BO579" si="10726">G579/G591</f>
        <v>6.1054303583837982E-2</v>
      </c>
      <c r="BP579" s="124">
        <f t="shared" ref="BP579" si="10727">H579/H591</f>
        <v>5.8187863674147966E-2</v>
      </c>
      <c r="BQ579" s="125">
        <f t="shared" ref="BQ579" si="10728">I579/I591</f>
        <v>6.5472312703583058E-2</v>
      </c>
      <c r="BR579" s="122">
        <f t="shared" ref="BR579" si="10729">J579/J591</f>
        <v>6.2814814814814809E-2</v>
      </c>
      <c r="BS579" s="123">
        <f t="shared" ref="BS579" si="10730">K579/K591</f>
        <v>4.4633730834752978E-2</v>
      </c>
      <c r="BT579" s="124">
        <f t="shared" ref="BT579" si="10731">L579/L591</f>
        <v>7.8661605014566968E-2</v>
      </c>
      <c r="BU579" s="122">
        <f t="shared" ref="BU579" si="10732">M579/M591</f>
        <v>4.8792041686404546E-2</v>
      </c>
      <c r="BV579" s="126">
        <f t="shared" ref="BV579" si="10733">N579/N591</f>
        <v>6.6360832080993429E-2</v>
      </c>
      <c r="BW579" s="127">
        <f t="shared" ref="BW579" si="10734">O579/O591</f>
        <v>4.9060773480662984E-2</v>
      </c>
      <c r="BX579" s="122">
        <f t="shared" ref="BX579" si="10735">P579/P591</f>
        <v>6.9157392686804445E-2</v>
      </c>
      <c r="BY579" s="123">
        <f t="shared" ref="BY579" si="10736">Q579/Q591</f>
        <v>4.7072668431891736E-2</v>
      </c>
      <c r="BZ579" s="124">
        <f t="shared" ref="BZ579" si="10737">R579/R591</f>
        <v>5.7809388335704127E-2</v>
      </c>
      <c r="CA579" s="125">
        <f t="shared" ref="CA579" si="10738">S579/S591</f>
        <v>5.5856797543607499E-2</v>
      </c>
      <c r="CB579" s="122">
        <f t="shared" ref="CB579" si="10739">T579/T591</f>
        <v>7.1598336304218663E-2</v>
      </c>
      <c r="CC579" s="123">
        <f t="shared" ref="CC579" si="10740">U579/U591</f>
        <v>2.4157876828853352E-2</v>
      </c>
      <c r="CD579" s="124">
        <f t="shared" ref="CD579" si="10741">V579/V591</f>
        <v>6.3137996219281664E-2</v>
      </c>
      <c r="CE579" s="125">
        <f t="shared" ref="CE579" si="10742">W579/W591</f>
        <v>4.9892740986782924E-2</v>
      </c>
      <c r="CF579" s="122">
        <f t="shared" ref="CF579" si="10743">X579/X591</f>
        <v>6.4354133730121832E-2</v>
      </c>
      <c r="CG579" s="123">
        <f t="shared" ref="CG579" si="10744">Y579/Y591</f>
        <v>4.1924535835496109E-2</v>
      </c>
      <c r="CH579" s="124">
        <f t="shared" ref="CH579" si="10745">Z579/Z591</f>
        <v>6.5548044422984064E-2</v>
      </c>
      <c r="CI579" s="122">
        <f t="shared" ref="CI579" si="10746">AA579/AA591</f>
        <v>6.3968381760960258E-2</v>
      </c>
      <c r="CJ579" s="128">
        <f t="shared" ref="CJ579" si="10747">AB579/AB591</f>
        <v>6.1085960613780306E-2</v>
      </c>
      <c r="CK579" s="129">
        <f t="shared" ref="CK579" si="10748">AC579/AC591</f>
        <v>5.712458124180101E-2</v>
      </c>
    </row>
    <row r="580" spans="1:89" x14ac:dyDescent="0.2">
      <c r="A580" s="130" t="s">
        <v>36</v>
      </c>
      <c r="B580" s="196">
        <v>982</v>
      </c>
      <c r="C580" s="180">
        <v>1617</v>
      </c>
      <c r="D580" s="181">
        <v>566</v>
      </c>
      <c r="E580" s="182">
        <v>538</v>
      </c>
      <c r="F580" s="179">
        <v>876</v>
      </c>
      <c r="G580" s="183">
        <v>2218</v>
      </c>
      <c r="H580" s="181">
        <v>1588</v>
      </c>
      <c r="I580" s="182">
        <v>2341</v>
      </c>
      <c r="J580" s="179">
        <v>384</v>
      </c>
      <c r="K580" s="180">
        <v>104</v>
      </c>
      <c r="L580" s="181">
        <v>1171</v>
      </c>
      <c r="M580" s="179">
        <v>438</v>
      </c>
      <c r="N580" s="184">
        <v>2202</v>
      </c>
      <c r="O580" s="197">
        <v>1371</v>
      </c>
      <c r="P580" s="179">
        <v>1392</v>
      </c>
      <c r="Q580" s="180">
        <v>682</v>
      </c>
      <c r="R580" s="181">
        <v>1493</v>
      </c>
      <c r="S580" s="182">
        <v>1258</v>
      </c>
      <c r="T580" s="179">
        <v>467</v>
      </c>
      <c r="U580" s="183">
        <v>82</v>
      </c>
      <c r="V580" s="181">
        <v>1527</v>
      </c>
      <c r="W580" s="198">
        <v>894</v>
      </c>
      <c r="X580" s="179">
        <v>1088</v>
      </c>
      <c r="Y580" s="183">
        <v>267</v>
      </c>
      <c r="Z580" s="181">
        <v>1934</v>
      </c>
      <c r="AA580" s="179">
        <v>2222</v>
      </c>
      <c r="AB580" s="161">
        <f t="shared" si="10419"/>
        <v>15670</v>
      </c>
      <c r="AC580" s="162">
        <f t="shared" si="10420"/>
        <v>14032</v>
      </c>
      <c r="BI580" s="130" t="s">
        <v>36</v>
      </c>
      <c r="BJ580" s="122">
        <f>B580/B591</f>
        <v>6.0669714568145308E-2</v>
      </c>
      <c r="BK580" s="123">
        <f t="shared" ref="BK580" si="10749">C580/C591</f>
        <v>8.7386511024643315E-2</v>
      </c>
      <c r="BL580" s="124">
        <f t="shared" ref="BL580" si="10750">D580/D591</f>
        <v>9.2377999020727922E-2</v>
      </c>
      <c r="BM580" s="125">
        <f t="shared" ref="BM580" si="10751">E580/E591</f>
        <v>7.8540145985401461E-2</v>
      </c>
      <c r="BN580" s="122">
        <f t="shared" ref="BN580" si="10752">F580/F591</f>
        <v>5.4157650695517777E-2</v>
      </c>
      <c r="BO580" s="123">
        <f t="shared" ref="BO580" si="10753">G580/G591</f>
        <v>0.11009629703166882</v>
      </c>
      <c r="BP580" s="124">
        <f t="shared" ref="BP580" si="10754">H580/H591</f>
        <v>6.6001662510390691E-2</v>
      </c>
      <c r="BQ580" s="125">
        <f t="shared" ref="BQ580" si="10755">I580/I591</f>
        <v>8.4726746290264207E-2</v>
      </c>
      <c r="BR580" s="122">
        <f t="shared" ref="BR580" si="10756">J580/J591</f>
        <v>0.11377777777777778</v>
      </c>
      <c r="BS580" s="123">
        <f t="shared" ref="BS580" si="10757">K580/K591</f>
        <v>3.5434412265758095E-2</v>
      </c>
      <c r="BT580" s="124">
        <f t="shared" ref="BT580" si="10758">L580/L591</f>
        <v>0.10338130131544099</v>
      </c>
      <c r="BU580" s="122">
        <f t="shared" ref="BU580" si="10759">M580/M591</f>
        <v>4.1496920890573191E-2</v>
      </c>
      <c r="BV580" s="126">
        <f t="shared" ref="BV580" si="10760">N580/N591</f>
        <v>8.7083761765403778E-2</v>
      </c>
      <c r="BW580" s="127">
        <f t="shared" ref="BW580" si="10761">O580/O591</f>
        <v>6.0596685082872928E-2</v>
      </c>
      <c r="BX580" s="122">
        <f t="shared" ref="BX580" si="10762">P580/P591</f>
        <v>0.11065182829888712</v>
      </c>
      <c r="BY580" s="123">
        <f t="shared" ref="BY580" si="10763">Q580/Q591</f>
        <v>6.6882416396979505E-2</v>
      </c>
      <c r="BZ580" s="124">
        <f t="shared" ref="BZ580" si="10764">R580/R591</f>
        <v>8.4950213371266001E-2</v>
      </c>
      <c r="CA580" s="125">
        <f t="shared" ref="CA580" si="10765">S580/S591</f>
        <v>8.2184621415038878E-2</v>
      </c>
      <c r="CB580" s="122">
        <f t="shared" ref="CB580" si="10766">T580/T591</f>
        <v>0.13874034462269758</v>
      </c>
      <c r="CC580" s="123">
        <f t="shared" ref="CC580" si="10767">U580/U591</f>
        <v>2.7900646478394013E-2</v>
      </c>
      <c r="CD580" s="124">
        <f t="shared" ref="CD580" si="10768">V580/V591</f>
        <v>0.11546313799621928</v>
      </c>
      <c r="CE580" s="125">
        <f t="shared" ref="CE580" si="10769">W580/W591</f>
        <v>6.1864230849076191E-2</v>
      </c>
      <c r="CF580" s="122">
        <f t="shared" ref="CF580" si="10770">X580/X591</f>
        <v>0.10118106574909327</v>
      </c>
      <c r="CG580" s="123">
        <f t="shared" ref="CG580" si="10771">Y580/Y591</f>
        <v>5.3304052705130764E-2</v>
      </c>
      <c r="CH580" s="124">
        <f t="shared" ref="CH580" si="10772">Z580/Z591</f>
        <v>7.782069853532915E-2</v>
      </c>
      <c r="CI580" s="122">
        <f t="shared" ref="CI580" si="10773">AA580/AA591</f>
        <v>8.1314499011930025E-2</v>
      </c>
      <c r="CJ580" s="128">
        <f t="shared" ref="CJ580" si="10774">AB580/AB591</f>
        <v>8.475447165025124E-2</v>
      </c>
      <c r="CK580" s="129">
        <f t="shared" ref="CK580" si="10775">AC580/AC591</f>
        <v>7.6064919717683796E-2</v>
      </c>
    </row>
    <row r="581" spans="1:89" x14ac:dyDescent="0.2">
      <c r="A581" s="138" t="s">
        <v>30</v>
      </c>
      <c r="B581" s="193">
        <v>1190</v>
      </c>
      <c r="C581" s="187">
        <v>2013</v>
      </c>
      <c r="D581" s="188">
        <v>502</v>
      </c>
      <c r="E581" s="189">
        <v>631</v>
      </c>
      <c r="F581" s="186">
        <v>873</v>
      </c>
      <c r="G581" s="190">
        <v>2893</v>
      </c>
      <c r="H581" s="188">
        <v>1716</v>
      </c>
      <c r="I581" s="189">
        <v>2881</v>
      </c>
      <c r="J581" s="186">
        <v>461</v>
      </c>
      <c r="K581" s="187">
        <v>123</v>
      </c>
      <c r="L581" s="188">
        <v>1168</v>
      </c>
      <c r="M581" s="186">
        <v>535</v>
      </c>
      <c r="N581" s="191">
        <v>2527</v>
      </c>
      <c r="O581" s="194">
        <v>1542</v>
      </c>
      <c r="P581" s="186">
        <v>1342</v>
      </c>
      <c r="Q581" s="187">
        <v>719</v>
      </c>
      <c r="R581" s="188">
        <v>1578</v>
      </c>
      <c r="S581" s="189">
        <v>1327</v>
      </c>
      <c r="T581" s="186">
        <v>485</v>
      </c>
      <c r="U581" s="190">
        <v>92</v>
      </c>
      <c r="V581" s="188">
        <v>1305</v>
      </c>
      <c r="W581" s="195">
        <v>980</v>
      </c>
      <c r="X581" s="186">
        <v>1218</v>
      </c>
      <c r="Y581" s="190">
        <v>306</v>
      </c>
      <c r="Z581" s="188">
        <v>2005</v>
      </c>
      <c r="AA581" s="186">
        <v>2626</v>
      </c>
      <c r="AB581" s="161">
        <f t="shared" si="10419"/>
        <v>16370</v>
      </c>
      <c r="AC581" s="162">
        <f t="shared" si="10420"/>
        <v>16668</v>
      </c>
      <c r="BI581" s="138" t="s">
        <v>30</v>
      </c>
      <c r="BJ581" s="122">
        <f>B581/B591</f>
        <v>7.3520326207833928E-2</v>
      </c>
      <c r="BK581" s="123">
        <f t="shared" ref="BK581" si="10776">C581/C591</f>
        <v>0.10878728923476005</v>
      </c>
      <c r="BL581" s="124">
        <f t="shared" ref="BL581" si="10777">D581/D591</f>
        <v>8.1932430226864694E-2</v>
      </c>
      <c r="BM581" s="125">
        <f t="shared" ref="BM581" si="10778">E581/E591</f>
        <v>9.2116788321167889E-2</v>
      </c>
      <c r="BN581" s="122">
        <f t="shared" ref="BN581" si="10779">F581/F591</f>
        <v>5.3972179289026277E-2</v>
      </c>
      <c r="BO581" s="123">
        <f t="shared" ref="BO581" si="10780">G581/G591</f>
        <v>0.14360170753499454</v>
      </c>
      <c r="BP581" s="124">
        <f t="shared" ref="BP581" si="10781">H581/H591</f>
        <v>7.1321695760598505E-2</v>
      </c>
      <c r="BQ581" s="125">
        <f t="shared" ref="BQ581" si="10782">I581/I591</f>
        <v>0.10427072023163228</v>
      </c>
      <c r="BR581" s="122">
        <f t="shared" ref="BR581" si="10783">J581/J591</f>
        <v>0.1365925925925926</v>
      </c>
      <c r="BS581" s="123">
        <f t="shared" ref="BS581" si="10784">K581/K591</f>
        <v>4.1908006814310055E-2</v>
      </c>
      <c r="BT581" s="124">
        <f t="shared" ref="BT581" si="10785">L581/L591</f>
        <v>0.10311644742650304</v>
      </c>
      <c r="BU581" s="122">
        <f t="shared" ref="BU581" si="10786">M581/M591</f>
        <v>5.0686878256750355E-2</v>
      </c>
      <c r="BV581" s="126">
        <f t="shared" ref="BV581" si="10787">N581/N591</f>
        <v>9.9936723878826225E-2</v>
      </c>
      <c r="BW581" s="127">
        <f t="shared" ref="BW581" si="10788">O581/O591</f>
        <v>6.8154696132596684E-2</v>
      </c>
      <c r="BX581" s="122">
        <f t="shared" ref="BX581" si="10789">P581/P591</f>
        <v>0.10667726550079491</v>
      </c>
      <c r="BY581" s="123">
        <f t="shared" ref="BY581" si="10790">Q581/Q591</f>
        <v>7.0510934588604496E-2</v>
      </c>
      <c r="BZ581" s="124">
        <f t="shared" ref="BZ581" si="10791">R581/R591</f>
        <v>8.9786628733997162E-2</v>
      </c>
      <c r="CA581" s="125">
        <f t="shared" ref="CA581" si="10792">S581/S591</f>
        <v>8.6692362971189652E-2</v>
      </c>
      <c r="CB581" s="122">
        <f t="shared" ref="CB581" si="10793">T581/T591</f>
        <v>0.14408793820558527</v>
      </c>
      <c r="CC581" s="123">
        <f t="shared" ref="CC581" si="10794">U581/U591</f>
        <v>3.1303164341612795E-2</v>
      </c>
      <c r="CD581" s="124">
        <f t="shared" ref="CD581" si="10795">V581/V591</f>
        <v>9.867674858223062E-2</v>
      </c>
      <c r="CE581" s="125">
        <f t="shared" ref="CE581" si="10796">W581/W591</f>
        <v>6.7815376098539895E-2</v>
      </c>
      <c r="CF581" s="122">
        <f t="shared" ref="CF581" si="10797">X581/X591</f>
        <v>0.11327071514926067</v>
      </c>
      <c r="CG581" s="123">
        <f t="shared" ref="CG581" si="10798">Y581/Y591</f>
        <v>6.10900379317229E-2</v>
      </c>
      <c r="CH581" s="124">
        <f t="shared" ref="CH581" si="10799">Z581/Z591</f>
        <v>8.0677611459842272E-2</v>
      </c>
      <c r="CI581" s="122">
        <f t="shared" ref="CI581" si="10800">AA581/AA591</f>
        <v>9.6098953377735497E-2</v>
      </c>
      <c r="CJ581" s="128">
        <f t="shared" ref="CJ581" si="10801">AB581/AB591</f>
        <v>8.8540568022630037E-2</v>
      </c>
      <c r="CK581" s="129">
        <f t="shared" ref="CK581" si="10802">AC581/AC591</f>
        <v>9.0354196255298849E-2</v>
      </c>
    </row>
    <row r="582" spans="1:89" x14ac:dyDescent="0.2">
      <c r="A582" s="130" t="s">
        <v>32</v>
      </c>
      <c r="B582" s="196">
        <v>1238</v>
      </c>
      <c r="C582" s="180">
        <v>1755</v>
      </c>
      <c r="D582" s="181">
        <v>394</v>
      </c>
      <c r="E582" s="182">
        <v>632</v>
      </c>
      <c r="F582" s="179">
        <v>694</v>
      </c>
      <c r="G582" s="183">
        <v>2407</v>
      </c>
      <c r="H582" s="181">
        <v>1705</v>
      </c>
      <c r="I582" s="182">
        <v>2634</v>
      </c>
      <c r="J582" s="179">
        <v>351</v>
      </c>
      <c r="K582" s="180">
        <v>108</v>
      </c>
      <c r="L582" s="181">
        <v>1148</v>
      </c>
      <c r="M582" s="179">
        <v>417</v>
      </c>
      <c r="N582" s="184">
        <v>2170</v>
      </c>
      <c r="O582" s="197">
        <v>1449</v>
      </c>
      <c r="P582" s="179">
        <v>866</v>
      </c>
      <c r="Q582" s="180">
        <v>725</v>
      </c>
      <c r="R582" s="181">
        <v>1265</v>
      </c>
      <c r="S582" s="182">
        <v>1216</v>
      </c>
      <c r="T582" s="179">
        <v>329</v>
      </c>
      <c r="U582" s="183">
        <v>111</v>
      </c>
      <c r="V582" s="181">
        <v>1415</v>
      </c>
      <c r="W582" s="198">
        <v>915</v>
      </c>
      <c r="X582" s="179">
        <v>972</v>
      </c>
      <c r="Y582" s="183">
        <v>253</v>
      </c>
      <c r="Z582" s="181">
        <v>1849</v>
      </c>
      <c r="AA582" s="179">
        <v>2291</v>
      </c>
      <c r="AB582" s="161">
        <f t="shared" si="10419"/>
        <v>14396</v>
      </c>
      <c r="AC582" s="162">
        <f t="shared" si="10420"/>
        <v>14913</v>
      </c>
      <c r="BI582" s="130" t="s">
        <v>32</v>
      </c>
      <c r="BJ582" s="122">
        <f>B582/B591</f>
        <v>7.6485851970839E-2</v>
      </c>
      <c r="BK582" s="123">
        <f t="shared" ref="BK582" si="10803">C582/C591</f>
        <v>9.4844357976653693E-2</v>
      </c>
      <c r="BL582" s="124">
        <f t="shared" ref="BL582" si="10804">D582/D591</f>
        <v>6.4305532887220504E-2</v>
      </c>
      <c r="BM582" s="125">
        <f t="shared" ref="BM582" si="10805">E582/E591</f>
        <v>9.2262773722627742E-2</v>
      </c>
      <c r="BN582" s="122">
        <f t="shared" ref="BN582" si="10806">F582/F591</f>
        <v>4.2905718701700152E-2</v>
      </c>
      <c r="BO582" s="123">
        <f t="shared" ref="BO582" si="10807">G582/G591</f>
        <v>0.11947781197260002</v>
      </c>
      <c r="BP582" s="124">
        <f t="shared" ref="BP582" si="10808">H582/H591</f>
        <v>7.0864505403158765E-2</v>
      </c>
      <c r="BQ582" s="125">
        <f t="shared" ref="BQ582" si="10809">I582/I591</f>
        <v>9.5331161780673176E-2</v>
      </c>
      <c r="BR582" s="122">
        <f t="shared" ref="BR582" si="10810">J582/J591</f>
        <v>0.104</v>
      </c>
      <c r="BS582" s="123">
        <f t="shared" ref="BS582" si="10811">K582/K591</f>
        <v>3.6797274275979557E-2</v>
      </c>
      <c r="BT582" s="124">
        <f t="shared" ref="BT582" si="10812">L582/L591</f>
        <v>0.10135075483358347</v>
      </c>
      <c r="BU582" s="122">
        <f t="shared" ref="BU582" si="10813">M582/M591</f>
        <v>3.950734249171009E-2</v>
      </c>
      <c r="BV582" s="126">
        <f t="shared" ref="BV582" si="10814">N582/N591</f>
        <v>8.5818239341928337E-2</v>
      </c>
      <c r="BW582" s="127">
        <f t="shared" ref="BW582" si="10815">O582/O591</f>
        <v>6.4044198895027618E-2</v>
      </c>
      <c r="BX582" s="122">
        <f t="shared" ref="BX582" si="10816">P582/P591</f>
        <v>6.8839427662957073E-2</v>
      </c>
      <c r="BY582" s="123">
        <f t="shared" ref="BY582" si="10817">Q582/Q591</f>
        <v>7.1099342944003135E-2</v>
      </c>
      <c r="BZ582" s="124">
        <f t="shared" ref="BZ582" si="10818">R582/R591</f>
        <v>7.1977240398293035E-2</v>
      </c>
      <c r="CA582" s="125">
        <f t="shared" ref="CA582" si="10819">S582/S591</f>
        <v>7.9440778728686226E-2</v>
      </c>
      <c r="CB582" s="122">
        <f t="shared" ref="CB582" si="10820">T582/T591</f>
        <v>9.7742127153891856E-2</v>
      </c>
      <c r="CC582" s="123">
        <f t="shared" ref="CC582" si="10821">U582/U591</f>
        <v>3.7767948281728476E-2</v>
      </c>
      <c r="CD582" s="124">
        <f t="shared" ref="CD582" si="10822">V582/V591</f>
        <v>0.10699432892249527</v>
      </c>
      <c r="CE582" s="125">
        <f t="shared" ref="CE582" si="10823">W582/W591</f>
        <v>6.3317417479759192E-2</v>
      </c>
      <c r="CF582" s="122">
        <f t="shared" ref="CF582" si="10824">X582/X591</f>
        <v>9.0393378592020832E-2</v>
      </c>
      <c r="CG582" s="123">
        <f t="shared" ref="CG582" si="10825">Y582/Y591</f>
        <v>5.0509083649431026E-2</v>
      </c>
      <c r="CH582" s="124">
        <f t="shared" ref="CH582" si="10826">Z582/Z591</f>
        <v>7.4400450667954296E-2</v>
      </c>
      <c r="CI582" s="122">
        <f t="shared" ref="CI582" si="10827">AA582/AA591</f>
        <v>8.3839566713020564E-2</v>
      </c>
      <c r="CJ582" s="128">
        <f t="shared" ref="CJ582" si="10828">AB582/AB591</f>
        <v>7.7863776252521805E-2</v>
      </c>
      <c r="CK582" s="129">
        <f t="shared" ref="CK582" si="10829">AC582/AC591</f>
        <v>8.0840660472478509E-2</v>
      </c>
    </row>
    <row r="583" spans="1:89" x14ac:dyDescent="0.2">
      <c r="A583" s="138" t="s">
        <v>37</v>
      </c>
      <c r="B583" s="193">
        <v>1052</v>
      </c>
      <c r="C583" s="187">
        <v>1380</v>
      </c>
      <c r="D583" s="188">
        <v>293</v>
      </c>
      <c r="E583" s="189">
        <v>517</v>
      </c>
      <c r="F583" s="186">
        <v>589</v>
      </c>
      <c r="G583" s="190">
        <v>1780</v>
      </c>
      <c r="H583" s="188">
        <v>1434</v>
      </c>
      <c r="I583" s="189">
        <v>2155</v>
      </c>
      <c r="J583" s="186">
        <v>332</v>
      </c>
      <c r="K583" s="187">
        <v>99</v>
      </c>
      <c r="L583" s="188">
        <v>978</v>
      </c>
      <c r="M583" s="186">
        <v>327</v>
      </c>
      <c r="N583" s="191">
        <v>1704</v>
      </c>
      <c r="O583" s="194">
        <v>1213</v>
      </c>
      <c r="P583" s="186">
        <v>590</v>
      </c>
      <c r="Q583" s="187">
        <v>751</v>
      </c>
      <c r="R583" s="188">
        <v>960</v>
      </c>
      <c r="S583" s="189">
        <v>1186</v>
      </c>
      <c r="T583" s="186">
        <v>170</v>
      </c>
      <c r="U583" s="190">
        <v>93</v>
      </c>
      <c r="V583" s="188">
        <v>1200</v>
      </c>
      <c r="W583" s="195">
        <v>728</v>
      </c>
      <c r="X583" s="186">
        <v>604</v>
      </c>
      <c r="Y583" s="190">
        <v>310</v>
      </c>
      <c r="Z583" s="188">
        <v>1538</v>
      </c>
      <c r="AA583" s="186">
        <v>1977</v>
      </c>
      <c r="AB583" s="161">
        <f t="shared" si="10419"/>
        <v>11444</v>
      </c>
      <c r="AC583" s="162">
        <f t="shared" si="10420"/>
        <v>12516</v>
      </c>
      <c r="BI583" s="138" t="s">
        <v>37</v>
      </c>
      <c r="BJ583" s="122">
        <f>B583/B591</f>
        <v>6.4994439639194365E-2</v>
      </c>
      <c r="BK583" s="123">
        <f t="shared" ref="BK583" si="10830">C583/C591</f>
        <v>7.457846952010376E-2</v>
      </c>
      <c r="BL583" s="124">
        <f t="shared" ref="BL583" si="10831">D583/D591</f>
        <v>4.7821119634405093E-2</v>
      </c>
      <c r="BM583" s="125">
        <f t="shared" ref="BM583" si="10832">E583/E591</f>
        <v>7.5474452554744526E-2</v>
      </c>
      <c r="BN583" s="122">
        <f t="shared" ref="BN583" si="10833">F583/F591</f>
        <v>3.6414219474497682E-2</v>
      </c>
      <c r="BO583" s="123">
        <f t="shared" ref="BO583" si="10834">G583/G591</f>
        <v>8.8355008438399676E-2</v>
      </c>
      <c r="BP583" s="124">
        <f t="shared" ref="BP583" si="10835">H583/H591</f>
        <v>5.9600997506234411E-2</v>
      </c>
      <c r="BQ583" s="125">
        <f t="shared" ref="BQ583" si="10836">I583/I591</f>
        <v>7.7994933043792986E-2</v>
      </c>
      <c r="BR583" s="122">
        <f t="shared" ref="BR583" si="10837">J583/J591</f>
        <v>9.8370370370370372E-2</v>
      </c>
      <c r="BS583" s="123">
        <f t="shared" ref="BS583" si="10838">K583/K591</f>
        <v>3.3730834752981262E-2</v>
      </c>
      <c r="BT583" s="124">
        <f t="shared" ref="BT583" si="10839">L583/L591</f>
        <v>8.6342367793767111E-2</v>
      </c>
      <c r="BU583" s="122">
        <f t="shared" ref="BU583" si="10840">M583/M591</f>
        <v>3.0980577925153956E-2</v>
      </c>
      <c r="BV583" s="126">
        <f t="shared" ref="BV583" si="10841">N583/N591</f>
        <v>6.7389069050067224E-2</v>
      </c>
      <c r="BW583" s="127">
        <f t="shared" ref="BW583" si="10842">O583/O591</f>
        <v>5.3613259668508287E-2</v>
      </c>
      <c r="BX583" s="122">
        <f t="shared" ref="BX583" si="10843">P583/P591</f>
        <v>4.6899841017488078E-2</v>
      </c>
      <c r="BY583" s="123">
        <f t="shared" ref="BY583" si="10844">Q583/Q591</f>
        <v>7.3649112484063944E-2</v>
      </c>
      <c r="BZ583" s="124">
        <f t="shared" ref="BZ583" si="10845">R583/R591</f>
        <v>5.4623044096728308E-2</v>
      </c>
      <c r="CA583" s="125">
        <f t="shared" ref="CA583" si="10846">S583/S591</f>
        <v>7.7480891095577181E-2</v>
      </c>
      <c r="CB583" s="122">
        <f t="shared" ref="CB583" si="10847">T583/T591</f>
        <v>5.0505050505050504E-2</v>
      </c>
      <c r="CC583" s="123">
        <f t="shared" ref="CC583" si="10848">U583/U591</f>
        <v>3.164341612793467E-2</v>
      </c>
      <c r="CD583" s="124">
        <f t="shared" ref="CD583" si="10849">V583/V591</f>
        <v>9.0737240075614373E-2</v>
      </c>
      <c r="CE583" s="125">
        <f t="shared" ref="CE583" si="10850">W583/W591</f>
        <v>5.0377136530343918E-2</v>
      </c>
      <c r="CF583" s="122">
        <f t="shared" ref="CF583" si="10851">X583/X591</f>
        <v>5.6170371059239284E-2</v>
      </c>
      <c r="CG583" s="123">
        <f t="shared" ref="CG583" si="10852">Y583/Y591</f>
        <v>6.1888600519065681E-2</v>
      </c>
      <c r="CH583" s="124">
        <f t="shared" ref="CH583" si="10853">Z583/Z591</f>
        <v>6.1886367294382745E-2</v>
      </c>
      <c r="CI583" s="122">
        <f t="shared" ref="CI583" si="10854">AA583/AA591</f>
        <v>7.2348678913854936E-2</v>
      </c>
      <c r="CJ583" s="128">
        <f t="shared" ref="CJ583" si="10855">AB583/AB591</f>
        <v>6.1897266979290051E-2</v>
      </c>
      <c r="CK583" s="129">
        <f t="shared" ref="CK583" si="10856">AC583/AC591</f>
        <v>6.7846959463122178E-2</v>
      </c>
    </row>
    <row r="584" spans="1:89" x14ac:dyDescent="0.2">
      <c r="A584" s="130" t="s">
        <v>38</v>
      </c>
      <c r="B584" s="196">
        <v>902</v>
      </c>
      <c r="C584" s="180">
        <v>823</v>
      </c>
      <c r="D584" s="181">
        <v>216</v>
      </c>
      <c r="E584" s="182">
        <v>426</v>
      </c>
      <c r="F584" s="179">
        <v>497</v>
      </c>
      <c r="G584" s="183">
        <v>1353</v>
      </c>
      <c r="H584" s="181">
        <v>1167</v>
      </c>
      <c r="I584" s="182">
        <v>1613</v>
      </c>
      <c r="J584" s="179">
        <v>302</v>
      </c>
      <c r="K584" s="180">
        <v>78</v>
      </c>
      <c r="L584" s="181">
        <v>799</v>
      </c>
      <c r="M584" s="179">
        <v>293</v>
      </c>
      <c r="N584" s="184">
        <v>1404</v>
      </c>
      <c r="O584" s="197">
        <v>1125</v>
      </c>
      <c r="P584" s="179">
        <v>393</v>
      </c>
      <c r="Q584" s="180">
        <v>689</v>
      </c>
      <c r="R584" s="181">
        <v>776</v>
      </c>
      <c r="S584" s="182">
        <v>936</v>
      </c>
      <c r="T584" s="179">
        <v>177</v>
      </c>
      <c r="U584" s="183">
        <v>90</v>
      </c>
      <c r="V584" s="181">
        <v>950</v>
      </c>
      <c r="W584" s="198">
        <v>594</v>
      </c>
      <c r="X584" s="179">
        <v>347</v>
      </c>
      <c r="Y584" s="183">
        <v>293</v>
      </c>
      <c r="Z584" s="181">
        <v>1347</v>
      </c>
      <c r="AA584" s="179">
        <v>1640</v>
      </c>
      <c r="AB584" s="161">
        <f t="shared" si="10419"/>
        <v>9277</v>
      </c>
      <c r="AC584" s="162">
        <f t="shared" si="10420"/>
        <v>9953</v>
      </c>
      <c r="BI584" s="130" t="s">
        <v>38</v>
      </c>
      <c r="BJ584" s="122">
        <f>B584/B591</f>
        <v>5.5727171629803535E-2</v>
      </c>
      <c r="BK584" s="123">
        <f t="shared" ref="BK584" si="10857">C584/C591</f>
        <v>4.4476869865974926E-2</v>
      </c>
      <c r="BL584" s="124">
        <f t="shared" ref="BL584" si="10858">D584/D591</f>
        <v>3.5253794679288394E-2</v>
      </c>
      <c r="BM584" s="125">
        <f t="shared" ref="BM584" si="10859">E584/E591</f>
        <v>6.2189781021897809E-2</v>
      </c>
      <c r="BN584" s="122">
        <f t="shared" ref="BN584" si="10860">F584/F591</f>
        <v>3.0726429675425038E-2</v>
      </c>
      <c r="BO584" s="123">
        <f t="shared" ref="BO584" si="10861">G584/G591</f>
        <v>6.7159733942221786E-2</v>
      </c>
      <c r="BP584" s="124">
        <f t="shared" ref="BP584" si="10862">H584/H591</f>
        <v>4.8503740648379055E-2</v>
      </c>
      <c r="BQ584" s="125">
        <f t="shared" ref="BQ584" si="10863">I584/I591</f>
        <v>5.8378574013753168E-2</v>
      </c>
      <c r="BR584" s="122">
        <f t="shared" ref="BR584" si="10864">J584/J591</f>
        <v>8.9481481481481481E-2</v>
      </c>
      <c r="BS584" s="123">
        <f t="shared" ref="BS584" si="10865">K584/K591</f>
        <v>2.6575809199318567E-2</v>
      </c>
      <c r="BT584" s="124">
        <f t="shared" ref="BT584" si="10866">L584/L591</f>
        <v>7.0539419087136929E-2</v>
      </c>
      <c r="BU584" s="122">
        <f t="shared" ref="BU584" si="10867">M584/M591</f>
        <v>2.7759355755566081E-2</v>
      </c>
      <c r="BV584" s="126">
        <f t="shared" ref="BV584" si="10868">N584/N591</f>
        <v>5.5524796329984971E-2</v>
      </c>
      <c r="BW584" s="127">
        <f t="shared" ref="BW584" si="10869">O584/O591</f>
        <v>4.9723756906077346E-2</v>
      </c>
      <c r="BX584" s="122">
        <f t="shared" ref="BX584" si="10870">P584/P591</f>
        <v>3.1240063593004769E-2</v>
      </c>
      <c r="BY584" s="123">
        <f t="shared" ref="BY584" si="10871">Q584/Q591</f>
        <v>6.7568892811611256E-2</v>
      </c>
      <c r="BZ584" s="124">
        <f t="shared" ref="BZ584" si="10872">R584/R591</f>
        <v>4.4153627311522045E-2</v>
      </c>
      <c r="CA584" s="125">
        <f t="shared" ref="CA584" si="10873">S584/S591</f>
        <v>6.1148494153001894E-2</v>
      </c>
      <c r="CB584" s="122">
        <f t="shared" ref="CB584" si="10874">T584/T591</f>
        <v>5.2584670231729053E-2</v>
      </c>
      <c r="CC584" s="123">
        <f t="shared" ref="CC584" si="10875">U584/U591</f>
        <v>3.0622660768969037E-2</v>
      </c>
      <c r="CD584" s="124">
        <f t="shared" ref="CD584" si="10876">V584/V591</f>
        <v>7.1833648393194713E-2</v>
      </c>
      <c r="CE584" s="125">
        <f t="shared" ref="CE584" si="10877">W584/W591</f>
        <v>4.1104421839319082E-2</v>
      </c>
      <c r="CF584" s="122">
        <f t="shared" ref="CF584" si="10878">X584/X591</f>
        <v>3.2270064168139122E-2</v>
      </c>
      <c r="CG584" s="123">
        <f t="shared" ref="CG584" si="10879">Y584/Y591</f>
        <v>5.8494709522858852E-2</v>
      </c>
      <c r="CH584" s="124">
        <f t="shared" ref="CH584" si="10880">Z584/Z591</f>
        <v>5.4200869145340412E-2</v>
      </c>
      <c r="CI584" s="122">
        <f t="shared" ref="CI584" si="10881">AA584/AA591</f>
        <v>6.0016101880992462E-2</v>
      </c>
      <c r="CJ584" s="128">
        <f t="shared" ref="CJ584" si="10882">AB584/AB591</f>
        <v>5.0176594352225955E-2</v>
      </c>
      <c r="CK584" s="129">
        <f t="shared" ref="CK584" si="10883">AC584/AC591</f>
        <v>5.3953402647527564E-2</v>
      </c>
    </row>
    <row r="585" spans="1:89" x14ac:dyDescent="0.2">
      <c r="A585" s="138" t="s">
        <v>39</v>
      </c>
      <c r="B585" s="193">
        <v>329</v>
      </c>
      <c r="C585" s="187">
        <v>826</v>
      </c>
      <c r="D585" s="188">
        <v>109</v>
      </c>
      <c r="E585" s="189">
        <v>448</v>
      </c>
      <c r="F585" s="186">
        <v>183</v>
      </c>
      <c r="G585" s="190">
        <v>1318</v>
      </c>
      <c r="H585" s="188">
        <v>488</v>
      </c>
      <c r="I585" s="189">
        <v>1497</v>
      </c>
      <c r="J585" s="186">
        <v>91</v>
      </c>
      <c r="K585" s="187">
        <v>60</v>
      </c>
      <c r="L585" s="188">
        <v>857</v>
      </c>
      <c r="M585" s="186">
        <v>203</v>
      </c>
      <c r="N585" s="191">
        <v>1400</v>
      </c>
      <c r="O585" s="194">
        <v>896</v>
      </c>
      <c r="P585" s="186">
        <v>367</v>
      </c>
      <c r="Q585" s="187">
        <v>540</v>
      </c>
      <c r="R585" s="188">
        <v>589</v>
      </c>
      <c r="S585" s="189">
        <v>913</v>
      </c>
      <c r="T585" s="186">
        <v>104</v>
      </c>
      <c r="U585" s="190">
        <v>65</v>
      </c>
      <c r="V585" s="188">
        <v>922</v>
      </c>
      <c r="W585" s="195">
        <v>391</v>
      </c>
      <c r="X585" s="186">
        <v>207</v>
      </c>
      <c r="Y585" s="190">
        <v>224</v>
      </c>
      <c r="Z585" s="188">
        <v>901</v>
      </c>
      <c r="AA585" s="186">
        <v>1052</v>
      </c>
      <c r="AB585" s="161">
        <f t="shared" si="10419"/>
        <v>6547</v>
      </c>
      <c r="AC585" s="162">
        <f t="shared" si="10420"/>
        <v>8433</v>
      </c>
      <c r="BI585" s="138" t="s">
        <v>39</v>
      </c>
      <c r="BJ585" s="122">
        <f>B585/B591</f>
        <v>2.0326207833930559E-2</v>
      </c>
      <c r="BK585" s="123">
        <f t="shared" ref="BK585" si="10884">C585/C591</f>
        <v>4.4638996973627325E-2</v>
      </c>
      <c r="BL585" s="124">
        <f t="shared" ref="BL585" si="10885">D585/D591</f>
        <v>1.7790109352048309E-2</v>
      </c>
      <c r="BM585" s="125">
        <f t="shared" ref="BM585" si="10886">E585/E591</f>
        <v>6.5401459854014604E-2</v>
      </c>
      <c r="BN585" s="122">
        <f t="shared" ref="BN585" si="10887">F585/F591</f>
        <v>1.1313755795981453E-2</v>
      </c>
      <c r="BO585" s="123">
        <f t="shared" ref="BO585" si="10888">G585/G591</f>
        <v>6.542241636056785E-2</v>
      </c>
      <c r="BP585" s="124">
        <f t="shared" ref="BP585" si="10889">H585/H591</f>
        <v>2.0282626766417289E-2</v>
      </c>
      <c r="BQ585" s="125">
        <f t="shared" ref="BQ585" si="10890">I585/I591</f>
        <v>5.4180238870792617E-2</v>
      </c>
      <c r="BR585" s="122">
        <f t="shared" ref="BR585" si="10891">J585/J591</f>
        <v>2.6962962962962963E-2</v>
      </c>
      <c r="BS585" s="123">
        <f t="shared" ref="BS585" si="10892">K585/K591</f>
        <v>2.0442930153321975E-2</v>
      </c>
      <c r="BT585" s="124">
        <f t="shared" ref="BT585" si="10893">L585/L591</f>
        <v>7.5659927606603686E-2</v>
      </c>
      <c r="BU585" s="122">
        <f t="shared" ref="BU585" si="10894">M585/M591</f>
        <v>1.9232591189009947E-2</v>
      </c>
      <c r="BV585" s="126">
        <f t="shared" ref="BV585" si="10895">N585/N591</f>
        <v>5.5366606027050541E-2</v>
      </c>
      <c r="BW585" s="127">
        <f t="shared" ref="BW585" si="10896">O585/O591</f>
        <v>3.9602209944751381E-2</v>
      </c>
      <c r="BX585" s="122">
        <f t="shared" ref="BX585" si="10897">P585/P591</f>
        <v>2.917329093799682E-2</v>
      </c>
      <c r="BY585" s="123">
        <f t="shared" ref="BY585" si="10898">Q585/Q591</f>
        <v>5.2956751985878202E-2</v>
      </c>
      <c r="BZ585" s="124">
        <f t="shared" ref="BZ585" si="10899">R585/R591</f>
        <v>3.3513513513513511E-2</v>
      </c>
      <c r="CA585" s="125">
        <f t="shared" ref="CA585" si="10900">S585/S591</f>
        <v>5.9645913634284967E-2</v>
      </c>
      <c r="CB585" s="122">
        <f t="shared" ref="CB585" si="10901">T585/T591</f>
        <v>3.0897207367795602E-2</v>
      </c>
      <c r="CC585" s="123">
        <f t="shared" ref="CC585" si="10902">U585/U591</f>
        <v>2.2116366110922082E-2</v>
      </c>
      <c r="CD585" s="124">
        <f t="shared" ref="CD585" si="10903">V585/V591</f>
        <v>6.9716446124763701E-2</v>
      </c>
      <c r="CE585" s="125">
        <f t="shared" ref="CE585" si="10904">W585/W591</f>
        <v>2.7056951076050099E-2</v>
      </c>
      <c r="CF585" s="122">
        <f t="shared" ref="CF585" si="10905">X585/X591</f>
        <v>1.9250441737189622E-2</v>
      </c>
      <c r="CG585" s="123">
        <f t="shared" ref="CG585" si="10906">Y585/Y591</f>
        <v>4.4719504891195846E-2</v>
      </c>
      <c r="CH585" s="124">
        <f t="shared" ref="CH585" si="10907">Z585/Z591</f>
        <v>3.6254627394173504E-2</v>
      </c>
      <c r="CI585" s="122">
        <f t="shared" ref="CI585" si="10908">AA585/AA591</f>
        <v>3.8498133645612234E-2</v>
      </c>
      <c r="CJ585" s="128">
        <f t="shared" ref="CJ585" si="10909">AB585/AB591</f>
        <v>3.5410818499948614E-2</v>
      </c>
      <c r="CK585" s="129">
        <f t="shared" ref="CK585" si="10910">AC585/AC591</f>
        <v>4.571375912052647E-2</v>
      </c>
    </row>
    <row r="586" spans="1:89" x14ac:dyDescent="0.2">
      <c r="A586" s="130" t="s">
        <v>40</v>
      </c>
      <c r="B586" s="196">
        <v>0</v>
      </c>
      <c r="C586" s="180">
        <v>285</v>
      </c>
      <c r="D586" s="181">
        <v>1</v>
      </c>
      <c r="E586" s="182">
        <v>144</v>
      </c>
      <c r="F586" s="179">
        <v>11</v>
      </c>
      <c r="G586" s="183">
        <v>480</v>
      </c>
      <c r="H586" s="181">
        <v>68</v>
      </c>
      <c r="I586" s="182">
        <v>453</v>
      </c>
      <c r="J586" s="179">
        <v>18</v>
      </c>
      <c r="K586" s="180">
        <v>18</v>
      </c>
      <c r="L586" s="181">
        <v>219</v>
      </c>
      <c r="M586" s="179">
        <v>44</v>
      </c>
      <c r="N586" s="184">
        <v>190</v>
      </c>
      <c r="O586" s="197">
        <v>191</v>
      </c>
      <c r="P586" s="179">
        <v>57</v>
      </c>
      <c r="Q586" s="180">
        <v>108</v>
      </c>
      <c r="R586" s="181">
        <v>126</v>
      </c>
      <c r="S586" s="182">
        <v>79</v>
      </c>
      <c r="T586" s="179">
        <v>12</v>
      </c>
      <c r="U586" s="183">
        <v>5</v>
      </c>
      <c r="V586" s="181">
        <v>132</v>
      </c>
      <c r="W586" s="198">
        <v>8</v>
      </c>
      <c r="X586" s="179">
        <v>70</v>
      </c>
      <c r="Y586" s="183">
        <v>24</v>
      </c>
      <c r="Z586" s="181">
        <v>78</v>
      </c>
      <c r="AA586" s="179">
        <v>155</v>
      </c>
      <c r="AB586" s="161">
        <f t="shared" si="10419"/>
        <v>982</v>
      </c>
      <c r="AC586" s="162">
        <f t="shared" si="10420"/>
        <v>1994</v>
      </c>
      <c r="BI586" s="130" t="s">
        <v>40</v>
      </c>
      <c r="BJ586" s="122">
        <f>B586/B591</f>
        <v>0</v>
      </c>
      <c r="BK586" s="123">
        <f t="shared" ref="BK586" si="10911">C586/C591</f>
        <v>1.5402075226977952E-2</v>
      </c>
      <c r="BL586" s="124">
        <f t="shared" ref="BL586" si="10912">D586/D591</f>
        <v>1.6321201240411296E-4</v>
      </c>
      <c r="BM586" s="125">
        <f t="shared" ref="BM586" si="10913">E586/E591</f>
        <v>2.1021897810218976E-2</v>
      </c>
      <c r="BN586" s="122">
        <f t="shared" ref="BN586" si="10914">F586/F591</f>
        <v>6.8006182380216378E-4</v>
      </c>
      <c r="BO586" s="123">
        <f t="shared" ref="BO586" si="10915">G586/G591</f>
        <v>2.3826069691253848E-2</v>
      </c>
      <c r="BP586" s="124">
        <f t="shared" ref="BP586" si="10916">H586/H591</f>
        <v>2.8262676641729011E-3</v>
      </c>
      <c r="BQ586" s="125">
        <f t="shared" ref="BQ586" si="10917">I586/I591</f>
        <v>1.6395222584147665E-2</v>
      </c>
      <c r="BR586" s="122">
        <f t="shared" ref="BR586" si="10918">J586/J591</f>
        <v>5.3333333333333332E-3</v>
      </c>
      <c r="BS586" s="123">
        <f t="shared" ref="BS586" si="10919">K586/K591</f>
        <v>6.1328790459965928E-3</v>
      </c>
      <c r="BT586" s="124">
        <f t="shared" ref="BT586" si="10920">L586/L591</f>
        <v>1.9334333892469323E-2</v>
      </c>
      <c r="BU586" s="122">
        <f t="shared" ref="BU586" si="10921">M586/M591</f>
        <v>4.1686404547607771E-3</v>
      </c>
      <c r="BV586" s="126">
        <f t="shared" ref="BV586" si="10922">N586/N591</f>
        <v>7.5140393893854303E-3</v>
      </c>
      <c r="BW586" s="127">
        <f t="shared" ref="BW586" si="10923">O586/O591</f>
        <v>8.4419889502762423E-3</v>
      </c>
      <c r="BX586" s="122">
        <f t="shared" ref="BX586" si="10924">P586/P591</f>
        <v>4.5310015898251191E-3</v>
      </c>
      <c r="BY586" s="123">
        <f t="shared" ref="BY586" si="10925">Q586/Q591</f>
        <v>1.0591350397175641E-2</v>
      </c>
      <c r="BZ586" s="124">
        <f t="shared" ref="BZ586" si="10926">R586/R591</f>
        <v>7.1692745376955901E-3</v>
      </c>
      <c r="CA586" s="125">
        <f t="shared" ref="CA586" si="10927">S586/S591</f>
        <v>5.1610374338537926E-3</v>
      </c>
      <c r="CB586" s="122">
        <f t="shared" ref="CB586" si="10928">T586/T591</f>
        <v>3.5650623885918001E-3</v>
      </c>
      <c r="CC586" s="123">
        <f t="shared" ref="CC586" si="10929">U586/U591</f>
        <v>1.701258931609391E-3</v>
      </c>
      <c r="CD586" s="124">
        <f t="shared" ref="CD586" si="10930">V586/V591</f>
        <v>9.9810964083175812E-3</v>
      </c>
      <c r="CE586" s="125">
        <f t="shared" ref="CE586" si="10931">W586/W591</f>
        <v>5.5359490692685623E-4</v>
      </c>
      <c r="CF586" s="122">
        <f t="shared" ref="CF586" si="10932">X586/X591</f>
        <v>6.5098112154747517E-3</v>
      </c>
      <c r="CG586" s="123">
        <f t="shared" ref="CG586" si="10933">Y586/Y591</f>
        <v>4.7913755240566978E-3</v>
      </c>
      <c r="CH586" s="124">
        <f t="shared" ref="CH586" si="10934">Z586/Z591</f>
        <v>3.1385803959439883E-3</v>
      </c>
      <c r="CI586" s="122">
        <f t="shared" ref="CI586" si="10935">AA586/AA591</f>
        <v>5.6722535314352633E-3</v>
      </c>
      <c r="CJ586" s="128">
        <f t="shared" ref="CJ586" si="10936">AB586/AB591</f>
        <v>5.3113523395371225E-3</v>
      </c>
      <c r="CK586" s="129">
        <f t="shared" ref="CK586" si="10937">AC586/AC591</f>
        <v>1.0809111311079068E-2</v>
      </c>
    </row>
    <row r="587" spans="1:89" x14ac:dyDescent="0.2">
      <c r="A587" s="138" t="s">
        <v>41</v>
      </c>
      <c r="B587" s="193"/>
      <c r="C587" s="187"/>
      <c r="D587" s="188"/>
      <c r="E587" s="189"/>
      <c r="F587" s="186"/>
      <c r="G587" s="190"/>
      <c r="H587" s="188"/>
      <c r="I587" s="189"/>
      <c r="J587" s="186"/>
      <c r="K587" s="190"/>
      <c r="L587" s="188"/>
      <c r="M587" s="186"/>
      <c r="N587" s="191"/>
      <c r="O587" s="194"/>
      <c r="P587" s="186"/>
      <c r="Q587" s="190"/>
      <c r="R587" s="188"/>
      <c r="S587" s="189"/>
      <c r="T587" s="186"/>
      <c r="U587" s="190"/>
      <c r="V587" s="188"/>
      <c r="W587" s="189"/>
      <c r="X587" s="186"/>
      <c r="Y587" s="190"/>
      <c r="Z587" s="188"/>
      <c r="AA587" s="186"/>
      <c r="AB587" s="161">
        <v>0</v>
      </c>
      <c r="AC587" s="162">
        <f t="shared" si="10420"/>
        <v>0</v>
      </c>
      <c r="BI587" s="138" t="s">
        <v>41</v>
      </c>
      <c r="BJ587" s="122">
        <f>B587/B591</f>
        <v>0</v>
      </c>
      <c r="BK587" s="123">
        <f t="shared" ref="BK587" si="10938">C587/C591</f>
        <v>0</v>
      </c>
      <c r="BL587" s="124">
        <f t="shared" ref="BL587" si="10939">D587/D591</f>
        <v>0</v>
      </c>
      <c r="BM587" s="125">
        <f t="shared" ref="BM587" si="10940">E587/E591</f>
        <v>0</v>
      </c>
      <c r="BN587" s="122">
        <f t="shared" ref="BN587" si="10941">F587/F591</f>
        <v>0</v>
      </c>
      <c r="BO587" s="123">
        <f t="shared" ref="BO587" si="10942">G587/G591</f>
        <v>0</v>
      </c>
      <c r="BP587" s="124">
        <f t="shared" ref="BP587" si="10943">H587/H591</f>
        <v>0</v>
      </c>
      <c r="BQ587" s="125">
        <f t="shared" ref="BQ587" si="10944">I587/I591</f>
        <v>0</v>
      </c>
      <c r="BR587" s="122">
        <f t="shared" ref="BR587" si="10945">J587/J591</f>
        <v>0</v>
      </c>
      <c r="BS587" s="123">
        <f t="shared" ref="BS587" si="10946">K587/K591</f>
        <v>0</v>
      </c>
      <c r="BT587" s="124">
        <f t="shared" ref="BT587" si="10947">L587/L591</f>
        <v>0</v>
      </c>
      <c r="BU587" s="122">
        <f t="shared" ref="BU587" si="10948">M587/M591</f>
        <v>0</v>
      </c>
      <c r="BV587" s="126">
        <f t="shared" ref="BV587" si="10949">N587/N591</f>
        <v>0</v>
      </c>
      <c r="BW587" s="127">
        <f t="shared" ref="BW587" si="10950">O587/O591</f>
        <v>0</v>
      </c>
      <c r="BX587" s="122">
        <f t="shared" ref="BX587" si="10951">P587/P591</f>
        <v>0</v>
      </c>
      <c r="BY587" s="123">
        <f t="shared" ref="BY587" si="10952">Q587/Q591</f>
        <v>0</v>
      </c>
      <c r="BZ587" s="124">
        <f t="shared" ref="BZ587" si="10953">R587/R591</f>
        <v>0</v>
      </c>
      <c r="CA587" s="125">
        <f t="shared" ref="CA587" si="10954">S587/S591</f>
        <v>0</v>
      </c>
      <c r="CB587" s="122">
        <f t="shared" ref="CB587" si="10955">T587/T591</f>
        <v>0</v>
      </c>
      <c r="CC587" s="123">
        <f t="shared" ref="CC587" si="10956">U587/U591</f>
        <v>0</v>
      </c>
      <c r="CD587" s="124">
        <f t="shared" ref="CD587" si="10957">V587/V591</f>
        <v>0</v>
      </c>
      <c r="CE587" s="125">
        <f t="shared" ref="CE587" si="10958">W587/W591</f>
        <v>0</v>
      </c>
      <c r="CF587" s="122">
        <f t="shared" ref="CF587" si="10959">X587/X591</f>
        <v>0</v>
      </c>
      <c r="CG587" s="123">
        <f t="shared" ref="CG587" si="10960">Y587/Y591</f>
        <v>0</v>
      </c>
      <c r="CH587" s="124">
        <f t="shared" ref="CH587" si="10961">Z587/Z591</f>
        <v>0</v>
      </c>
      <c r="CI587" s="122">
        <f t="shared" ref="CI587" si="10962">AA587/AA591</f>
        <v>0</v>
      </c>
      <c r="CJ587" s="128">
        <f t="shared" ref="CJ587" si="10963">AB587/AB591</f>
        <v>0</v>
      </c>
      <c r="CK587" s="129">
        <f t="shared" ref="CK587" si="10964">AC587/AC591</f>
        <v>0</v>
      </c>
    </row>
    <row r="588" spans="1:89" x14ac:dyDescent="0.2">
      <c r="A588" s="130" t="s">
        <v>42</v>
      </c>
      <c r="B588" s="55"/>
      <c r="C588" s="56"/>
      <c r="D588" s="132"/>
      <c r="E588" s="133"/>
      <c r="F588" s="131"/>
      <c r="G588" s="134"/>
      <c r="H588" s="132"/>
      <c r="I588" s="133"/>
      <c r="J588" s="131"/>
      <c r="K588" s="134"/>
      <c r="L588" s="132"/>
      <c r="M588" s="131"/>
      <c r="N588" s="135"/>
      <c r="O588" s="136"/>
      <c r="P588" s="131"/>
      <c r="Q588" s="134"/>
      <c r="R588" s="132"/>
      <c r="S588" s="133"/>
      <c r="T588" s="131"/>
      <c r="U588" s="134"/>
      <c r="V588" s="132"/>
      <c r="W588" s="133"/>
      <c r="X588" s="131"/>
      <c r="Y588" s="134"/>
      <c r="Z588" s="137"/>
      <c r="AA588" s="2"/>
      <c r="AB588" s="163">
        <v>0</v>
      </c>
      <c r="AC588" s="164">
        <f t="shared" ref="AC588:AC590" si="10965">SUM(C588,E588,G588,I588,K588,M588,O588,Q588,S588,U588,W588,Y588,AA588)</f>
        <v>0</v>
      </c>
      <c r="BI588" s="130" t="s">
        <v>42</v>
      </c>
      <c r="BJ588" s="122">
        <f>B588/B591</f>
        <v>0</v>
      </c>
      <c r="BK588" s="123">
        <f t="shared" ref="BK588" si="10966">C588/C591</f>
        <v>0</v>
      </c>
      <c r="BL588" s="124">
        <f t="shared" ref="BL588" si="10967">D588/D591</f>
        <v>0</v>
      </c>
      <c r="BM588" s="125">
        <f t="shared" ref="BM588" si="10968">E588/E591</f>
        <v>0</v>
      </c>
      <c r="BN588" s="122">
        <f t="shared" ref="BN588" si="10969">F588/F591</f>
        <v>0</v>
      </c>
      <c r="BO588" s="123">
        <f t="shared" ref="BO588" si="10970">G588/G591</f>
        <v>0</v>
      </c>
      <c r="BP588" s="124">
        <f t="shared" ref="BP588" si="10971">H588/H591</f>
        <v>0</v>
      </c>
      <c r="BQ588" s="125">
        <f t="shared" ref="BQ588" si="10972">I588/I591</f>
        <v>0</v>
      </c>
      <c r="BR588" s="122">
        <f t="shared" ref="BR588" si="10973">J588/J591</f>
        <v>0</v>
      </c>
      <c r="BS588" s="123">
        <f t="shared" ref="BS588" si="10974">K588/K591</f>
        <v>0</v>
      </c>
      <c r="BT588" s="124">
        <f t="shared" ref="BT588" si="10975">L588/L591</f>
        <v>0</v>
      </c>
      <c r="BU588" s="122">
        <f t="shared" ref="BU588" si="10976">M588/M591</f>
        <v>0</v>
      </c>
      <c r="BV588" s="126">
        <f t="shared" ref="BV588" si="10977">N588/N591</f>
        <v>0</v>
      </c>
      <c r="BW588" s="127">
        <f t="shared" ref="BW588" si="10978">O588/O591</f>
        <v>0</v>
      </c>
      <c r="BX588" s="122">
        <f t="shared" ref="BX588" si="10979">P588/P591</f>
        <v>0</v>
      </c>
      <c r="BY588" s="123">
        <f t="shared" ref="BY588" si="10980">Q588/Q591</f>
        <v>0</v>
      </c>
      <c r="BZ588" s="124">
        <f t="shared" ref="BZ588" si="10981">R588/R591</f>
        <v>0</v>
      </c>
      <c r="CA588" s="125">
        <f t="shared" ref="CA588" si="10982">S588/S591</f>
        <v>0</v>
      </c>
      <c r="CB588" s="122">
        <f t="shared" ref="CB588" si="10983">T588/T591</f>
        <v>0</v>
      </c>
      <c r="CC588" s="123">
        <f t="shared" ref="CC588" si="10984">U588/U591</f>
        <v>0</v>
      </c>
      <c r="CD588" s="124">
        <f t="shared" ref="CD588" si="10985">V588/V591</f>
        <v>0</v>
      </c>
      <c r="CE588" s="125">
        <f t="shared" ref="CE588" si="10986">W588/W591</f>
        <v>0</v>
      </c>
      <c r="CF588" s="122">
        <f t="shared" ref="CF588" si="10987">X588/X591</f>
        <v>0</v>
      </c>
      <c r="CG588" s="123">
        <f t="shared" ref="CG588" si="10988">Y588/Y591</f>
        <v>0</v>
      </c>
      <c r="CH588" s="124">
        <f t="shared" ref="CH588" si="10989">Z588/Z591</f>
        <v>0</v>
      </c>
      <c r="CI588" s="122">
        <f t="shared" ref="CI588" si="10990">AA588/AA591</f>
        <v>0</v>
      </c>
      <c r="CJ588" s="128">
        <f t="shared" ref="CJ588" si="10991">AB588/AB591</f>
        <v>0</v>
      </c>
      <c r="CK588" s="129">
        <f t="shared" ref="CK588" si="10992">AC588/AC591</f>
        <v>0</v>
      </c>
    </row>
    <row r="589" spans="1:89" x14ac:dyDescent="0.2">
      <c r="A589" s="138" t="s">
        <v>43</v>
      </c>
      <c r="B589" s="53"/>
      <c r="C589" s="54"/>
      <c r="D589" s="143"/>
      <c r="E589" s="140"/>
      <c r="F589" s="141"/>
      <c r="G589" s="142"/>
      <c r="H589" s="143"/>
      <c r="I589" s="140"/>
      <c r="J589" s="141"/>
      <c r="K589" s="142"/>
      <c r="L589" s="143"/>
      <c r="M589" s="141"/>
      <c r="N589" s="145"/>
      <c r="O589" s="144"/>
      <c r="P589" s="141"/>
      <c r="Q589" s="142"/>
      <c r="R589" s="143"/>
      <c r="S589" s="140"/>
      <c r="T589" s="141"/>
      <c r="U589" s="142"/>
      <c r="V589" s="143"/>
      <c r="W589" s="140"/>
      <c r="X589" s="141"/>
      <c r="Y589" s="142"/>
      <c r="Z589" s="3"/>
      <c r="AA589" s="139"/>
      <c r="AB589" s="163">
        <f t="shared" ref="AB589:AB590" si="10993">SUM(B589,D589,F589,H589,J589,L589,N589,P589,R589,T589,V589,X589,Z589)</f>
        <v>0</v>
      </c>
      <c r="AC589" s="164">
        <f t="shared" si="10965"/>
        <v>0</v>
      </c>
      <c r="BI589" s="138" t="s">
        <v>43</v>
      </c>
      <c r="BJ589" s="122">
        <f>B589/B591</f>
        <v>0</v>
      </c>
      <c r="BK589" s="123">
        <f t="shared" ref="BK589" si="10994">C589/C591</f>
        <v>0</v>
      </c>
      <c r="BL589" s="124">
        <f t="shared" ref="BL589" si="10995">D589/D591</f>
        <v>0</v>
      </c>
      <c r="BM589" s="125">
        <f t="shared" ref="BM589" si="10996">E589/E591</f>
        <v>0</v>
      </c>
      <c r="BN589" s="122">
        <f t="shared" ref="BN589" si="10997">F589/F591</f>
        <v>0</v>
      </c>
      <c r="BO589" s="123">
        <f t="shared" ref="BO589" si="10998">G589/G591</f>
        <v>0</v>
      </c>
      <c r="BP589" s="124">
        <f t="shared" ref="BP589" si="10999">H589/H591</f>
        <v>0</v>
      </c>
      <c r="BQ589" s="125">
        <f t="shared" ref="BQ589" si="11000">I589/I591</f>
        <v>0</v>
      </c>
      <c r="BR589" s="122">
        <f t="shared" ref="BR589" si="11001">J589/J591</f>
        <v>0</v>
      </c>
      <c r="BS589" s="123">
        <f t="shared" ref="BS589" si="11002">K589/K591</f>
        <v>0</v>
      </c>
      <c r="BT589" s="124">
        <f t="shared" ref="BT589" si="11003">L589/L591</f>
        <v>0</v>
      </c>
      <c r="BU589" s="122">
        <f t="shared" ref="BU589" si="11004">M589/M591</f>
        <v>0</v>
      </c>
      <c r="BV589" s="126">
        <f t="shared" ref="BV589" si="11005">N589/N591</f>
        <v>0</v>
      </c>
      <c r="BW589" s="127">
        <f t="shared" ref="BW589" si="11006">O589/O591</f>
        <v>0</v>
      </c>
      <c r="BX589" s="122">
        <f t="shared" ref="BX589" si="11007">P589/P591</f>
        <v>0</v>
      </c>
      <c r="BY589" s="123">
        <f t="shared" ref="BY589" si="11008">Q589/Q591</f>
        <v>0</v>
      </c>
      <c r="BZ589" s="124">
        <f t="shared" ref="BZ589" si="11009">R589/R591</f>
        <v>0</v>
      </c>
      <c r="CA589" s="125">
        <f t="shared" ref="CA589" si="11010">S589/S591</f>
        <v>0</v>
      </c>
      <c r="CB589" s="122">
        <f t="shared" ref="CB589" si="11011">T589/T591</f>
        <v>0</v>
      </c>
      <c r="CC589" s="123">
        <f t="shared" ref="CC589" si="11012">U589/U591</f>
        <v>0</v>
      </c>
      <c r="CD589" s="124">
        <f t="shared" ref="CD589" si="11013">V589/V591</f>
        <v>0</v>
      </c>
      <c r="CE589" s="125">
        <f t="shared" ref="CE589" si="11014">W589/W591</f>
        <v>0</v>
      </c>
      <c r="CF589" s="122">
        <f t="shared" ref="CF589" si="11015">X589/X591</f>
        <v>0</v>
      </c>
      <c r="CG589" s="123">
        <f t="shared" ref="CG589" si="11016">Y589/Y591</f>
        <v>0</v>
      </c>
      <c r="CH589" s="124">
        <f t="shared" ref="CH589" si="11017">Z589/Z591</f>
        <v>0</v>
      </c>
      <c r="CI589" s="122">
        <f t="shared" ref="CI589" si="11018">AA589/AA591</f>
        <v>0</v>
      </c>
      <c r="CJ589" s="128">
        <f t="shared" ref="CJ589" si="11019">AB589/AB591</f>
        <v>0</v>
      </c>
      <c r="CK589" s="129">
        <f t="shared" ref="CK589" si="11020">AC589/AC591</f>
        <v>0</v>
      </c>
    </row>
    <row r="590" spans="1:89" ht="13.5" thickBot="1" x14ac:dyDescent="0.25">
      <c r="A590" s="130" t="s">
        <v>44</v>
      </c>
      <c r="B590" s="55"/>
      <c r="C590" s="56"/>
      <c r="D590" s="132"/>
      <c r="E590" s="133"/>
      <c r="F590" s="131"/>
      <c r="G590" s="134"/>
      <c r="H590" s="132"/>
      <c r="I590" s="133"/>
      <c r="J590" s="131"/>
      <c r="K590" s="134"/>
      <c r="L590" s="132"/>
      <c r="M590" s="131"/>
      <c r="N590" s="135"/>
      <c r="O590" s="136"/>
      <c r="P590" s="131"/>
      <c r="Q590" s="134"/>
      <c r="R590" s="132"/>
      <c r="S590" s="133"/>
      <c r="T590" s="131"/>
      <c r="U590" s="134"/>
      <c r="V590" s="132"/>
      <c r="W590" s="133"/>
      <c r="X590" s="131"/>
      <c r="Y590" s="134"/>
      <c r="Z590" s="137"/>
      <c r="AA590" s="2"/>
      <c r="AB590" s="163">
        <f t="shared" si="10993"/>
        <v>0</v>
      </c>
      <c r="AC590" s="164">
        <f t="shared" si="10965"/>
        <v>0</v>
      </c>
      <c r="BI590" s="130" t="s">
        <v>44</v>
      </c>
      <c r="BJ590" s="122">
        <f>B590/B591</f>
        <v>0</v>
      </c>
      <c r="BK590" s="123">
        <f t="shared" ref="BK590" si="11021">C590/C591</f>
        <v>0</v>
      </c>
      <c r="BL590" s="124">
        <f t="shared" ref="BL590" si="11022">D590/D591</f>
        <v>0</v>
      </c>
      <c r="BM590" s="125">
        <f t="shared" ref="BM590" si="11023">E590/E591</f>
        <v>0</v>
      </c>
      <c r="BN590" s="122">
        <f t="shared" ref="BN590" si="11024">F590/F591</f>
        <v>0</v>
      </c>
      <c r="BO590" s="123">
        <f t="shared" ref="BO590" si="11025">G590/G591</f>
        <v>0</v>
      </c>
      <c r="BP590" s="124">
        <f t="shared" ref="BP590" si="11026">H590/H591</f>
        <v>0</v>
      </c>
      <c r="BQ590" s="125">
        <f t="shared" ref="BQ590" si="11027">I590/I591</f>
        <v>0</v>
      </c>
      <c r="BR590" s="122">
        <f t="shared" ref="BR590" si="11028">J590/J591</f>
        <v>0</v>
      </c>
      <c r="BS590" s="123">
        <f t="shared" ref="BS590" si="11029">K590/K591</f>
        <v>0</v>
      </c>
      <c r="BT590" s="124">
        <f t="shared" ref="BT590" si="11030">L590/L591</f>
        <v>0</v>
      </c>
      <c r="BU590" s="122">
        <f t="shared" ref="BU590" si="11031">M590/M591</f>
        <v>0</v>
      </c>
      <c r="BV590" s="126">
        <f t="shared" ref="BV590" si="11032">N590/N591</f>
        <v>0</v>
      </c>
      <c r="BW590" s="127">
        <f t="shared" ref="BW590" si="11033">O590/O591</f>
        <v>0</v>
      </c>
      <c r="BX590" s="122">
        <f t="shared" ref="BX590" si="11034">P590/P591</f>
        <v>0</v>
      </c>
      <c r="BY590" s="123">
        <f t="shared" ref="BY590" si="11035">Q590/Q591</f>
        <v>0</v>
      </c>
      <c r="BZ590" s="124">
        <f t="shared" ref="BZ590" si="11036">R590/R591</f>
        <v>0</v>
      </c>
      <c r="CA590" s="125">
        <f t="shared" ref="CA590" si="11037">S590/S591</f>
        <v>0</v>
      </c>
      <c r="CB590" s="122">
        <f t="shared" ref="CB590" si="11038">T590/T591</f>
        <v>0</v>
      </c>
      <c r="CC590" s="123">
        <f t="shared" ref="CC590" si="11039">U590/U591</f>
        <v>0</v>
      </c>
      <c r="CD590" s="124">
        <f t="shared" ref="CD590" si="11040">V590/V591</f>
        <v>0</v>
      </c>
      <c r="CE590" s="125">
        <f t="shared" ref="CE590" si="11041">W590/W591</f>
        <v>0</v>
      </c>
      <c r="CF590" s="122">
        <f t="shared" ref="CF590" si="11042">X590/X591</f>
        <v>0</v>
      </c>
      <c r="CG590" s="123">
        <f t="shared" ref="CG590" si="11043">Y590/Y591</f>
        <v>0</v>
      </c>
      <c r="CH590" s="124">
        <f t="shared" ref="CH590" si="11044">Z590/Z591</f>
        <v>0</v>
      </c>
      <c r="CI590" s="122">
        <f t="shared" ref="CI590" si="11045">AA590/AA591</f>
        <v>0</v>
      </c>
      <c r="CJ590" s="128">
        <f t="shared" ref="CJ590" si="11046">AB590/AB591</f>
        <v>0</v>
      </c>
      <c r="CK590" s="129">
        <f t="shared" ref="CK590" si="11047">AC590/AC591</f>
        <v>0</v>
      </c>
    </row>
    <row r="591" spans="1:89" ht="14.25" thickTop="1" thickBot="1" x14ac:dyDescent="0.25">
      <c r="A591" s="250" t="s">
        <v>25</v>
      </c>
      <c r="B591" s="14">
        <f t="shared" ref="B591:AA591" si="11048">SUM(B568:B590)</f>
        <v>16186</v>
      </c>
      <c r="C591" s="1">
        <f t="shared" si="11048"/>
        <v>18504</v>
      </c>
      <c r="D591" s="14">
        <f t="shared" si="11048"/>
        <v>6127</v>
      </c>
      <c r="E591" s="1">
        <f t="shared" si="11048"/>
        <v>6850</v>
      </c>
      <c r="F591" s="14">
        <f t="shared" si="11048"/>
        <v>16175</v>
      </c>
      <c r="G591" s="1">
        <f t="shared" si="11048"/>
        <v>20146</v>
      </c>
      <c r="H591" s="14">
        <f t="shared" si="11048"/>
        <v>24060</v>
      </c>
      <c r="I591" s="1">
        <f t="shared" si="11048"/>
        <v>27630</v>
      </c>
      <c r="J591" s="14">
        <f t="shared" si="11048"/>
        <v>3375</v>
      </c>
      <c r="K591" s="1">
        <f t="shared" si="11048"/>
        <v>2935</v>
      </c>
      <c r="L591" s="14">
        <f t="shared" si="11048"/>
        <v>11327</v>
      </c>
      <c r="M591" s="1">
        <f t="shared" si="11048"/>
        <v>10555</v>
      </c>
      <c r="N591" s="14">
        <f t="shared" si="11048"/>
        <v>25286</v>
      </c>
      <c r="O591" s="1">
        <f t="shared" si="11048"/>
        <v>22625</v>
      </c>
      <c r="P591" s="14">
        <f t="shared" si="11048"/>
        <v>12580</v>
      </c>
      <c r="Q591" s="1">
        <f t="shared" si="11048"/>
        <v>10197</v>
      </c>
      <c r="R591" s="14">
        <f t="shared" si="11048"/>
        <v>17575</v>
      </c>
      <c r="S591" s="1">
        <f t="shared" si="11048"/>
        <v>15307</v>
      </c>
      <c r="T591" s="14">
        <f t="shared" si="11048"/>
        <v>3366</v>
      </c>
      <c r="U591" s="1">
        <f t="shared" si="11048"/>
        <v>2939</v>
      </c>
      <c r="V591" s="14">
        <f t="shared" si="11048"/>
        <v>13225</v>
      </c>
      <c r="W591" s="1">
        <f t="shared" si="11048"/>
        <v>14451</v>
      </c>
      <c r="X591" s="14">
        <f t="shared" si="11048"/>
        <v>10753</v>
      </c>
      <c r="Y591" s="1">
        <f t="shared" si="11048"/>
        <v>5009</v>
      </c>
      <c r="Z591" s="14">
        <f t="shared" si="11048"/>
        <v>24852</v>
      </c>
      <c r="AA591" s="1">
        <f t="shared" si="11048"/>
        <v>27326</v>
      </c>
      <c r="AB591" s="165">
        <f t="shared" ref="AB591:AC591" si="11049">SUM(AB567:AB590)</f>
        <v>184887</v>
      </c>
      <c r="AC591" s="166">
        <f t="shared" si="11049"/>
        <v>184474</v>
      </c>
      <c r="BI591" s="250" t="s">
        <v>25</v>
      </c>
      <c r="BJ591" s="146">
        <f>SUM(BJ567:BJ590)</f>
        <v>1</v>
      </c>
      <c r="BK591" s="147">
        <f t="shared" ref="BK591:CK591" si="11050">SUM(BK567:BK590)</f>
        <v>1</v>
      </c>
      <c r="BL591" s="146">
        <f t="shared" si="11050"/>
        <v>1</v>
      </c>
      <c r="BM591" s="147">
        <f t="shared" si="11050"/>
        <v>0.99999999999999989</v>
      </c>
      <c r="BN591" s="146">
        <f t="shared" si="11050"/>
        <v>1</v>
      </c>
      <c r="BO591" s="147">
        <f t="shared" si="11050"/>
        <v>1</v>
      </c>
      <c r="BP591" s="146">
        <f t="shared" si="11050"/>
        <v>1</v>
      </c>
      <c r="BQ591" s="147">
        <f t="shared" si="11050"/>
        <v>1</v>
      </c>
      <c r="BR591" s="146">
        <f t="shared" si="11050"/>
        <v>0.99999999999999989</v>
      </c>
      <c r="BS591" s="147">
        <f t="shared" si="11050"/>
        <v>0.99999999999999989</v>
      </c>
      <c r="BT591" s="146">
        <f t="shared" si="11050"/>
        <v>1</v>
      </c>
      <c r="BU591" s="147">
        <f t="shared" si="11050"/>
        <v>1</v>
      </c>
      <c r="BV591" s="146">
        <f t="shared" si="11050"/>
        <v>1</v>
      </c>
      <c r="BW591" s="147">
        <f t="shared" si="11050"/>
        <v>1</v>
      </c>
      <c r="BX591" s="146">
        <f t="shared" si="11050"/>
        <v>1</v>
      </c>
      <c r="BY591" s="147">
        <f t="shared" si="11050"/>
        <v>1</v>
      </c>
      <c r="BZ591" s="146">
        <f t="shared" si="11050"/>
        <v>0.99999999999999989</v>
      </c>
      <c r="CA591" s="147">
        <f t="shared" si="11050"/>
        <v>1.0000000000000002</v>
      </c>
      <c r="CB591" s="146">
        <f t="shared" si="11050"/>
        <v>1</v>
      </c>
      <c r="CC591" s="147">
        <f t="shared" si="11050"/>
        <v>0.99999999999999989</v>
      </c>
      <c r="CD591" s="146">
        <f t="shared" si="11050"/>
        <v>1</v>
      </c>
      <c r="CE591" s="147">
        <f t="shared" si="11050"/>
        <v>0.99999999999999989</v>
      </c>
      <c r="CF591" s="146">
        <f t="shared" si="11050"/>
        <v>1</v>
      </c>
      <c r="CG591" s="147">
        <f t="shared" si="11050"/>
        <v>0.99999999999999989</v>
      </c>
      <c r="CH591" s="146">
        <f t="shared" si="11050"/>
        <v>1</v>
      </c>
      <c r="CI591" s="147">
        <f t="shared" si="11050"/>
        <v>1</v>
      </c>
      <c r="CJ591" s="146">
        <f t="shared" si="11050"/>
        <v>1.0000000000000002</v>
      </c>
      <c r="CK591" s="147">
        <f t="shared" si="11050"/>
        <v>0.99999999999999989</v>
      </c>
    </row>
    <row r="592" spans="1:89" ht="13.5" thickTop="1" x14ac:dyDescent="0.2">
      <c r="A592" s="177"/>
    </row>
    <row r="594" spans="1:89" x14ac:dyDescent="0.2">
      <c r="A594" s="269">
        <f>+A563+1</f>
        <v>44612</v>
      </c>
      <c r="B594" s="269"/>
      <c r="C594" s="269"/>
      <c r="D594" s="269"/>
      <c r="BI594" s="274">
        <f>+BI532+2</f>
        <v>44612</v>
      </c>
      <c r="BJ594" s="274"/>
      <c r="BK594" s="274"/>
      <c r="BL594" s="274"/>
    </row>
    <row r="595" spans="1:89" ht="13.5" thickBot="1" x14ac:dyDescent="0.25">
      <c r="AE595" t="s">
        <v>1</v>
      </c>
    </row>
    <row r="596" spans="1:89" ht="14.25" thickTop="1" thickBot="1" x14ac:dyDescent="0.25">
      <c r="A596" s="265" t="s">
        <v>2</v>
      </c>
      <c r="B596" s="267" t="s">
        <v>3</v>
      </c>
      <c r="C596" s="268"/>
      <c r="D596" s="267" t="s">
        <v>4</v>
      </c>
      <c r="E596" s="268"/>
      <c r="F596" s="267" t="s">
        <v>5</v>
      </c>
      <c r="G596" s="268"/>
      <c r="H596" s="267" t="s">
        <v>6</v>
      </c>
      <c r="I596" s="268"/>
      <c r="J596" s="267" t="s">
        <v>7</v>
      </c>
      <c r="K596" s="268"/>
      <c r="L596" s="267" t="s">
        <v>8</v>
      </c>
      <c r="M596" s="268"/>
      <c r="N596" s="267" t="s">
        <v>9</v>
      </c>
      <c r="O596" s="268"/>
      <c r="P596" s="267" t="s">
        <v>10</v>
      </c>
      <c r="Q596" s="268"/>
      <c r="R596" s="267" t="s">
        <v>11</v>
      </c>
      <c r="S596" s="268"/>
      <c r="T596" s="267" t="s">
        <v>12</v>
      </c>
      <c r="U596" s="268"/>
      <c r="V596" s="267" t="s">
        <v>13</v>
      </c>
      <c r="W596" s="268"/>
      <c r="X596" s="267" t="s">
        <v>14</v>
      </c>
      <c r="Y596" s="268"/>
      <c r="Z596" s="270" t="s">
        <v>15</v>
      </c>
      <c r="AA596" s="271"/>
      <c r="AB596" s="272" t="s">
        <v>16</v>
      </c>
      <c r="AC596" s="273"/>
      <c r="AE596" s="265" t="s">
        <v>2</v>
      </c>
      <c r="AF596" s="267" t="s">
        <v>3</v>
      </c>
      <c r="AG596" s="268"/>
      <c r="AH596" s="267" t="s">
        <v>4</v>
      </c>
      <c r="AI596" s="268"/>
      <c r="AJ596" s="267" t="s">
        <v>5</v>
      </c>
      <c r="AK596" s="268"/>
      <c r="AL596" s="267" t="s">
        <v>6</v>
      </c>
      <c r="AM596" s="268"/>
      <c r="AN596" s="267" t="s">
        <v>7</v>
      </c>
      <c r="AO596" s="268"/>
      <c r="AP596" s="267" t="s">
        <v>8</v>
      </c>
      <c r="AQ596" s="268"/>
      <c r="AR596" s="267" t="s">
        <v>9</v>
      </c>
      <c r="AS596" s="268"/>
      <c r="AT596" s="267" t="s">
        <v>10</v>
      </c>
      <c r="AU596" s="268"/>
      <c r="AV596" s="267" t="s">
        <v>11</v>
      </c>
      <c r="AW596" s="268"/>
      <c r="AX596" s="267" t="s">
        <v>12</v>
      </c>
      <c r="AY596" s="268"/>
      <c r="AZ596" s="267" t="s">
        <v>13</v>
      </c>
      <c r="BA596" s="268"/>
      <c r="BB596" s="267" t="s">
        <v>14</v>
      </c>
      <c r="BC596" s="268"/>
      <c r="BD596" s="270" t="s">
        <v>15</v>
      </c>
      <c r="BE596" s="271"/>
      <c r="BF596" s="272" t="s">
        <v>16</v>
      </c>
      <c r="BG596" s="273"/>
      <c r="BI596" s="265" t="s">
        <v>2</v>
      </c>
      <c r="BJ596" s="267" t="s">
        <v>3</v>
      </c>
      <c r="BK596" s="268"/>
      <c r="BL596" s="267" t="s">
        <v>4</v>
      </c>
      <c r="BM596" s="268"/>
      <c r="BN596" s="267" t="s">
        <v>5</v>
      </c>
      <c r="BO596" s="268"/>
      <c r="BP596" s="267" t="s">
        <v>6</v>
      </c>
      <c r="BQ596" s="268"/>
      <c r="BR596" s="267" t="s">
        <v>7</v>
      </c>
      <c r="BS596" s="268"/>
      <c r="BT596" s="267" t="s">
        <v>8</v>
      </c>
      <c r="BU596" s="268"/>
      <c r="BV596" s="267" t="s">
        <v>9</v>
      </c>
      <c r="BW596" s="268"/>
      <c r="BX596" s="267" t="s">
        <v>10</v>
      </c>
      <c r="BY596" s="268"/>
      <c r="BZ596" s="267" t="s">
        <v>11</v>
      </c>
      <c r="CA596" s="268"/>
      <c r="CB596" s="267" t="s">
        <v>12</v>
      </c>
      <c r="CC596" s="268"/>
      <c r="CD596" s="267" t="s">
        <v>13</v>
      </c>
      <c r="CE596" s="268"/>
      <c r="CF596" s="267" t="s">
        <v>14</v>
      </c>
      <c r="CG596" s="268"/>
      <c r="CH596" s="270" t="s">
        <v>15</v>
      </c>
      <c r="CI596" s="271"/>
      <c r="CJ596" s="267" t="s">
        <v>16</v>
      </c>
      <c r="CK596" s="268"/>
    </row>
    <row r="597" spans="1:89" ht="15" thickTop="1" thickBot="1" x14ac:dyDescent="0.3">
      <c r="A597" s="266"/>
      <c r="B597" s="110" t="s">
        <v>17</v>
      </c>
      <c r="C597" s="111" t="s">
        <v>18</v>
      </c>
      <c r="D597" s="112" t="s">
        <v>17</v>
      </c>
      <c r="E597" s="113" t="s">
        <v>18</v>
      </c>
      <c r="F597" s="110" t="s">
        <v>17</v>
      </c>
      <c r="G597" s="111" t="s">
        <v>18</v>
      </c>
      <c r="H597" s="112" t="s">
        <v>17</v>
      </c>
      <c r="I597" s="113" t="s">
        <v>18</v>
      </c>
      <c r="J597" s="110" t="s">
        <v>17</v>
      </c>
      <c r="K597" s="111" t="s">
        <v>18</v>
      </c>
      <c r="L597" s="112" t="s">
        <v>17</v>
      </c>
      <c r="M597" s="110" t="s">
        <v>18</v>
      </c>
      <c r="N597" s="114" t="s">
        <v>17</v>
      </c>
      <c r="O597" s="115" t="s">
        <v>18</v>
      </c>
      <c r="P597" s="110" t="s">
        <v>17</v>
      </c>
      <c r="Q597" s="111" t="s">
        <v>18</v>
      </c>
      <c r="R597" s="112" t="s">
        <v>17</v>
      </c>
      <c r="S597" s="113" t="s">
        <v>18</v>
      </c>
      <c r="T597" s="110" t="s">
        <v>17</v>
      </c>
      <c r="U597" s="111" t="s">
        <v>18</v>
      </c>
      <c r="V597" s="112" t="s">
        <v>17</v>
      </c>
      <c r="W597" s="113" t="s">
        <v>18</v>
      </c>
      <c r="X597" s="110" t="s">
        <v>17</v>
      </c>
      <c r="Y597" s="111" t="s">
        <v>18</v>
      </c>
      <c r="Z597" s="25" t="s">
        <v>17</v>
      </c>
      <c r="AA597" s="116" t="s">
        <v>18</v>
      </c>
      <c r="AB597" s="167" t="s">
        <v>17</v>
      </c>
      <c r="AC597" s="168" t="s">
        <v>18</v>
      </c>
      <c r="AE597" s="266"/>
      <c r="AF597" s="110" t="s">
        <v>17</v>
      </c>
      <c r="AG597" s="111" t="s">
        <v>18</v>
      </c>
      <c r="AH597" s="112" t="s">
        <v>17</v>
      </c>
      <c r="AI597" s="113" t="s">
        <v>18</v>
      </c>
      <c r="AJ597" s="110" t="s">
        <v>17</v>
      </c>
      <c r="AK597" s="111" t="s">
        <v>18</v>
      </c>
      <c r="AL597" s="112" t="s">
        <v>17</v>
      </c>
      <c r="AM597" s="113" t="s">
        <v>18</v>
      </c>
      <c r="AN597" s="110" t="s">
        <v>17</v>
      </c>
      <c r="AO597" s="111" t="s">
        <v>18</v>
      </c>
      <c r="AP597" s="112" t="s">
        <v>17</v>
      </c>
      <c r="AQ597" s="110" t="s">
        <v>18</v>
      </c>
      <c r="AR597" s="114" t="s">
        <v>17</v>
      </c>
      <c r="AS597" s="115" t="s">
        <v>18</v>
      </c>
      <c r="AT597" s="110" t="s">
        <v>17</v>
      </c>
      <c r="AU597" s="111" t="s">
        <v>18</v>
      </c>
      <c r="AV597" s="112" t="s">
        <v>17</v>
      </c>
      <c r="AW597" s="113" t="s">
        <v>18</v>
      </c>
      <c r="AX597" s="110" t="s">
        <v>17</v>
      </c>
      <c r="AY597" s="111" t="s">
        <v>18</v>
      </c>
      <c r="AZ597" s="112" t="s">
        <v>17</v>
      </c>
      <c r="BA597" s="113" t="s">
        <v>18</v>
      </c>
      <c r="BB597" s="110" t="s">
        <v>17</v>
      </c>
      <c r="BC597" s="111" t="s">
        <v>18</v>
      </c>
      <c r="BD597" s="25" t="s">
        <v>17</v>
      </c>
      <c r="BE597" s="116" t="s">
        <v>18</v>
      </c>
      <c r="BF597" s="167" t="s">
        <v>17</v>
      </c>
      <c r="BG597" s="168" t="s">
        <v>18</v>
      </c>
      <c r="BI597" s="266"/>
      <c r="BJ597" s="110" t="s">
        <v>17</v>
      </c>
      <c r="BK597" s="111" t="s">
        <v>18</v>
      </c>
      <c r="BL597" s="112" t="s">
        <v>17</v>
      </c>
      <c r="BM597" s="113" t="s">
        <v>18</v>
      </c>
      <c r="BN597" s="110" t="s">
        <v>17</v>
      </c>
      <c r="BO597" s="111" t="s">
        <v>18</v>
      </c>
      <c r="BP597" s="112" t="s">
        <v>17</v>
      </c>
      <c r="BQ597" s="113" t="s">
        <v>18</v>
      </c>
      <c r="BR597" s="110" t="s">
        <v>17</v>
      </c>
      <c r="BS597" s="111" t="s">
        <v>18</v>
      </c>
      <c r="BT597" s="112" t="s">
        <v>17</v>
      </c>
      <c r="BU597" s="110" t="s">
        <v>18</v>
      </c>
      <c r="BV597" s="114" t="s">
        <v>17</v>
      </c>
      <c r="BW597" s="115" t="s">
        <v>18</v>
      </c>
      <c r="BX597" s="110" t="s">
        <v>17</v>
      </c>
      <c r="BY597" s="111" t="s">
        <v>18</v>
      </c>
      <c r="BZ597" s="112" t="s">
        <v>17</v>
      </c>
      <c r="CA597" s="113" t="s">
        <v>18</v>
      </c>
      <c r="CB597" s="110" t="s">
        <v>17</v>
      </c>
      <c r="CC597" s="111" t="s">
        <v>18</v>
      </c>
      <c r="CD597" s="112" t="s">
        <v>17</v>
      </c>
      <c r="CE597" s="113" t="s">
        <v>18</v>
      </c>
      <c r="CF597" s="110" t="s">
        <v>17</v>
      </c>
      <c r="CG597" s="111" t="s">
        <v>18</v>
      </c>
      <c r="CH597" s="25" t="s">
        <v>17</v>
      </c>
      <c r="CI597" s="116" t="s">
        <v>18</v>
      </c>
      <c r="CJ597" s="114" t="s">
        <v>17</v>
      </c>
      <c r="CK597" s="115" t="s">
        <v>18</v>
      </c>
    </row>
    <row r="598" spans="1:89" ht="13.5" thickTop="1" x14ac:dyDescent="0.2">
      <c r="A598" s="118" t="s">
        <v>19</v>
      </c>
      <c r="B598" s="119"/>
      <c r="C598" s="176"/>
      <c r="D598" s="120"/>
      <c r="E598" s="171"/>
      <c r="F598" s="119"/>
      <c r="G598" s="121"/>
      <c r="H598" s="120"/>
      <c r="I598" s="171"/>
      <c r="J598" s="119"/>
      <c r="K598" s="121"/>
      <c r="L598" s="120"/>
      <c r="M598" s="119"/>
      <c r="N598" s="170"/>
      <c r="O598" s="172"/>
      <c r="P598" s="119"/>
      <c r="Q598" s="121"/>
      <c r="R598" s="120"/>
      <c r="S598" s="171"/>
      <c r="T598" s="119"/>
      <c r="U598" s="121"/>
      <c r="V598" s="120"/>
      <c r="W598" s="171"/>
      <c r="X598" s="119"/>
      <c r="Y598" s="121"/>
      <c r="Z598" s="20"/>
      <c r="AA598" s="175"/>
      <c r="AB598" s="161">
        <f>B598+D598+F598+H598+J598+L598+N598+P598+R598+T598+V598+X598+Z598</f>
        <v>0</v>
      </c>
      <c r="AC598" s="162">
        <f>C598+E598+G598+I598+K598+M598+O598+Q598+S598+U598+W598+Y598+AA598</f>
        <v>0</v>
      </c>
      <c r="AE598" s="253" t="str">
        <f>$AE$9</f>
        <v>07:00 - 07:59</v>
      </c>
      <c r="AF598" s="119">
        <f>SUMIF($A$9:$A$32,$AE598,B$598:B$621)</f>
        <v>517</v>
      </c>
      <c r="AG598" s="176">
        <f t="shared" ref="AG598:AV600" si="11051">SUMIF($A$9:$A$32,$AE598,C$598:C$621)</f>
        <v>535</v>
      </c>
      <c r="AH598" s="120">
        <f t="shared" si="11051"/>
        <v>232</v>
      </c>
      <c r="AI598" s="171">
        <f t="shared" si="11051"/>
        <v>217</v>
      </c>
      <c r="AJ598" s="119">
        <f t="shared" si="11051"/>
        <v>779</v>
      </c>
      <c r="AK598" s="121">
        <f t="shared" si="11051"/>
        <v>719</v>
      </c>
      <c r="AL598" s="120">
        <f t="shared" si="11051"/>
        <v>919</v>
      </c>
      <c r="AM598" s="171">
        <f t="shared" si="11051"/>
        <v>955</v>
      </c>
      <c r="AN598" s="119">
        <f t="shared" si="11051"/>
        <v>71</v>
      </c>
      <c r="AO598" s="121">
        <f t="shared" si="11051"/>
        <v>135</v>
      </c>
      <c r="AP598" s="120">
        <f t="shared" si="11051"/>
        <v>266</v>
      </c>
      <c r="AQ598" s="119">
        <f t="shared" si="11051"/>
        <v>414</v>
      </c>
      <c r="AR598" s="170">
        <f t="shared" si="11051"/>
        <v>967</v>
      </c>
      <c r="AS598" s="172">
        <f t="shared" si="11051"/>
        <v>842</v>
      </c>
      <c r="AT598" s="119">
        <f t="shared" si="11051"/>
        <v>496</v>
      </c>
      <c r="AU598" s="121">
        <f t="shared" si="11051"/>
        <v>367</v>
      </c>
      <c r="AV598" s="120">
        <f t="shared" si="11051"/>
        <v>718</v>
      </c>
      <c r="AW598" s="171">
        <f t="shared" ref="AW598:BE600" si="11052">SUMIF($A$9:$A$32,$AE598,S$598:S$621)</f>
        <v>531</v>
      </c>
      <c r="AX598" s="119">
        <f t="shared" si="11052"/>
        <v>122</v>
      </c>
      <c r="AY598" s="121">
        <f t="shared" si="11052"/>
        <v>126</v>
      </c>
      <c r="AZ598" s="120">
        <f t="shared" si="11052"/>
        <v>329</v>
      </c>
      <c r="BA598" s="171">
        <f t="shared" si="11052"/>
        <v>505</v>
      </c>
      <c r="BB598" s="119">
        <f t="shared" si="11052"/>
        <v>427</v>
      </c>
      <c r="BC598" s="121">
        <f t="shared" si="11052"/>
        <v>211</v>
      </c>
      <c r="BD598" s="20">
        <f t="shared" si="11052"/>
        <v>940</v>
      </c>
      <c r="BE598" s="175">
        <f t="shared" si="11052"/>
        <v>941</v>
      </c>
      <c r="BF598" s="161">
        <f>AF598+AH598+AJ598+AL598+AN598+AP598+AR598+AT598+AV598+AX598+AZ598+BB598+BD598</f>
        <v>6783</v>
      </c>
      <c r="BG598" s="162">
        <f>AG598+AI598+AK598+AM598+AO598+AQ598+AS598+AU598+AW598+AY598+BA598+BC598+BE598</f>
        <v>6498</v>
      </c>
      <c r="BI598" s="118" t="s">
        <v>19</v>
      </c>
      <c r="BJ598" s="122">
        <f>B598/B622</f>
        <v>0</v>
      </c>
      <c r="BK598" s="123">
        <f t="shared" ref="BK598" si="11053">C598/C622</f>
        <v>0</v>
      </c>
      <c r="BL598" s="124">
        <f t="shared" ref="BL598" si="11054">D598/D622</f>
        <v>0</v>
      </c>
      <c r="BM598" s="125">
        <f t="shared" ref="BM598" si="11055">E598/E622</f>
        <v>0</v>
      </c>
      <c r="BN598" s="122">
        <f t="shared" ref="BN598" si="11056">F598/F622</f>
        <v>0</v>
      </c>
      <c r="BO598" s="123">
        <f t="shared" ref="BO598" si="11057">G598/G622</f>
        <v>0</v>
      </c>
      <c r="BP598" s="124">
        <f t="shared" ref="BP598" si="11058">H598/H622</f>
        <v>0</v>
      </c>
      <c r="BQ598" s="125">
        <f t="shared" ref="BQ598" si="11059">I598/I622</f>
        <v>0</v>
      </c>
      <c r="BR598" s="122">
        <f t="shared" ref="BR598" si="11060">J598/J622</f>
        <v>0</v>
      </c>
      <c r="BS598" s="123">
        <f t="shared" ref="BS598" si="11061">K598/K622</f>
        <v>0</v>
      </c>
      <c r="BT598" s="124">
        <f t="shared" ref="BT598" si="11062">L598/L622</f>
        <v>0</v>
      </c>
      <c r="BU598" s="122">
        <f t="shared" ref="BU598" si="11063">M598/M622</f>
        <v>0</v>
      </c>
      <c r="BV598" s="126">
        <f t="shared" ref="BV598" si="11064">N598/N622</f>
        <v>0</v>
      </c>
      <c r="BW598" s="127">
        <f t="shared" ref="BW598" si="11065">O598/O622</f>
        <v>0</v>
      </c>
      <c r="BX598" s="122">
        <f t="shared" ref="BX598" si="11066">P598/P622</f>
        <v>0</v>
      </c>
      <c r="BY598" s="123">
        <f t="shared" ref="BY598" si="11067">Q598/Q622</f>
        <v>0</v>
      </c>
      <c r="BZ598" s="124">
        <f t="shared" ref="BZ598" si="11068">R598/R622</f>
        <v>0</v>
      </c>
      <c r="CA598" s="125">
        <f t="shared" ref="CA598" si="11069">S598/S622</f>
        <v>0</v>
      </c>
      <c r="CB598" s="122">
        <f t="shared" ref="CB598" si="11070">T598/T622</f>
        <v>0</v>
      </c>
      <c r="CC598" s="123">
        <f t="shared" ref="CC598" si="11071">U598/U622</f>
        <v>0</v>
      </c>
      <c r="CD598" s="124">
        <f t="shared" ref="CD598" si="11072">V598/V622</f>
        <v>0</v>
      </c>
      <c r="CE598" s="125">
        <f t="shared" ref="CE598" si="11073">W598/W622</f>
        <v>0</v>
      </c>
      <c r="CF598" s="122">
        <f t="shared" ref="CF598" si="11074">X598/X622</f>
        <v>0</v>
      </c>
      <c r="CG598" s="123">
        <f t="shared" ref="CG598" si="11075">Y598/Y622</f>
        <v>0</v>
      </c>
      <c r="CH598" s="124">
        <f t="shared" ref="CH598" si="11076">Z598/Z622</f>
        <v>0</v>
      </c>
      <c r="CI598" s="122">
        <f t="shared" ref="CI598" si="11077">AA598/AA622</f>
        <v>0</v>
      </c>
      <c r="CJ598" s="128">
        <f t="shared" ref="CJ598" si="11078">AB598/AB622</f>
        <v>0</v>
      </c>
      <c r="CK598" s="129">
        <f t="shared" ref="CK598" si="11079">AC598/AC622</f>
        <v>0</v>
      </c>
    </row>
    <row r="599" spans="1:89" x14ac:dyDescent="0.2">
      <c r="A599" s="130" t="s">
        <v>21</v>
      </c>
      <c r="B599" s="179">
        <v>136</v>
      </c>
      <c r="C599" s="180">
        <v>0</v>
      </c>
      <c r="D599" s="181">
        <v>50</v>
      </c>
      <c r="E599" s="182">
        <v>1</v>
      </c>
      <c r="F599" s="179">
        <v>189</v>
      </c>
      <c r="G599" s="183">
        <v>3</v>
      </c>
      <c r="H599" s="181">
        <v>150</v>
      </c>
      <c r="I599" s="182">
        <v>18</v>
      </c>
      <c r="J599" s="179">
        <v>1</v>
      </c>
      <c r="K599" s="183">
        <v>6</v>
      </c>
      <c r="L599" s="181">
        <v>18</v>
      </c>
      <c r="M599" s="179">
        <v>24</v>
      </c>
      <c r="N599" s="184">
        <v>64</v>
      </c>
      <c r="O599" s="185">
        <v>46</v>
      </c>
      <c r="P599" s="179">
        <v>32</v>
      </c>
      <c r="Q599" s="183">
        <v>27</v>
      </c>
      <c r="R599" s="181">
        <v>12</v>
      </c>
      <c r="S599" s="182">
        <v>22</v>
      </c>
      <c r="T599" s="179">
        <v>0</v>
      </c>
      <c r="U599" s="183">
        <v>1</v>
      </c>
      <c r="V599" s="181">
        <v>2</v>
      </c>
      <c r="W599" s="182">
        <v>0</v>
      </c>
      <c r="X599" s="179">
        <v>1</v>
      </c>
      <c r="Y599" s="183">
        <v>0</v>
      </c>
      <c r="Z599" s="181">
        <v>0</v>
      </c>
      <c r="AA599" s="179">
        <v>0</v>
      </c>
      <c r="AB599" s="161">
        <f t="shared" ref="AB599:AB618" si="11080">B599+D599+F599+H599+J599+L599+N599+P599+R599+T599+V599+X599+Z599</f>
        <v>655</v>
      </c>
      <c r="AC599" s="162">
        <f t="shared" ref="AC599:AC618" si="11081">C599+E599+G599+I599+K599+M599+O599+Q599+S599+U599+W599+Y599+AA599</f>
        <v>148</v>
      </c>
      <c r="AE599" s="255" t="str">
        <f>$AE$10</f>
        <v>08:00 - 08:59</v>
      </c>
      <c r="AF599" s="119">
        <f>SUMIF($A$9:$A$32,$AE599,B$598:B$621)</f>
        <v>765</v>
      </c>
      <c r="AG599" s="180">
        <f t="shared" si="11051"/>
        <v>619</v>
      </c>
      <c r="AH599" s="181">
        <f t="shared" si="11051"/>
        <v>259</v>
      </c>
      <c r="AI599" s="182">
        <f t="shared" si="11051"/>
        <v>227</v>
      </c>
      <c r="AJ599" s="179">
        <f t="shared" si="11051"/>
        <v>1037</v>
      </c>
      <c r="AK599" s="183">
        <f t="shared" si="11051"/>
        <v>470</v>
      </c>
      <c r="AL599" s="181">
        <f t="shared" si="11051"/>
        <v>1089</v>
      </c>
      <c r="AM599" s="182">
        <f t="shared" si="11051"/>
        <v>909</v>
      </c>
      <c r="AN599" s="179">
        <f t="shared" si="11051"/>
        <v>89</v>
      </c>
      <c r="AO599" s="183">
        <f t="shared" si="11051"/>
        <v>157</v>
      </c>
      <c r="AP599" s="181">
        <f t="shared" si="11051"/>
        <v>188</v>
      </c>
      <c r="AQ599" s="179">
        <f t="shared" si="11051"/>
        <v>498</v>
      </c>
      <c r="AR599" s="184">
        <f t="shared" si="11051"/>
        <v>878</v>
      </c>
      <c r="AS599" s="185">
        <f t="shared" si="11051"/>
        <v>960</v>
      </c>
      <c r="AT599" s="179">
        <f t="shared" si="11051"/>
        <v>554</v>
      </c>
      <c r="AU599" s="183">
        <f t="shared" si="11051"/>
        <v>314</v>
      </c>
      <c r="AV599" s="181">
        <f t="shared" si="11051"/>
        <v>812</v>
      </c>
      <c r="AW599" s="182">
        <f t="shared" si="11052"/>
        <v>547</v>
      </c>
      <c r="AX599" s="179">
        <f t="shared" si="11052"/>
        <v>104</v>
      </c>
      <c r="AY599" s="183">
        <f t="shared" si="11052"/>
        <v>111</v>
      </c>
      <c r="AZ599" s="181">
        <f t="shared" si="11052"/>
        <v>300</v>
      </c>
      <c r="BA599" s="182">
        <f t="shared" si="11052"/>
        <v>593</v>
      </c>
      <c r="BB599" s="179">
        <f t="shared" si="11052"/>
        <v>423</v>
      </c>
      <c r="BC599" s="183">
        <f t="shared" si="11052"/>
        <v>212</v>
      </c>
      <c r="BD599" s="181">
        <f t="shared" si="11052"/>
        <v>1145</v>
      </c>
      <c r="BE599" s="179">
        <f t="shared" si="11052"/>
        <v>1096</v>
      </c>
      <c r="BF599" s="163">
        <f>SUM(AF599,AH599,AJ599,AL599,AN599,AP599,AR599,AT599,AV599,AX599,AZ599,BB599,BD599)</f>
        <v>7643</v>
      </c>
      <c r="BG599" s="164">
        <f>SUM(AG599,AI599,AK599,AM599,AO599,AQ599,AS599,AU599,AW599,AY599,BA599,BC599,BE599)</f>
        <v>6713</v>
      </c>
      <c r="BI599" s="130" t="s">
        <v>21</v>
      </c>
      <c r="BJ599" s="122">
        <f>B599/B622</f>
        <v>9.8887515451174281E-3</v>
      </c>
      <c r="BK599" s="123">
        <f t="shared" ref="BK599" si="11082">C599/C622</f>
        <v>0</v>
      </c>
      <c r="BL599" s="124">
        <f t="shared" ref="BL599" si="11083">D599/D622</f>
        <v>1.0902747492368076E-2</v>
      </c>
      <c r="BM599" s="125">
        <f t="shared" ref="BM599" si="11084">E599/E622</f>
        <v>2.0729684908789387E-4</v>
      </c>
      <c r="BN599" s="122">
        <f t="shared" ref="BN599" si="11085">F599/F622</f>
        <v>1.4362793525343871E-2</v>
      </c>
      <c r="BO599" s="123">
        <f t="shared" ref="BO599" si="11086">G599/G622</f>
        <v>2.6010057222125891E-4</v>
      </c>
      <c r="BP599" s="124">
        <f t="shared" ref="BP599" si="11087">H599/H622</f>
        <v>7.2946554491076206E-3</v>
      </c>
      <c r="BQ599" s="125">
        <f t="shared" ref="BQ599" si="11088">I599/I622</f>
        <v>8.8140240916658504E-4</v>
      </c>
      <c r="BR599" s="122">
        <f t="shared" ref="BR599" si="11089">J599/J622</f>
        <v>5.0100200400801599E-4</v>
      </c>
      <c r="BS599" s="123">
        <f t="shared" ref="BS599" si="11090">K599/K622</f>
        <v>2.944062806673209E-3</v>
      </c>
      <c r="BT599" s="124">
        <f t="shared" ref="BT599" si="11091">L599/L622</f>
        <v>2.480022044640397E-3</v>
      </c>
      <c r="BU599" s="122">
        <f t="shared" ref="BU599" si="11092">M599/M622</f>
        <v>3.1720856463124504E-3</v>
      </c>
      <c r="BV599" s="126">
        <f t="shared" ref="BV599" si="11093">N599/N622</f>
        <v>3.641743484693297E-3</v>
      </c>
      <c r="BW599" s="127">
        <f t="shared" ref="BW599" si="11094">O599/O622</f>
        <v>2.6517553467458352E-3</v>
      </c>
      <c r="BX599" s="122">
        <f t="shared" ref="BX599" si="11095">P599/P622</f>
        <v>3.8886863531413293E-3</v>
      </c>
      <c r="BY599" s="123">
        <f t="shared" ref="BY599" si="11096">Q599/Q622</f>
        <v>3.3686837180286963E-3</v>
      </c>
      <c r="BZ599" s="124">
        <f t="shared" ref="BZ599" si="11097">R599/R622</f>
        <v>9.4510514294715282E-4</v>
      </c>
      <c r="CA599" s="125">
        <f t="shared" ref="CA599" si="11098">S599/S622</f>
        <v>1.6684362202335811E-3</v>
      </c>
      <c r="CB599" s="122">
        <f t="shared" ref="CB599" si="11099">T599/T622</f>
        <v>0</v>
      </c>
      <c r="CC599" s="123">
        <f t="shared" ref="CC599" si="11100">U599/U622</f>
        <v>5.9171597633136095E-4</v>
      </c>
      <c r="CD599" s="124">
        <f t="shared" ref="CD599" si="11101">V599/V622</f>
        <v>2.1762785636561481E-4</v>
      </c>
      <c r="CE599" s="125">
        <f t="shared" ref="CE599" si="11102">W599/W622</f>
        <v>0</v>
      </c>
      <c r="CF599" s="122">
        <f t="shared" ref="CF599" si="11103">X599/X622</f>
        <v>1.6559032952475575E-4</v>
      </c>
      <c r="CG599" s="123">
        <f t="shared" ref="CG599" si="11104">Y599/Y622</f>
        <v>0</v>
      </c>
      <c r="CH599" s="124">
        <f t="shared" ref="CH599" si="11105">Z599/Z622</f>
        <v>0</v>
      </c>
      <c r="CI599" s="122">
        <f t="shared" ref="CI599" si="11106">AA599/AA622</f>
        <v>0</v>
      </c>
      <c r="CJ599" s="128">
        <f t="shared" ref="CJ599" si="11107">AB599/AB622</f>
        <v>4.7425964810658174E-3</v>
      </c>
      <c r="CK599" s="129">
        <f t="shared" ref="CK599" si="11108">AC599/AC622</f>
        <v>1.0742307999390302E-3</v>
      </c>
    </row>
    <row r="600" spans="1:89" ht="13.5" thickBot="1" x14ac:dyDescent="0.25">
      <c r="A600" s="138" t="s">
        <v>23</v>
      </c>
      <c r="B600" s="186">
        <v>383</v>
      </c>
      <c r="C600" s="187">
        <v>84</v>
      </c>
      <c r="D600" s="188">
        <v>183</v>
      </c>
      <c r="E600" s="189">
        <v>70</v>
      </c>
      <c r="F600" s="186">
        <v>757</v>
      </c>
      <c r="G600" s="190">
        <v>186</v>
      </c>
      <c r="H600" s="188">
        <v>654</v>
      </c>
      <c r="I600" s="189">
        <v>306</v>
      </c>
      <c r="J600" s="186">
        <v>27</v>
      </c>
      <c r="K600" s="190">
        <v>55</v>
      </c>
      <c r="L600" s="188">
        <v>116</v>
      </c>
      <c r="M600" s="186">
        <v>255</v>
      </c>
      <c r="N600" s="191">
        <v>483</v>
      </c>
      <c r="O600" s="192">
        <v>568</v>
      </c>
      <c r="P600" s="186">
        <v>271</v>
      </c>
      <c r="Q600" s="190">
        <v>276</v>
      </c>
      <c r="R600" s="188">
        <v>354</v>
      </c>
      <c r="S600" s="189">
        <v>336</v>
      </c>
      <c r="T600" s="186">
        <v>55</v>
      </c>
      <c r="U600" s="190">
        <v>155</v>
      </c>
      <c r="V600" s="188">
        <v>138</v>
      </c>
      <c r="W600" s="189">
        <v>334</v>
      </c>
      <c r="X600" s="186">
        <v>202</v>
      </c>
      <c r="Y600" s="190">
        <v>161</v>
      </c>
      <c r="Z600" s="188">
        <v>558</v>
      </c>
      <c r="AA600" s="186">
        <v>477</v>
      </c>
      <c r="AB600" s="161">
        <f t="shared" si="11080"/>
        <v>4181</v>
      </c>
      <c r="AC600" s="162">
        <f t="shared" si="11081"/>
        <v>3263</v>
      </c>
      <c r="AE600" s="253">
        <f>$AE$11</f>
        <v>0</v>
      </c>
      <c r="AF600" s="119">
        <f>SUMIF($A$9:$A$32,$AE600,B$598:B$621)</f>
        <v>0</v>
      </c>
      <c r="AG600" s="187">
        <f t="shared" si="11051"/>
        <v>0</v>
      </c>
      <c r="AH600" s="188">
        <f t="shared" si="11051"/>
        <v>0</v>
      </c>
      <c r="AI600" s="189">
        <f t="shared" si="11051"/>
        <v>0</v>
      </c>
      <c r="AJ600" s="186">
        <f t="shared" si="11051"/>
        <v>0</v>
      </c>
      <c r="AK600" s="190">
        <f t="shared" si="11051"/>
        <v>0</v>
      </c>
      <c r="AL600" s="188">
        <f t="shared" si="11051"/>
        <v>0</v>
      </c>
      <c r="AM600" s="189">
        <f t="shared" si="11051"/>
        <v>0</v>
      </c>
      <c r="AN600" s="186">
        <f t="shared" si="11051"/>
        <v>0</v>
      </c>
      <c r="AO600" s="190">
        <f t="shared" si="11051"/>
        <v>0</v>
      </c>
      <c r="AP600" s="188">
        <f t="shared" si="11051"/>
        <v>0</v>
      </c>
      <c r="AQ600" s="186">
        <f t="shared" si="11051"/>
        <v>0</v>
      </c>
      <c r="AR600" s="191">
        <f t="shared" si="11051"/>
        <v>0</v>
      </c>
      <c r="AS600" s="192">
        <f t="shared" si="11051"/>
        <v>0</v>
      </c>
      <c r="AT600" s="186">
        <f t="shared" si="11051"/>
        <v>0</v>
      </c>
      <c r="AU600" s="190">
        <f t="shared" si="11051"/>
        <v>0</v>
      </c>
      <c r="AV600" s="188">
        <f t="shared" si="11051"/>
        <v>0</v>
      </c>
      <c r="AW600" s="189">
        <f t="shared" si="11052"/>
        <v>0</v>
      </c>
      <c r="AX600" s="186">
        <f t="shared" si="11052"/>
        <v>0</v>
      </c>
      <c r="AY600" s="190">
        <f t="shared" si="11052"/>
        <v>0</v>
      </c>
      <c r="AZ600" s="188">
        <f t="shared" si="11052"/>
        <v>0</v>
      </c>
      <c r="BA600" s="189">
        <f t="shared" si="11052"/>
        <v>0</v>
      </c>
      <c r="BB600" s="186">
        <f t="shared" si="11052"/>
        <v>0</v>
      </c>
      <c r="BC600" s="190">
        <f t="shared" si="11052"/>
        <v>0</v>
      </c>
      <c r="BD600" s="188">
        <f t="shared" si="11052"/>
        <v>0</v>
      </c>
      <c r="BE600" s="186">
        <f t="shared" si="11052"/>
        <v>0</v>
      </c>
      <c r="BF600" s="163">
        <f>SUM(AF600,AH600,AJ600,AL600,AN600,AP600,AR600,AT600,AV600,AX600,AZ600,BB600,BD600)</f>
        <v>0</v>
      </c>
      <c r="BG600" s="164">
        <f>SUM(AG600,AI600,AK600,AM600,AO600,AQ600,AS600,AU600,AW600,AY600,BA600,BC600,BE600)</f>
        <v>0</v>
      </c>
      <c r="BI600" s="138" t="s">
        <v>23</v>
      </c>
      <c r="BJ600" s="122">
        <f>B600/B622</f>
        <v>2.7848469424852758E-2</v>
      </c>
      <c r="BK600" s="123">
        <f t="shared" ref="BK600" si="11109">C600/C622</f>
        <v>6.4328381069076431E-3</v>
      </c>
      <c r="BL600" s="124">
        <f t="shared" ref="BL600" si="11110">D600/D622</f>
        <v>3.9904055822067158E-2</v>
      </c>
      <c r="BM600" s="125">
        <f t="shared" ref="BM600" si="11111">E600/E622</f>
        <v>1.451077943615257E-2</v>
      </c>
      <c r="BN600" s="122">
        <f t="shared" ref="BN600" si="11112">F600/F622</f>
        <v>5.7527167717911692E-2</v>
      </c>
      <c r="BO600" s="123">
        <f t="shared" ref="BO600" si="11113">G600/G622</f>
        <v>1.6126235477718052E-2</v>
      </c>
      <c r="BP600" s="124">
        <f t="shared" ref="BP600" si="11114">H600/H622</f>
        <v>3.1804697758109228E-2</v>
      </c>
      <c r="BQ600" s="125">
        <f t="shared" ref="BQ600" si="11115">I600/I622</f>
        <v>1.4983840955831947E-2</v>
      </c>
      <c r="BR600" s="122">
        <f t="shared" ref="BR600" si="11116">J600/J622</f>
        <v>1.3527054108216433E-2</v>
      </c>
      <c r="BS600" s="123">
        <f t="shared" ref="BS600" si="11117">K600/K622</f>
        <v>2.6987242394504417E-2</v>
      </c>
      <c r="BT600" s="124">
        <f t="shared" ref="BT600" si="11118">L600/L622</f>
        <v>1.5982364287682557E-2</v>
      </c>
      <c r="BU600" s="122">
        <f t="shared" ref="BU600" si="11119">M600/M622</f>
        <v>3.3703409992069784E-2</v>
      </c>
      <c r="BV600" s="126">
        <f t="shared" ref="BV600" si="11120">N600/N622</f>
        <v>2.7483782861044727E-2</v>
      </c>
      <c r="BW600" s="127">
        <f t="shared" ref="BW600" si="11121">O600/O622</f>
        <v>3.2743413846774656E-2</v>
      </c>
      <c r="BX600" s="122">
        <f t="shared" ref="BX600" si="11122">P600/P622</f>
        <v>3.2932312553165637E-2</v>
      </c>
      <c r="BY600" s="123">
        <f t="shared" ref="BY600" si="11123">Q600/Q622</f>
        <v>3.4435433562071113E-2</v>
      </c>
      <c r="BZ600" s="124">
        <f t="shared" ref="BZ600" si="11124">R600/R622</f>
        <v>2.7880601716941011E-2</v>
      </c>
      <c r="CA600" s="125">
        <f t="shared" ref="CA600" si="11125">S600/S622</f>
        <v>2.5481571363567421E-2</v>
      </c>
      <c r="CB600" s="122">
        <f t="shared" ref="CB600" si="11126">T600/T622</f>
        <v>3.8650737877723121E-2</v>
      </c>
      <c r="CC600" s="123">
        <f t="shared" ref="CC600" si="11127">U600/U622</f>
        <v>9.1715976331360943E-2</v>
      </c>
      <c r="CD600" s="124">
        <f t="shared" ref="CD600" si="11128">V600/V622</f>
        <v>1.5016322089227421E-2</v>
      </c>
      <c r="CE600" s="125">
        <f t="shared" ref="CE600" si="11129">W600/W622</f>
        <v>3.0003593244699964E-2</v>
      </c>
      <c r="CF600" s="122">
        <f t="shared" ref="CF600" si="11130">X600/X622</f>
        <v>3.3449246564000661E-2</v>
      </c>
      <c r="CG600" s="123">
        <f t="shared" ref="CG600" si="11131">Y600/Y622</f>
        <v>4.3560606060606064E-2</v>
      </c>
      <c r="CH600" s="124">
        <f t="shared" ref="CH600" si="11132">Z600/Z622</f>
        <v>2.5782008039550892E-2</v>
      </c>
      <c r="CI600" s="122">
        <f t="shared" ref="CI600" si="11133">AA600/AA622</f>
        <v>2.0502901353965184E-2</v>
      </c>
      <c r="CJ600" s="128">
        <f t="shared" ref="CJ600" si="11134">AB600/AB622</f>
        <v>3.0272970820360581E-2</v>
      </c>
      <c r="CK600" s="129">
        <f t="shared" ref="CK600" si="11135">AC600/AC622</f>
        <v>2.3683885812169292E-2</v>
      </c>
    </row>
    <row r="601" spans="1:89" ht="14.25" thickTop="1" thickBot="1" x14ac:dyDescent="0.25">
      <c r="A601" s="130" t="s">
        <v>24</v>
      </c>
      <c r="B601" s="179">
        <v>457</v>
      </c>
      <c r="C601" s="180">
        <v>343</v>
      </c>
      <c r="D601" s="181">
        <v>221</v>
      </c>
      <c r="E601" s="182">
        <v>167</v>
      </c>
      <c r="F601" s="179">
        <v>782</v>
      </c>
      <c r="G601" s="183">
        <v>475</v>
      </c>
      <c r="H601" s="181">
        <v>819</v>
      </c>
      <c r="I601" s="182">
        <v>735</v>
      </c>
      <c r="J601" s="179">
        <v>55</v>
      </c>
      <c r="K601" s="183">
        <v>82</v>
      </c>
      <c r="L601" s="181">
        <v>218</v>
      </c>
      <c r="M601" s="179">
        <v>344</v>
      </c>
      <c r="N601" s="184">
        <v>764</v>
      </c>
      <c r="O601" s="185">
        <v>749</v>
      </c>
      <c r="P601" s="179">
        <v>391</v>
      </c>
      <c r="Q601" s="183">
        <v>295</v>
      </c>
      <c r="R601" s="181">
        <v>567</v>
      </c>
      <c r="S601" s="182">
        <v>435</v>
      </c>
      <c r="T601" s="179">
        <v>71</v>
      </c>
      <c r="U601" s="183">
        <v>163</v>
      </c>
      <c r="V601" s="181">
        <v>322</v>
      </c>
      <c r="W601" s="182">
        <v>465</v>
      </c>
      <c r="X601" s="179">
        <v>363</v>
      </c>
      <c r="Y601" s="183">
        <v>188</v>
      </c>
      <c r="Z601" s="181">
        <v>844</v>
      </c>
      <c r="AA601" s="179">
        <v>661</v>
      </c>
      <c r="AB601" s="161">
        <f t="shared" si="11080"/>
        <v>5874</v>
      </c>
      <c r="AC601" s="162">
        <f t="shared" si="11081"/>
        <v>5102</v>
      </c>
      <c r="AE601" s="250" t="s">
        <v>25</v>
      </c>
      <c r="AF601" s="14">
        <f t="shared" ref="AF601:BG601" si="11136">SUM(AF598:AF600)</f>
        <v>1282</v>
      </c>
      <c r="AG601" s="1">
        <f t="shared" si="11136"/>
        <v>1154</v>
      </c>
      <c r="AH601" s="14">
        <f t="shared" si="11136"/>
        <v>491</v>
      </c>
      <c r="AI601" s="1">
        <f t="shared" si="11136"/>
        <v>444</v>
      </c>
      <c r="AJ601" s="14">
        <f t="shared" si="11136"/>
        <v>1816</v>
      </c>
      <c r="AK601" s="1">
        <f t="shared" si="11136"/>
        <v>1189</v>
      </c>
      <c r="AL601" s="14">
        <f t="shared" si="11136"/>
        <v>2008</v>
      </c>
      <c r="AM601" s="1">
        <f t="shared" si="11136"/>
        <v>1864</v>
      </c>
      <c r="AN601" s="14">
        <f t="shared" si="11136"/>
        <v>160</v>
      </c>
      <c r="AO601" s="1">
        <f t="shared" si="11136"/>
        <v>292</v>
      </c>
      <c r="AP601" s="14">
        <f t="shared" si="11136"/>
        <v>454</v>
      </c>
      <c r="AQ601" s="1">
        <f t="shared" si="11136"/>
        <v>912</v>
      </c>
      <c r="AR601" s="14">
        <f t="shared" si="11136"/>
        <v>1845</v>
      </c>
      <c r="AS601" s="1">
        <f t="shared" si="11136"/>
        <v>1802</v>
      </c>
      <c r="AT601" s="14">
        <f t="shared" si="11136"/>
        <v>1050</v>
      </c>
      <c r="AU601" s="1">
        <f t="shared" si="11136"/>
        <v>681</v>
      </c>
      <c r="AV601" s="14">
        <f t="shared" si="11136"/>
        <v>1530</v>
      </c>
      <c r="AW601" s="1">
        <f t="shared" si="11136"/>
        <v>1078</v>
      </c>
      <c r="AX601" s="14">
        <f t="shared" si="11136"/>
        <v>226</v>
      </c>
      <c r="AY601" s="1">
        <f t="shared" si="11136"/>
        <v>237</v>
      </c>
      <c r="AZ601" s="14">
        <f t="shared" si="11136"/>
        <v>629</v>
      </c>
      <c r="BA601" s="1">
        <f t="shared" si="11136"/>
        <v>1098</v>
      </c>
      <c r="BB601" s="14">
        <f t="shared" si="11136"/>
        <v>850</v>
      </c>
      <c r="BC601" s="1">
        <f t="shared" si="11136"/>
        <v>423</v>
      </c>
      <c r="BD601" s="14">
        <f t="shared" si="11136"/>
        <v>2085</v>
      </c>
      <c r="BE601" s="1">
        <f t="shared" si="11136"/>
        <v>2037</v>
      </c>
      <c r="BF601" s="165">
        <f t="shared" si="11136"/>
        <v>14426</v>
      </c>
      <c r="BG601" s="166">
        <f t="shared" si="11136"/>
        <v>13211</v>
      </c>
      <c r="BI601" s="130" t="s">
        <v>24</v>
      </c>
      <c r="BJ601" s="122">
        <f>B601/B622</f>
        <v>3.3229113647931359E-2</v>
      </c>
      <c r="BK601" s="123">
        <f t="shared" ref="BK601" si="11137">C601/C622</f>
        <v>2.6267422269872876E-2</v>
      </c>
      <c r="BL601" s="124">
        <f t="shared" ref="BL601" si="11138">D601/D622</f>
        <v>4.81901439162669E-2</v>
      </c>
      <c r="BM601" s="125">
        <f t="shared" ref="BM601" si="11139">E601/E622</f>
        <v>3.4618573797678277E-2</v>
      </c>
      <c r="BN601" s="122">
        <f t="shared" ref="BN601" si="11140">F601/F622</f>
        <v>5.9427008131316968E-2</v>
      </c>
      <c r="BO601" s="123">
        <f t="shared" ref="BO601" si="11141">G601/G622</f>
        <v>4.118259060169932E-2</v>
      </c>
      <c r="BP601" s="124">
        <f t="shared" ref="BP601" si="11142">H601/H622</f>
        <v>3.9828818752127605E-2</v>
      </c>
      <c r="BQ601" s="125">
        <f t="shared" ref="BQ601" si="11143">I601/I622</f>
        <v>3.599059837430222E-2</v>
      </c>
      <c r="BR601" s="122">
        <f t="shared" ref="BR601" si="11144">J601/J622</f>
        <v>2.7555110220440882E-2</v>
      </c>
      <c r="BS601" s="123">
        <f t="shared" ref="BS601" si="11145">K601/K622</f>
        <v>4.0235525024533855E-2</v>
      </c>
      <c r="BT601" s="124">
        <f t="shared" ref="BT601" si="11146">L601/L622</f>
        <v>3.0035822540644807E-2</v>
      </c>
      <c r="BU601" s="122">
        <f t="shared" ref="BU601" si="11147">M601/M622</f>
        <v>4.5466560930478454E-2</v>
      </c>
      <c r="BV601" s="126">
        <f t="shared" ref="BV601" si="11148">N601/N622</f>
        <v>4.3473312848526229E-2</v>
      </c>
      <c r="BW601" s="127">
        <f t="shared" ref="BW601" si="11149">O601/O622</f>
        <v>4.3177494667665878E-2</v>
      </c>
      <c r="BX601" s="122">
        <f t="shared" ref="BX601" si="11150">P601/P622</f>
        <v>4.7514886377445623E-2</v>
      </c>
      <c r="BY601" s="123">
        <f t="shared" ref="BY601" si="11151">Q601/Q622</f>
        <v>3.6805988771054274E-2</v>
      </c>
      <c r="BZ601" s="124">
        <f t="shared" ref="BZ601" si="11152">R601/R622</f>
        <v>4.465621800425297E-2</v>
      </c>
      <c r="CA601" s="125">
        <f t="shared" ref="CA601" si="11153">S601/S622</f>
        <v>3.2989534354618537E-2</v>
      </c>
      <c r="CB601" s="122">
        <f t="shared" ref="CB601" si="11154">T601/T622</f>
        <v>4.9894588896697116E-2</v>
      </c>
      <c r="CC601" s="123">
        <f t="shared" ref="CC601" si="11155">U601/U622</f>
        <v>9.644970414201183E-2</v>
      </c>
      <c r="CD601" s="124">
        <f t="shared" ref="CD601" si="11156">V601/V622</f>
        <v>3.5038084874863984E-2</v>
      </c>
      <c r="CE601" s="125">
        <f t="shared" ref="CE601" si="11157">W601/W622</f>
        <v>4.1771469637082288E-2</v>
      </c>
      <c r="CF601" s="122">
        <f t="shared" ref="CF601" si="11158">X601/X622</f>
        <v>6.0109289617486336E-2</v>
      </c>
      <c r="CG601" s="123">
        <f t="shared" ref="CG601" si="11159">Y601/Y622</f>
        <v>5.0865800865800864E-2</v>
      </c>
      <c r="CH601" s="124">
        <f t="shared" ref="CH601" si="11160">Z601/Z622</f>
        <v>3.8996442267707807E-2</v>
      </c>
      <c r="CI601" s="122">
        <f t="shared" ref="CI601" si="11161">AA601/AA622</f>
        <v>2.8411777347947562E-2</v>
      </c>
      <c r="CJ601" s="128">
        <f t="shared" ref="CJ601" si="11162">AB601/AB622</f>
        <v>4.2531315617985663E-2</v>
      </c>
      <c r="CK601" s="129">
        <f t="shared" ref="CK601" si="11163">AC601/AC622</f>
        <v>3.7031929333033321E-2</v>
      </c>
    </row>
    <row r="602" spans="1:89" ht="13.5" thickTop="1" x14ac:dyDescent="0.2">
      <c r="A602" s="138" t="s">
        <v>20</v>
      </c>
      <c r="B602" s="186">
        <v>517</v>
      </c>
      <c r="C602" s="187">
        <v>535</v>
      </c>
      <c r="D602" s="188">
        <v>232</v>
      </c>
      <c r="E602" s="189">
        <v>217</v>
      </c>
      <c r="F602" s="186">
        <v>779</v>
      </c>
      <c r="G602" s="190">
        <v>719</v>
      </c>
      <c r="H602" s="188">
        <v>919</v>
      </c>
      <c r="I602" s="189">
        <v>955</v>
      </c>
      <c r="J602" s="186">
        <v>71</v>
      </c>
      <c r="K602" s="190">
        <v>135</v>
      </c>
      <c r="L602" s="188">
        <v>266</v>
      </c>
      <c r="M602" s="186">
        <v>414</v>
      </c>
      <c r="N602" s="191">
        <v>967</v>
      </c>
      <c r="O602" s="192">
        <v>842</v>
      </c>
      <c r="P602" s="186">
        <v>496</v>
      </c>
      <c r="Q602" s="190">
        <v>367</v>
      </c>
      <c r="R602" s="188">
        <v>718</v>
      </c>
      <c r="S602" s="189">
        <v>531</v>
      </c>
      <c r="T602" s="186">
        <v>122</v>
      </c>
      <c r="U602" s="190">
        <v>126</v>
      </c>
      <c r="V602" s="188">
        <v>329</v>
      </c>
      <c r="W602" s="189">
        <v>505</v>
      </c>
      <c r="X602" s="186">
        <v>427</v>
      </c>
      <c r="Y602" s="190">
        <v>211</v>
      </c>
      <c r="Z602" s="188">
        <v>940</v>
      </c>
      <c r="AA602" s="186">
        <v>941</v>
      </c>
      <c r="AB602" s="161">
        <f t="shared" si="11080"/>
        <v>6783</v>
      </c>
      <c r="AC602" s="162">
        <f t="shared" si="11081"/>
        <v>6498</v>
      </c>
      <c r="BI602" s="138" t="s">
        <v>20</v>
      </c>
      <c r="BJ602" s="122">
        <f>B602/B622</f>
        <v>3.7591798153130226E-2</v>
      </c>
      <c r="BK602" s="123">
        <f t="shared" ref="BK602" si="11164">C602/C622</f>
        <v>4.0971052228518913E-2</v>
      </c>
      <c r="BL602" s="124">
        <f t="shared" ref="BL602" si="11165">D602/D622</f>
        <v>5.0588748364587877E-2</v>
      </c>
      <c r="BM602" s="125">
        <f t="shared" ref="BM602" si="11166">E602/E622</f>
        <v>4.4983416252072972E-2</v>
      </c>
      <c r="BN602" s="122">
        <f t="shared" ref="BN602" si="11167">F602/F622</f>
        <v>5.9199027281708338E-2</v>
      </c>
      <c r="BO602" s="123">
        <f t="shared" ref="BO602" si="11168">G602/G622</f>
        <v>6.2337437142361715E-2</v>
      </c>
      <c r="BP602" s="124">
        <f t="shared" ref="BP602" si="11169">H602/H622</f>
        <v>4.4691922384866023E-2</v>
      </c>
      <c r="BQ602" s="125">
        <f t="shared" ref="BQ602" si="11170">I602/I622</f>
        <v>4.6763294486338265E-2</v>
      </c>
      <c r="BR602" s="122">
        <f t="shared" ref="BR602" si="11171">J602/J622</f>
        <v>3.5571142284569139E-2</v>
      </c>
      <c r="BS602" s="123">
        <f t="shared" ref="BS602" si="11172">K602/K622</f>
        <v>6.6241413150147199E-2</v>
      </c>
      <c r="BT602" s="124">
        <f t="shared" ref="BT602" si="11173">L602/L622</f>
        <v>3.6649214659685861E-2</v>
      </c>
      <c r="BU602" s="122">
        <f t="shared" ref="BU602" si="11174">M602/M622</f>
        <v>5.471847739888977E-2</v>
      </c>
      <c r="BV602" s="126">
        <f t="shared" ref="BV602" si="11175">N602/N622</f>
        <v>5.5024467964037781E-2</v>
      </c>
      <c r="BW602" s="127">
        <f t="shared" ref="BW602" si="11176">O602/O622</f>
        <v>4.8538652216521587E-2</v>
      </c>
      <c r="BX602" s="122">
        <f t="shared" ref="BX602" si="11177">P602/P622</f>
        <v>6.0274638473690606E-2</v>
      </c>
      <c r="BY602" s="123">
        <f t="shared" ref="BY602" si="11178">Q602/Q622</f>
        <v>4.5789145352464131E-2</v>
      </c>
      <c r="BZ602" s="124">
        <f t="shared" ref="BZ602" si="11179">R602/R622</f>
        <v>5.6548791053004643E-2</v>
      </c>
      <c r="CA602" s="125">
        <f t="shared" ref="CA602" si="11180">S602/S622</f>
        <v>4.0269983315637796E-2</v>
      </c>
      <c r="CB602" s="122">
        <f t="shared" ref="CB602" si="11181">T602/T622</f>
        <v>8.573436401967674E-2</v>
      </c>
      <c r="CC602" s="123">
        <f t="shared" ref="CC602" si="11182">U602/U622</f>
        <v>7.4556213017751477E-2</v>
      </c>
      <c r="CD602" s="124">
        <f t="shared" ref="CD602" si="11183">V602/V622</f>
        <v>3.5799782372143638E-2</v>
      </c>
      <c r="CE602" s="125">
        <f t="shared" ref="CE602" si="11184">W602/W622</f>
        <v>4.536471433704635E-2</v>
      </c>
      <c r="CF602" s="122">
        <f t="shared" ref="CF602" si="11185">X602/X622</f>
        <v>7.0707070707070704E-2</v>
      </c>
      <c r="CG602" s="123">
        <f t="shared" ref="CG602" si="11186">Y602/Y622</f>
        <v>5.7088744588744592E-2</v>
      </c>
      <c r="CH602" s="124">
        <f t="shared" ref="CH602" si="11187">Z602/Z622</f>
        <v>4.3432056554082152E-2</v>
      </c>
      <c r="CI602" s="122">
        <f t="shared" ref="CI602" si="11188">AA602/AA622</f>
        <v>4.0447023425746832E-2</v>
      </c>
      <c r="CJ602" s="128">
        <f t="shared" ref="CJ602" si="11189">AB602/AB622</f>
        <v>4.9113025848960976E-2</v>
      </c>
      <c r="CK602" s="129">
        <f t="shared" ref="CK602" si="11190">AC602/AC622</f>
        <v>4.7164538770296069E-2</v>
      </c>
    </row>
    <row r="603" spans="1:89" ht="13.5" thickBot="1" x14ac:dyDescent="0.25">
      <c r="A603" s="130" t="s">
        <v>22</v>
      </c>
      <c r="B603" s="179">
        <v>765</v>
      </c>
      <c r="C603" s="180">
        <v>619</v>
      </c>
      <c r="D603" s="181">
        <v>259</v>
      </c>
      <c r="E603" s="182">
        <v>227</v>
      </c>
      <c r="F603" s="179">
        <v>1037</v>
      </c>
      <c r="G603" s="183">
        <v>470</v>
      </c>
      <c r="H603" s="181">
        <v>1089</v>
      </c>
      <c r="I603" s="182">
        <v>909</v>
      </c>
      <c r="J603" s="179">
        <v>89</v>
      </c>
      <c r="K603" s="183">
        <v>157</v>
      </c>
      <c r="L603" s="181">
        <v>188</v>
      </c>
      <c r="M603" s="179">
        <v>498</v>
      </c>
      <c r="N603" s="184">
        <v>878</v>
      </c>
      <c r="O603" s="185">
        <v>960</v>
      </c>
      <c r="P603" s="179">
        <v>554</v>
      </c>
      <c r="Q603" s="183">
        <v>314</v>
      </c>
      <c r="R603" s="181">
        <v>812</v>
      </c>
      <c r="S603" s="182">
        <v>547</v>
      </c>
      <c r="T603" s="179">
        <v>104</v>
      </c>
      <c r="U603" s="183">
        <v>111</v>
      </c>
      <c r="V603" s="181">
        <v>300</v>
      </c>
      <c r="W603" s="182">
        <v>593</v>
      </c>
      <c r="X603" s="179">
        <v>423</v>
      </c>
      <c r="Y603" s="183">
        <v>212</v>
      </c>
      <c r="Z603" s="181">
        <v>1145</v>
      </c>
      <c r="AA603" s="179">
        <v>1096</v>
      </c>
      <c r="AB603" s="161">
        <f t="shared" si="11080"/>
        <v>7643</v>
      </c>
      <c r="AC603" s="162">
        <f t="shared" si="11081"/>
        <v>6713</v>
      </c>
      <c r="AE603" t="s">
        <v>26</v>
      </c>
      <c r="BI603" s="130" t="s">
        <v>22</v>
      </c>
      <c r="BJ603" s="122">
        <f>B603/B622</f>
        <v>5.5624227441285541E-2</v>
      </c>
      <c r="BK603" s="123">
        <f t="shared" ref="BK603" si="11191">C603/C622</f>
        <v>4.7403890335426559E-2</v>
      </c>
      <c r="BL603" s="124">
        <f t="shared" ref="BL603" si="11192">D603/D622</f>
        <v>5.6476232010466636E-2</v>
      </c>
      <c r="BM603" s="125">
        <f t="shared" ref="BM603" si="11193">E603/E622</f>
        <v>4.7056384742951908E-2</v>
      </c>
      <c r="BN603" s="122">
        <f t="shared" ref="BN603" si="11194">F603/F622</f>
        <v>7.8805380348050763E-2</v>
      </c>
      <c r="BO603" s="123">
        <f t="shared" ref="BO603" si="11195">G603/G622</f>
        <v>4.0749089647997228E-2</v>
      </c>
      <c r="BP603" s="124">
        <f t="shared" ref="BP603" si="11196">H603/H622</f>
        <v>5.2959198560521323E-2</v>
      </c>
      <c r="BQ603" s="125">
        <f t="shared" ref="BQ603" si="11197">I603/I622</f>
        <v>4.4510821662912543E-2</v>
      </c>
      <c r="BR603" s="122">
        <f t="shared" ref="BR603" si="11198">J603/J622</f>
        <v>4.458917835671343E-2</v>
      </c>
      <c r="BS603" s="123">
        <f t="shared" ref="BS603" si="11199">K603/K622</f>
        <v>7.7036310107948966E-2</v>
      </c>
      <c r="BT603" s="124">
        <f t="shared" ref="BT603" si="11200">L603/L622</f>
        <v>2.5902452466244143E-2</v>
      </c>
      <c r="BU603" s="122">
        <f t="shared" ref="BU603" si="11201">M603/M622</f>
        <v>6.5820777160983349E-2</v>
      </c>
      <c r="BV603" s="126">
        <f t="shared" ref="BV603" si="11202">N603/N622</f>
        <v>4.9960168430636165E-2</v>
      </c>
      <c r="BW603" s="127">
        <f t="shared" ref="BW603" si="11203">O603/O622</f>
        <v>5.5340981149478295E-2</v>
      </c>
      <c r="BX603" s="122">
        <f t="shared" ref="BX603" si="11204">P603/P622</f>
        <v>6.732288248875927E-2</v>
      </c>
      <c r="BY603" s="123">
        <f t="shared" ref="BY603" si="11205">Q603/Q622</f>
        <v>3.9176543980037427E-2</v>
      </c>
      <c r="BZ603" s="124">
        <f t="shared" ref="BZ603" si="11206">R603/R622</f>
        <v>6.395211467275734E-2</v>
      </c>
      <c r="CA603" s="125">
        <f t="shared" ref="CA603" si="11207">S603/S622</f>
        <v>4.1483391475807672E-2</v>
      </c>
      <c r="CB603" s="122">
        <f t="shared" ref="CB603" si="11208">T603/T622</f>
        <v>7.3085031623330993E-2</v>
      </c>
      <c r="CC603" s="123">
        <f t="shared" ref="CC603" si="11209">U603/U622</f>
        <v>6.5680473372781059E-2</v>
      </c>
      <c r="CD603" s="124">
        <f t="shared" ref="CD603" si="11210">V603/V622</f>
        <v>3.2644178454842222E-2</v>
      </c>
      <c r="CE603" s="125">
        <f t="shared" ref="CE603" si="11211">W603/W622</f>
        <v>5.3269852676967301E-2</v>
      </c>
      <c r="CF603" s="122">
        <f t="shared" ref="CF603" si="11212">X603/X622</f>
        <v>7.0044709388971685E-2</v>
      </c>
      <c r="CG603" s="123">
        <f t="shared" ref="CG603" si="11213">Y603/Y622</f>
        <v>5.735930735930736E-2</v>
      </c>
      <c r="CH603" s="124">
        <f t="shared" ref="CH603" si="11214">Z603/Z622</f>
        <v>5.2903941228110707E-2</v>
      </c>
      <c r="CI603" s="122">
        <f t="shared" ref="CI603" si="11215">AA603/AA622</f>
        <v>4.7109391790242851E-2</v>
      </c>
      <c r="CJ603" s="128">
        <f t="shared" ref="CJ603" si="11216">AB603/AB622</f>
        <v>5.5339946419520669E-2</v>
      </c>
      <c r="CK603" s="129">
        <f t="shared" ref="CK603" si="11217">AC603/AC622</f>
        <v>4.8725076756693984E-2</v>
      </c>
    </row>
    <row r="604" spans="1:89" ht="14.25" thickTop="1" thickBot="1" x14ac:dyDescent="0.25">
      <c r="A604" s="138" t="s">
        <v>27</v>
      </c>
      <c r="B604" s="186">
        <v>1035</v>
      </c>
      <c r="C604" s="187">
        <v>881</v>
      </c>
      <c r="D604" s="188">
        <v>324</v>
      </c>
      <c r="E604" s="189">
        <v>277</v>
      </c>
      <c r="F604" s="186">
        <v>1100</v>
      </c>
      <c r="G604" s="190">
        <v>503</v>
      </c>
      <c r="H604" s="188">
        <v>1565</v>
      </c>
      <c r="I604" s="189">
        <v>1204</v>
      </c>
      <c r="J604" s="186">
        <v>116</v>
      </c>
      <c r="K604" s="190">
        <v>274</v>
      </c>
      <c r="L604" s="188">
        <v>217</v>
      </c>
      <c r="M604" s="186">
        <v>919</v>
      </c>
      <c r="N604" s="191">
        <v>1046</v>
      </c>
      <c r="O604" s="192">
        <v>1587</v>
      </c>
      <c r="P604" s="186">
        <v>594</v>
      </c>
      <c r="Q604" s="190">
        <v>423</v>
      </c>
      <c r="R604" s="188">
        <v>1034</v>
      </c>
      <c r="S604" s="189">
        <v>795</v>
      </c>
      <c r="T604" s="186">
        <v>85</v>
      </c>
      <c r="U604" s="190">
        <v>123</v>
      </c>
      <c r="V604" s="188">
        <v>308</v>
      </c>
      <c r="W604" s="189">
        <v>1125</v>
      </c>
      <c r="X604" s="186">
        <v>451</v>
      </c>
      <c r="Y604" s="190">
        <v>224</v>
      </c>
      <c r="Z604" s="188">
        <v>1362</v>
      </c>
      <c r="AA604" s="186">
        <v>1565</v>
      </c>
      <c r="AB604" s="161">
        <f t="shared" si="11080"/>
        <v>9237</v>
      </c>
      <c r="AC604" s="162">
        <f t="shared" si="11081"/>
        <v>9900</v>
      </c>
      <c r="AE604" s="265" t="s">
        <v>2</v>
      </c>
      <c r="AF604" s="267" t="s">
        <v>3</v>
      </c>
      <c r="AG604" s="268"/>
      <c r="AH604" s="267" t="s">
        <v>4</v>
      </c>
      <c r="AI604" s="268"/>
      <c r="AJ604" s="267" t="s">
        <v>5</v>
      </c>
      <c r="AK604" s="268"/>
      <c r="AL604" s="267" t="s">
        <v>6</v>
      </c>
      <c r="AM604" s="268"/>
      <c r="AN604" s="267" t="s">
        <v>7</v>
      </c>
      <c r="AO604" s="268"/>
      <c r="AP604" s="267" t="s">
        <v>8</v>
      </c>
      <c r="AQ604" s="268"/>
      <c r="AR604" s="267" t="s">
        <v>9</v>
      </c>
      <c r="AS604" s="268"/>
      <c r="AT604" s="267" t="s">
        <v>10</v>
      </c>
      <c r="AU604" s="268"/>
      <c r="AV604" s="267" t="s">
        <v>11</v>
      </c>
      <c r="AW604" s="268"/>
      <c r="AX604" s="267" t="s">
        <v>12</v>
      </c>
      <c r="AY604" s="268"/>
      <c r="AZ604" s="267" t="s">
        <v>13</v>
      </c>
      <c r="BA604" s="268"/>
      <c r="BB604" s="267" t="s">
        <v>14</v>
      </c>
      <c r="BC604" s="268"/>
      <c r="BD604" s="270" t="s">
        <v>15</v>
      </c>
      <c r="BE604" s="271"/>
      <c r="BF604" s="272" t="s">
        <v>16</v>
      </c>
      <c r="BG604" s="273"/>
      <c r="BI604" s="138" t="s">
        <v>27</v>
      </c>
      <c r="BJ604" s="122">
        <f>B604/B622</f>
        <v>7.5256307714680434E-2</v>
      </c>
      <c r="BK604" s="123">
        <f t="shared" ref="BK604" si="11218">C604/C622</f>
        <v>6.7468218716495637E-2</v>
      </c>
      <c r="BL604" s="124">
        <f t="shared" ref="BL604" si="11219">D604/D622</f>
        <v>7.0649803750545137E-2</v>
      </c>
      <c r="BM604" s="125">
        <f t="shared" ref="BM604" si="11220">E604/E622</f>
        <v>5.7421227197346603E-2</v>
      </c>
      <c r="BN604" s="122">
        <f t="shared" ref="BN604" si="11221">F604/F622</f>
        <v>8.3592978189832051E-2</v>
      </c>
      <c r="BO604" s="123">
        <f t="shared" ref="BO604" si="11222">G604/G622</f>
        <v>4.3610195942431075E-2</v>
      </c>
      <c r="BP604" s="124">
        <f t="shared" ref="BP604" si="11223">H604/H622</f>
        <v>7.6107571852356171E-2</v>
      </c>
      <c r="BQ604" s="125">
        <f t="shared" ref="BQ604" si="11224">I604/I622</f>
        <v>5.8956027813142686E-2</v>
      </c>
      <c r="BR604" s="122">
        <f t="shared" ref="BR604" si="11225">J604/J622</f>
        <v>5.8116232464929862E-2</v>
      </c>
      <c r="BS604" s="123">
        <f t="shared" ref="BS604" si="11226">K604/K622</f>
        <v>0.13444553483807656</v>
      </c>
      <c r="BT604" s="124">
        <f t="shared" ref="BT604" si="11227">L604/L622</f>
        <v>2.9898043538164783E-2</v>
      </c>
      <c r="BU604" s="122">
        <f t="shared" ref="BU604" si="11228">M604/M622</f>
        <v>0.12146444620671425</v>
      </c>
      <c r="BV604" s="126">
        <f t="shared" ref="BV604" si="11229">N604/N622</f>
        <v>5.9519745077956071E-2</v>
      </c>
      <c r="BW604" s="127">
        <f t="shared" ref="BW604" si="11230">O604/O622</f>
        <v>9.1485559462731306E-2</v>
      </c>
      <c r="BX604" s="122">
        <f t="shared" ref="BX604" si="11231">P604/P622</f>
        <v>7.2183740430185925E-2</v>
      </c>
      <c r="BY604" s="123">
        <f t="shared" ref="BY604" si="11232">Q604/Q622</f>
        <v>5.2776044915782909E-2</v>
      </c>
      <c r="BZ604" s="124">
        <f t="shared" ref="BZ604" si="11233">R604/R622</f>
        <v>8.1436559817279666E-2</v>
      </c>
      <c r="CA604" s="125">
        <f t="shared" ref="CA604" si="11234">S604/S622</f>
        <v>6.0291217958440772E-2</v>
      </c>
      <c r="CB604" s="122">
        <f t="shared" ref="CB604" si="11235">T604/T622</f>
        <v>5.9732958538299366E-2</v>
      </c>
      <c r="CC604" s="123">
        <f t="shared" ref="CC604" si="11236">U604/U622</f>
        <v>7.2781065088757396E-2</v>
      </c>
      <c r="CD604" s="124">
        <f t="shared" ref="CD604" si="11237">V604/V622</f>
        <v>3.3514689880304677E-2</v>
      </c>
      <c r="CE604" s="125">
        <f t="shared" ref="CE604" si="11238">W604/W622</f>
        <v>0.1010600071864894</v>
      </c>
      <c r="CF604" s="122">
        <f t="shared" ref="CF604" si="11239">X604/X622</f>
        <v>7.4681238615664849E-2</v>
      </c>
      <c r="CG604" s="123">
        <f t="shared" ref="CG604" si="11240">Y604/Y622</f>
        <v>6.0606060606060608E-2</v>
      </c>
      <c r="CH604" s="124">
        <f t="shared" ref="CH604" si="11241">Z604/Z622</f>
        <v>6.2930277687936048E-2</v>
      </c>
      <c r="CI604" s="122">
        <f t="shared" ref="CI604" si="11242">AA604/AA622</f>
        <v>6.7268428970556626E-2</v>
      </c>
      <c r="CJ604" s="128">
        <f t="shared" ref="CJ604" si="11243">AB604/AB622</f>
        <v>6.688147129099993E-2</v>
      </c>
      <c r="CK604" s="129">
        <f t="shared" ref="CK604" si="11244">AC604/AC622</f>
        <v>7.185733053646215E-2</v>
      </c>
    </row>
    <row r="605" spans="1:89" ht="15" thickTop="1" thickBot="1" x14ac:dyDescent="0.3">
      <c r="A605" s="130" t="s">
        <v>28</v>
      </c>
      <c r="B605" s="179">
        <v>839</v>
      </c>
      <c r="C605" s="180">
        <v>827</v>
      </c>
      <c r="D605" s="181">
        <v>262</v>
      </c>
      <c r="E605" s="182">
        <v>239</v>
      </c>
      <c r="F605" s="179">
        <v>1047</v>
      </c>
      <c r="G605" s="183">
        <v>395</v>
      </c>
      <c r="H605" s="181">
        <v>1326</v>
      </c>
      <c r="I605" s="182">
        <v>1007</v>
      </c>
      <c r="J605" s="179">
        <v>70</v>
      </c>
      <c r="K605" s="183">
        <v>238</v>
      </c>
      <c r="L605" s="181">
        <v>175</v>
      </c>
      <c r="M605" s="179">
        <v>693</v>
      </c>
      <c r="N605" s="184">
        <v>954</v>
      </c>
      <c r="O605" s="185">
        <v>1166</v>
      </c>
      <c r="P605" s="179">
        <v>577</v>
      </c>
      <c r="Q605" s="183">
        <v>297</v>
      </c>
      <c r="R605" s="181">
        <v>880</v>
      </c>
      <c r="S605" s="182">
        <v>662</v>
      </c>
      <c r="T605" s="179">
        <v>39</v>
      </c>
      <c r="U605" s="183">
        <v>89</v>
      </c>
      <c r="V605" s="181">
        <v>333</v>
      </c>
      <c r="W605" s="182">
        <v>868</v>
      </c>
      <c r="X605" s="179">
        <v>354</v>
      </c>
      <c r="Y605" s="183">
        <v>168</v>
      </c>
      <c r="Z605" s="181">
        <v>1326</v>
      </c>
      <c r="AA605" s="179">
        <v>1473</v>
      </c>
      <c r="AB605" s="161">
        <f t="shared" si="11080"/>
        <v>8182</v>
      </c>
      <c r="AC605" s="162">
        <f t="shared" si="11081"/>
        <v>8122</v>
      </c>
      <c r="AE605" s="266"/>
      <c r="AF605" s="110" t="s">
        <v>17</v>
      </c>
      <c r="AG605" s="111" t="s">
        <v>18</v>
      </c>
      <c r="AH605" s="112" t="s">
        <v>17</v>
      </c>
      <c r="AI605" s="113" t="s">
        <v>18</v>
      </c>
      <c r="AJ605" s="110" t="s">
        <v>17</v>
      </c>
      <c r="AK605" s="111" t="s">
        <v>18</v>
      </c>
      <c r="AL605" s="112" t="s">
        <v>17</v>
      </c>
      <c r="AM605" s="113" t="s">
        <v>18</v>
      </c>
      <c r="AN605" s="110" t="s">
        <v>17</v>
      </c>
      <c r="AO605" s="111" t="s">
        <v>18</v>
      </c>
      <c r="AP605" s="112" t="s">
        <v>17</v>
      </c>
      <c r="AQ605" s="110" t="s">
        <v>18</v>
      </c>
      <c r="AR605" s="114" t="s">
        <v>17</v>
      </c>
      <c r="AS605" s="115" t="s">
        <v>18</v>
      </c>
      <c r="AT605" s="110" t="s">
        <v>17</v>
      </c>
      <c r="AU605" s="111" t="s">
        <v>18</v>
      </c>
      <c r="AV605" s="112" t="s">
        <v>17</v>
      </c>
      <c r="AW605" s="113" t="s">
        <v>18</v>
      </c>
      <c r="AX605" s="110" t="s">
        <v>17</v>
      </c>
      <c r="AY605" s="111" t="s">
        <v>18</v>
      </c>
      <c r="AZ605" s="112" t="s">
        <v>17</v>
      </c>
      <c r="BA605" s="113" t="s">
        <v>18</v>
      </c>
      <c r="BB605" s="110" t="s">
        <v>17</v>
      </c>
      <c r="BC605" s="111" t="s">
        <v>18</v>
      </c>
      <c r="BD605" s="25" t="s">
        <v>17</v>
      </c>
      <c r="BE605" s="116" t="s">
        <v>18</v>
      </c>
      <c r="BF605" s="167" t="s">
        <v>17</v>
      </c>
      <c r="BG605" s="168" t="s">
        <v>18</v>
      </c>
      <c r="BI605" s="130" t="s">
        <v>28</v>
      </c>
      <c r="BJ605" s="122">
        <f>B605/B622</f>
        <v>6.1004871664364135E-2</v>
      </c>
      <c r="BK605" s="123">
        <f t="shared" ref="BK605" si="11245">C605/C622</f>
        <v>6.3332822790626436E-2</v>
      </c>
      <c r="BL605" s="124">
        <f t="shared" ref="BL605" si="11246">D605/D622</f>
        <v>5.7130396860008724E-2</v>
      </c>
      <c r="BM605" s="125">
        <f t="shared" ref="BM605" si="11247">E605/E622</f>
        <v>4.9543946932006637E-2</v>
      </c>
      <c r="BN605" s="122">
        <f t="shared" ref="BN605" si="11248">F605/F622</f>
        <v>7.9565316513412879E-2</v>
      </c>
      <c r="BO605" s="123">
        <f t="shared" ref="BO605" si="11249">G605/G622</f>
        <v>3.4246575342465752E-2</v>
      </c>
      <c r="BP605" s="124">
        <f t="shared" ref="BP605" si="11250">H605/H622</f>
        <v>6.4484754170111361E-2</v>
      </c>
      <c r="BQ605" s="125">
        <f t="shared" ref="BQ605" si="11251">I605/I622</f>
        <v>4.9309568112819509E-2</v>
      </c>
      <c r="BR605" s="122">
        <f t="shared" ref="BR605" si="11252">J605/J622</f>
        <v>3.5070140280561123E-2</v>
      </c>
      <c r="BS605" s="123">
        <f t="shared" ref="BS605" si="11253">K605/K622</f>
        <v>0.11678115799803729</v>
      </c>
      <c r="BT605" s="124">
        <f t="shared" ref="BT605" si="11254">L605/L622</f>
        <v>2.4111325434003857E-2</v>
      </c>
      <c r="BU605" s="122">
        <f t="shared" ref="BU605" si="11255">M605/M622</f>
        <v>9.1593973037272E-2</v>
      </c>
      <c r="BV605" s="126">
        <f t="shared" ref="BV605" si="11256">N605/N622</f>
        <v>5.428473881870946E-2</v>
      </c>
      <c r="BW605" s="127">
        <f t="shared" ref="BW605" si="11257">O605/O622</f>
        <v>6.7216233354470509E-2</v>
      </c>
      <c r="BX605" s="122">
        <f t="shared" ref="BX605" si="11258">P605/P622</f>
        <v>7.0117875805079596E-2</v>
      </c>
      <c r="BY605" s="123">
        <f t="shared" ref="BY605" si="11259">Q605/Q622</f>
        <v>3.7055520898315659E-2</v>
      </c>
      <c r="BZ605" s="124">
        <f t="shared" ref="BZ605" si="11260">R605/R622</f>
        <v>6.9307710482791204E-2</v>
      </c>
      <c r="CA605" s="125">
        <f t="shared" ref="CA605" si="11261">S605/S622</f>
        <v>5.0204762627028665E-2</v>
      </c>
      <c r="CB605" s="122">
        <f t="shared" ref="CB605" si="11262">T605/T622</f>
        <v>2.7406886858749122E-2</v>
      </c>
      <c r="CC605" s="123">
        <f t="shared" ref="CC605" si="11263">U605/U622</f>
        <v>5.2662721893491124E-2</v>
      </c>
      <c r="CD605" s="124">
        <f t="shared" ref="CD605" si="11264">V605/V622</f>
        <v>3.6235038084874861E-2</v>
      </c>
      <c r="CE605" s="125">
        <f t="shared" ref="CE605" si="11265">W605/W622</f>
        <v>7.7973409989220269E-2</v>
      </c>
      <c r="CF605" s="122">
        <f t="shared" ref="CF605" si="11266">X605/X622</f>
        <v>5.8618976651763535E-2</v>
      </c>
      <c r="CG605" s="123">
        <f t="shared" ref="CG605" si="11267">Y605/Y622</f>
        <v>4.5454545454545456E-2</v>
      </c>
      <c r="CH605" s="124">
        <f t="shared" ref="CH605" si="11268">Z605/Z622</f>
        <v>6.1266922330545676E-2</v>
      </c>
      <c r="CI605" s="122">
        <f t="shared" ref="CI605" si="11269">AA605/AA622</f>
        <v>6.3313990973565437E-2</v>
      </c>
      <c r="CJ605" s="128">
        <f t="shared" ref="CJ605" si="11270">AB605/AB622</f>
        <v>5.924263268409239E-2</v>
      </c>
      <c r="CK605" s="129">
        <f t="shared" ref="CK605" si="11271">AC605/AC622</f>
        <v>5.8952044304762183E-2</v>
      </c>
    </row>
    <row r="606" spans="1:89" ht="13.5" thickTop="1" x14ac:dyDescent="0.2">
      <c r="A606" s="138" t="s">
        <v>29</v>
      </c>
      <c r="B606" s="193">
        <v>873</v>
      </c>
      <c r="C606" s="187">
        <v>785</v>
      </c>
      <c r="D606" s="188">
        <v>323</v>
      </c>
      <c r="E606" s="189">
        <v>219</v>
      </c>
      <c r="F606" s="186">
        <v>949</v>
      </c>
      <c r="G606" s="190">
        <v>353</v>
      </c>
      <c r="H606" s="188">
        <v>1433</v>
      </c>
      <c r="I606" s="189">
        <v>980</v>
      </c>
      <c r="J606" s="186">
        <v>91</v>
      </c>
      <c r="K606" s="190">
        <v>124</v>
      </c>
      <c r="L606" s="188">
        <v>248</v>
      </c>
      <c r="M606" s="186">
        <v>721</v>
      </c>
      <c r="N606" s="191">
        <v>923</v>
      </c>
      <c r="O606" s="194">
        <v>1128</v>
      </c>
      <c r="P606" s="186">
        <v>544</v>
      </c>
      <c r="Q606" s="190">
        <v>385</v>
      </c>
      <c r="R606" s="188">
        <v>955</v>
      </c>
      <c r="S606" s="189">
        <v>648</v>
      </c>
      <c r="T606" s="186">
        <v>81</v>
      </c>
      <c r="U606" s="190">
        <v>82</v>
      </c>
      <c r="V606" s="188">
        <v>377</v>
      </c>
      <c r="W606" s="195">
        <v>960</v>
      </c>
      <c r="X606" s="186">
        <v>400</v>
      </c>
      <c r="Y606" s="190">
        <v>158</v>
      </c>
      <c r="Z606" s="188">
        <v>1379</v>
      </c>
      <c r="AA606" s="186">
        <v>1577</v>
      </c>
      <c r="AB606" s="161">
        <f t="shared" si="11080"/>
        <v>8576</v>
      </c>
      <c r="AC606" s="162">
        <f t="shared" si="11081"/>
        <v>8120</v>
      </c>
      <c r="AE606" s="253" t="str">
        <f>$AE$17</f>
        <v>17:00 - 17:59</v>
      </c>
      <c r="AF606" s="119">
        <f t="shared" ref="AF606:AU608" si="11272">SUMIF($A$9:$A$32,$AE606,B$598:B$621)</f>
        <v>1038</v>
      </c>
      <c r="AG606" s="176">
        <f t="shared" si="11272"/>
        <v>1064</v>
      </c>
      <c r="AH606" s="120">
        <f t="shared" si="11272"/>
        <v>377</v>
      </c>
      <c r="AI606" s="171">
        <f t="shared" si="11272"/>
        <v>377</v>
      </c>
      <c r="AJ606" s="119">
        <f t="shared" si="11272"/>
        <v>848</v>
      </c>
      <c r="AK606" s="121">
        <f t="shared" si="11272"/>
        <v>984</v>
      </c>
      <c r="AL606" s="120">
        <f t="shared" si="11272"/>
        <v>1511</v>
      </c>
      <c r="AM606" s="171">
        <f t="shared" si="11272"/>
        <v>1648</v>
      </c>
      <c r="AN606" s="119">
        <f t="shared" si="11272"/>
        <v>123</v>
      </c>
      <c r="AO606" s="121">
        <f t="shared" si="11272"/>
        <v>101</v>
      </c>
      <c r="AP606" s="120">
        <f t="shared" si="11272"/>
        <v>645</v>
      </c>
      <c r="AQ606" s="119">
        <f t="shared" si="11272"/>
        <v>394</v>
      </c>
      <c r="AR606" s="170">
        <f t="shared" si="11272"/>
        <v>1220</v>
      </c>
      <c r="AS606" s="172">
        <f t="shared" si="11272"/>
        <v>1201</v>
      </c>
      <c r="AT606" s="119">
        <f t="shared" si="11272"/>
        <v>501</v>
      </c>
      <c r="AU606" s="121">
        <f t="shared" si="11272"/>
        <v>606</v>
      </c>
      <c r="AV606" s="120">
        <f t="shared" ref="AP606:BE608" si="11273">SUMIF($A$9:$A$32,$AE606,R$598:R$621)</f>
        <v>766</v>
      </c>
      <c r="AW606" s="171">
        <f t="shared" si="11273"/>
        <v>1139</v>
      </c>
      <c r="AX606" s="119">
        <f t="shared" si="11273"/>
        <v>116</v>
      </c>
      <c r="AY606" s="121">
        <f t="shared" si="11273"/>
        <v>106</v>
      </c>
      <c r="AZ606" s="120">
        <f t="shared" si="11273"/>
        <v>730</v>
      </c>
      <c r="BA606" s="171">
        <f t="shared" si="11273"/>
        <v>693</v>
      </c>
      <c r="BB606" s="119">
        <f t="shared" si="11273"/>
        <v>426</v>
      </c>
      <c r="BC606" s="121">
        <f t="shared" si="11273"/>
        <v>271</v>
      </c>
      <c r="BD606" s="20">
        <f t="shared" si="11273"/>
        <v>1666</v>
      </c>
      <c r="BE606" s="175">
        <f t="shared" si="11273"/>
        <v>1616</v>
      </c>
      <c r="BF606" s="161">
        <f>AF606+AH606+AJ606+AL606+AN606+AP606+AR606+AT606+AV606+AX606+AZ606+BB606+BD606</f>
        <v>9967</v>
      </c>
      <c r="BG606" s="162">
        <f>AG606+AI606+AK606+AM606+AO606+AQ606+AS606+AU606+AW606+AY606+BA606+BC606+BE606</f>
        <v>10200</v>
      </c>
      <c r="BI606" s="138" t="s">
        <v>29</v>
      </c>
      <c r="BJ606" s="122">
        <f>B606/B622</f>
        <v>6.3477059550643491E-2</v>
      </c>
      <c r="BK606" s="123">
        <f t="shared" ref="BK606" si="11274">C606/C622</f>
        <v>6.0116403737172613E-2</v>
      </c>
      <c r="BL606" s="124">
        <f t="shared" ref="BL606" si="11275">D606/D622</f>
        <v>7.0431748800697774E-2</v>
      </c>
      <c r="BM606" s="125">
        <f t="shared" ref="BM606" si="11276">E606/E622</f>
        <v>4.5398009950248758E-2</v>
      </c>
      <c r="BN606" s="122">
        <f t="shared" ref="BN606" si="11277">F606/F622</f>
        <v>7.2117942092864193E-2</v>
      </c>
      <c r="BO606" s="123">
        <f t="shared" ref="BO606" si="11278">G606/G622</f>
        <v>3.060516733136813E-2</v>
      </c>
      <c r="BP606" s="124">
        <f t="shared" ref="BP606" si="11279">H606/H622</f>
        <v>6.9688275057141466E-2</v>
      </c>
      <c r="BQ606" s="125">
        <f t="shared" ref="BQ606" si="11280">I606/I622</f>
        <v>4.7987464499069633E-2</v>
      </c>
      <c r="BR606" s="122">
        <f t="shared" ref="BR606" si="11281">J606/J622</f>
        <v>4.5591182364729456E-2</v>
      </c>
      <c r="BS606" s="123">
        <f t="shared" ref="BS606" si="11282">K606/K622</f>
        <v>6.0843964671246323E-2</v>
      </c>
      <c r="BT606" s="124">
        <f t="shared" ref="BT606" si="11283">L606/L622</f>
        <v>3.4169192615045467E-2</v>
      </c>
      <c r="BU606" s="122">
        <f t="shared" ref="BU606" si="11284">M606/M622</f>
        <v>9.5294739624636526E-2</v>
      </c>
      <c r="BV606" s="126">
        <f t="shared" ref="BV606" si="11285">N606/N622</f>
        <v>5.2520769318311143E-2</v>
      </c>
      <c r="BW606" s="127">
        <f t="shared" ref="BW606" si="11286">O606/O622</f>
        <v>6.5025652850636995E-2</v>
      </c>
      <c r="BX606" s="122">
        <f t="shared" ref="BX606" si="11287">P606/P622</f>
        <v>6.6107668003402606E-2</v>
      </c>
      <c r="BY606" s="123">
        <f t="shared" ref="BY606" si="11288">Q606/Q622</f>
        <v>4.8034934497816595E-2</v>
      </c>
      <c r="BZ606" s="124">
        <f t="shared" ref="BZ606" si="11289">R606/R622</f>
        <v>7.5214617626210914E-2</v>
      </c>
      <c r="CA606" s="125">
        <f t="shared" ref="CA606" si="11290">S606/S622</f>
        <v>4.9143030486880027E-2</v>
      </c>
      <c r="CB606" s="122">
        <f t="shared" ref="CB606" si="11291">T606/T622</f>
        <v>5.6921995783555869E-2</v>
      </c>
      <c r="CC606" s="123">
        <f t="shared" ref="CC606" si="11292">U606/U622</f>
        <v>4.85207100591716E-2</v>
      </c>
      <c r="CD606" s="124">
        <f t="shared" ref="CD606" si="11293">V606/V622</f>
        <v>4.1022850924918391E-2</v>
      </c>
      <c r="CE606" s="125">
        <f t="shared" ref="CE606" si="11294">W606/W622</f>
        <v>8.6237872799137624E-2</v>
      </c>
      <c r="CF606" s="122">
        <f t="shared" ref="CF606" si="11295">X606/X622</f>
        <v>6.6236131809902302E-2</v>
      </c>
      <c r="CG606" s="123">
        <f t="shared" ref="CG606" si="11296">Y606/Y622</f>
        <v>4.2748917748917752E-2</v>
      </c>
      <c r="CH606" s="124">
        <f t="shared" ref="CH606" si="11297">Z606/Z622</f>
        <v>6.3715751051148184E-2</v>
      </c>
      <c r="CI606" s="122">
        <f t="shared" ref="CI606" si="11298">AA606/AA622</f>
        <v>6.7784225231033737E-2</v>
      </c>
      <c r="CJ606" s="128">
        <f t="shared" ref="CJ606" si="11299">AB606/AB622</f>
        <v>6.2095431178046487E-2</v>
      </c>
      <c r="CK606" s="129">
        <f t="shared" ref="CK606" si="11300">AC606/AC622</f>
        <v>5.893752767233057E-2</v>
      </c>
    </row>
    <row r="607" spans="1:89" x14ac:dyDescent="0.2">
      <c r="A607" s="130" t="s">
        <v>31</v>
      </c>
      <c r="B607" s="196">
        <v>758</v>
      </c>
      <c r="C607" s="180">
        <v>866</v>
      </c>
      <c r="D607" s="181">
        <v>250</v>
      </c>
      <c r="E607" s="182">
        <v>270</v>
      </c>
      <c r="F607" s="179">
        <v>729</v>
      </c>
      <c r="G607" s="183">
        <v>515</v>
      </c>
      <c r="H607" s="181">
        <v>1278</v>
      </c>
      <c r="I607" s="182">
        <v>1229</v>
      </c>
      <c r="J607" s="179">
        <v>81</v>
      </c>
      <c r="K607" s="180">
        <v>111</v>
      </c>
      <c r="L607" s="181">
        <v>229</v>
      </c>
      <c r="M607" s="179">
        <v>678</v>
      </c>
      <c r="N607" s="184">
        <v>890</v>
      </c>
      <c r="O607" s="197">
        <v>949</v>
      </c>
      <c r="P607" s="179">
        <v>514</v>
      </c>
      <c r="Q607" s="180">
        <v>355</v>
      </c>
      <c r="R607" s="181">
        <v>728</v>
      </c>
      <c r="S607" s="182">
        <v>646</v>
      </c>
      <c r="T607" s="188">
        <v>68</v>
      </c>
      <c r="U607" s="179">
        <v>78</v>
      </c>
      <c r="V607" s="181">
        <v>333</v>
      </c>
      <c r="W607" s="198">
        <v>684</v>
      </c>
      <c r="X607" s="179">
        <v>282</v>
      </c>
      <c r="Y607" s="183">
        <v>163</v>
      </c>
      <c r="Z607" s="181">
        <v>1280</v>
      </c>
      <c r="AA607" s="179">
        <v>1486</v>
      </c>
      <c r="AB607" s="161">
        <f t="shared" si="11080"/>
        <v>7420</v>
      </c>
      <c r="AC607" s="162">
        <f t="shared" si="11081"/>
        <v>8030</v>
      </c>
      <c r="AE607" s="255" t="str">
        <f>$AE$18</f>
        <v>18:00 - 18:59</v>
      </c>
      <c r="AF607" s="119">
        <f t="shared" si="11272"/>
        <v>1065</v>
      </c>
      <c r="AG607" s="180">
        <f t="shared" si="11272"/>
        <v>901</v>
      </c>
      <c r="AH607" s="181">
        <f t="shared" si="11272"/>
        <v>302</v>
      </c>
      <c r="AI607" s="182">
        <f t="shared" si="11272"/>
        <v>345</v>
      </c>
      <c r="AJ607" s="179">
        <f t="shared" si="11272"/>
        <v>740</v>
      </c>
      <c r="AK607" s="183">
        <f t="shared" si="11272"/>
        <v>868</v>
      </c>
      <c r="AL607" s="181">
        <f t="shared" si="11272"/>
        <v>1321</v>
      </c>
      <c r="AM607" s="182">
        <f t="shared" si="11272"/>
        <v>1488</v>
      </c>
      <c r="AN607" s="179">
        <f t="shared" si="11272"/>
        <v>183</v>
      </c>
      <c r="AO607" s="183">
        <f t="shared" si="11272"/>
        <v>97</v>
      </c>
      <c r="AP607" s="181">
        <f t="shared" si="11273"/>
        <v>730</v>
      </c>
      <c r="AQ607" s="179">
        <f t="shared" si="11273"/>
        <v>320</v>
      </c>
      <c r="AR607" s="184">
        <f t="shared" si="11273"/>
        <v>1240</v>
      </c>
      <c r="AS607" s="185">
        <f t="shared" si="11273"/>
        <v>1023</v>
      </c>
      <c r="AT607" s="179">
        <f t="shared" si="11273"/>
        <v>435</v>
      </c>
      <c r="AU607" s="183">
        <f t="shared" si="11273"/>
        <v>693</v>
      </c>
      <c r="AV607" s="181">
        <f t="shared" si="11273"/>
        <v>728</v>
      </c>
      <c r="AW607" s="182">
        <f t="shared" si="11273"/>
        <v>1065</v>
      </c>
      <c r="AX607" s="179">
        <f t="shared" si="11273"/>
        <v>86</v>
      </c>
      <c r="AY607" s="183">
        <f t="shared" si="11273"/>
        <v>105</v>
      </c>
      <c r="AZ607" s="181">
        <f t="shared" si="11273"/>
        <v>833</v>
      </c>
      <c r="BA607" s="182">
        <f t="shared" si="11273"/>
        <v>716</v>
      </c>
      <c r="BB607" s="179">
        <f t="shared" si="11273"/>
        <v>415</v>
      </c>
      <c r="BC607" s="183">
        <f t="shared" si="11273"/>
        <v>287</v>
      </c>
      <c r="BD607" s="181">
        <f t="shared" si="11273"/>
        <v>1516</v>
      </c>
      <c r="BE607" s="179">
        <f t="shared" si="11273"/>
        <v>1666</v>
      </c>
      <c r="BF607" s="163">
        <f>SUM(AF607,AH607,AJ607,AL607,AN607,AP607,AR607,AT607,AV607,AX607,AZ607,BB607,BD607)</f>
        <v>9594</v>
      </c>
      <c r="BG607" s="164">
        <f>SUM(AG607,AI607,AK607,AM607,AO607,AQ607,AS607,AU607,AW607,AY607,BA607,BC607,BE607)</f>
        <v>9574</v>
      </c>
      <c r="BI607" s="130" t="s">
        <v>31</v>
      </c>
      <c r="BJ607" s="122">
        <f>B607/B622</f>
        <v>5.5115247582345671E-2</v>
      </c>
      <c r="BK607" s="123">
        <f t="shared" ref="BK607" si="11301">C607/C622</f>
        <v>6.6319497625976415E-2</v>
      </c>
      <c r="BL607" s="124">
        <f t="shared" ref="BL607" si="11302">D607/D622</f>
        <v>5.4513737461840385E-2</v>
      </c>
      <c r="BM607" s="125">
        <f t="shared" ref="BM607" si="11303">E607/E622</f>
        <v>5.5970149253731345E-2</v>
      </c>
      <c r="BN607" s="122">
        <f t="shared" ref="BN607" si="11304">F607/F622</f>
        <v>5.5399346454897788E-2</v>
      </c>
      <c r="BO607" s="123">
        <f t="shared" ref="BO607" si="11305">G607/G622</f>
        <v>4.4650598231316112E-2</v>
      </c>
      <c r="BP607" s="124">
        <f t="shared" ref="BP607" si="11306">H607/H622</f>
        <v>6.2150464426396927E-2</v>
      </c>
      <c r="BQ607" s="125">
        <f t="shared" ref="BQ607" si="11307">I607/I622</f>
        <v>6.0180197825874054E-2</v>
      </c>
      <c r="BR607" s="122">
        <f t="shared" ref="BR607" si="11308">J607/J622</f>
        <v>4.0581162324649298E-2</v>
      </c>
      <c r="BS607" s="123">
        <f t="shared" ref="BS607" si="11309">K607/K622</f>
        <v>5.4465161923454367E-2</v>
      </c>
      <c r="BT607" s="124">
        <f t="shared" ref="BT607" si="11310">L607/L622</f>
        <v>3.1551391567925045E-2</v>
      </c>
      <c r="BU607" s="122">
        <f t="shared" ref="BU607" si="11311">M607/M622</f>
        <v>8.9611419508326726E-2</v>
      </c>
      <c r="BV607" s="126">
        <f t="shared" ref="BV607" si="11312">N607/N622</f>
        <v>5.0642995334016158E-2</v>
      </c>
      <c r="BW607" s="127">
        <f t="shared" ref="BW607" si="11313">O607/O622</f>
        <v>5.4706865740473856E-2</v>
      </c>
      <c r="BX607" s="122">
        <f t="shared" ref="BX607" si="11314">P607/P622</f>
        <v>6.2462024547332601E-2</v>
      </c>
      <c r="BY607" s="123">
        <f t="shared" ref="BY607" si="11315">Q607/Q622</f>
        <v>4.4291952588895823E-2</v>
      </c>
      <c r="BZ607" s="124">
        <f t="shared" ref="BZ607" si="11316">R607/R622</f>
        <v>5.7336378672127271E-2</v>
      </c>
      <c r="CA607" s="125">
        <f t="shared" ref="CA607" si="11317">S607/S622</f>
        <v>4.8991354466858789E-2</v>
      </c>
      <c r="CB607" s="122">
        <f t="shared" ref="CB607" si="11318">T607/T622</f>
        <v>4.7786366830639491E-2</v>
      </c>
      <c r="CC607" s="123">
        <f t="shared" ref="CC607" si="11319">U607/U622</f>
        <v>4.6153846153846156E-2</v>
      </c>
      <c r="CD607" s="124">
        <f t="shared" ref="CD607" si="11320">V607/V622</f>
        <v>3.6235038084874861E-2</v>
      </c>
      <c r="CE607" s="125">
        <f t="shared" ref="CE607" si="11321">W607/W622</f>
        <v>6.1444484369385557E-2</v>
      </c>
      <c r="CF607" s="122">
        <f t="shared" ref="CF607" si="11322">X607/X622</f>
        <v>4.6696472925981121E-2</v>
      </c>
      <c r="CG607" s="123">
        <f t="shared" ref="CG607" si="11323">Y607/Y622</f>
        <v>4.41017316017316E-2</v>
      </c>
      <c r="CH607" s="124">
        <f t="shared" ref="CH607" si="11324">Z607/Z622</f>
        <v>5.9141523818324632E-2</v>
      </c>
      <c r="CI607" s="122">
        <f t="shared" ref="CI607" si="11325">AA607/AA622</f>
        <v>6.3872770255748973E-2</v>
      </c>
      <c r="CJ607" s="128">
        <f t="shared" ref="CJ607" si="11326">AB607/AB622</f>
        <v>5.3725291434363914E-2</v>
      </c>
      <c r="CK607" s="129">
        <f t="shared" ref="CK607" si="11327">AC607/AC622</f>
        <v>5.8284279212908192E-2</v>
      </c>
    </row>
    <row r="608" spans="1:89" ht="13.5" thickBot="1" x14ac:dyDescent="0.25">
      <c r="A608" s="138" t="s">
        <v>33</v>
      </c>
      <c r="B608" s="193">
        <v>761</v>
      </c>
      <c r="C608" s="187">
        <v>841</v>
      </c>
      <c r="D608" s="188">
        <v>269</v>
      </c>
      <c r="E608" s="189">
        <v>260</v>
      </c>
      <c r="F608" s="186">
        <v>634</v>
      </c>
      <c r="G608" s="190">
        <v>470</v>
      </c>
      <c r="H608" s="188">
        <v>1200</v>
      </c>
      <c r="I608" s="189">
        <v>1026</v>
      </c>
      <c r="J608" s="186">
        <v>108</v>
      </c>
      <c r="K608" s="187">
        <v>111</v>
      </c>
      <c r="L608" s="188">
        <v>270</v>
      </c>
      <c r="M608" s="186">
        <v>411</v>
      </c>
      <c r="N608" s="191">
        <v>966</v>
      </c>
      <c r="O608" s="194">
        <v>936</v>
      </c>
      <c r="P608" s="186">
        <v>543</v>
      </c>
      <c r="Q608" s="187">
        <v>393</v>
      </c>
      <c r="R608" s="188">
        <v>798</v>
      </c>
      <c r="S608" s="189">
        <v>721</v>
      </c>
      <c r="T608" s="186">
        <v>56</v>
      </c>
      <c r="U608" s="190">
        <v>73</v>
      </c>
      <c r="V608" s="188">
        <v>446</v>
      </c>
      <c r="W608" s="195">
        <v>623</v>
      </c>
      <c r="X608" s="186">
        <v>341</v>
      </c>
      <c r="Y608" s="190">
        <v>141</v>
      </c>
      <c r="Z608" s="188">
        <v>1391</v>
      </c>
      <c r="AA608" s="186">
        <v>1692</v>
      </c>
      <c r="AB608" s="161">
        <f t="shared" si="11080"/>
        <v>7783</v>
      </c>
      <c r="AC608" s="162">
        <f t="shared" si="11081"/>
        <v>7698</v>
      </c>
      <c r="AE608" s="253">
        <f>$AE$19</f>
        <v>0</v>
      </c>
      <c r="AF608" s="119">
        <f t="shared" si="11272"/>
        <v>0</v>
      </c>
      <c r="AG608" s="187">
        <f t="shared" si="11272"/>
        <v>0</v>
      </c>
      <c r="AH608" s="188">
        <f t="shared" si="11272"/>
        <v>0</v>
      </c>
      <c r="AI608" s="189">
        <f t="shared" si="11272"/>
        <v>0</v>
      </c>
      <c r="AJ608" s="186">
        <f t="shared" si="11272"/>
        <v>0</v>
      </c>
      <c r="AK608" s="190">
        <f t="shared" si="11272"/>
        <v>0</v>
      </c>
      <c r="AL608" s="188">
        <f t="shared" si="11272"/>
        <v>0</v>
      </c>
      <c r="AM608" s="189">
        <f t="shared" si="11272"/>
        <v>0</v>
      </c>
      <c r="AN608" s="186">
        <f t="shared" si="11272"/>
        <v>0</v>
      </c>
      <c r="AO608" s="190">
        <f t="shared" si="11272"/>
        <v>0</v>
      </c>
      <c r="AP608" s="188">
        <f t="shared" si="11273"/>
        <v>0</v>
      </c>
      <c r="AQ608" s="186">
        <f t="shared" si="11273"/>
        <v>0</v>
      </c>
      <c r="AR608" s="191">
        <f t="shared" si="11273"/>
        <v>0</v>
      </c>
      <c r="AS608" s="192">
        <f t="shared" si="11273"/>
        <v>0</v>
      </c>
      <c r="AT608" s="186">
        <f t="shared" si="11273"/>
        <v>0</v>
      </c>
      <c r="AU608" s="190">
        <f t="shared" si="11273"/>
        <v>0</v>
      </c>
      <c r="AV608" s="188">
        <f t="shared" si="11273"/>
        <v>0</v>
      </c>
      <c r="AW608" s="189">
        <f t="shared" si="11273"/>
        <v>0</v>
      </c>
      <c r="AX608" s="186">
        <f t="shared" si="11273"/>
        <v>0</v>
      </c>
      <c r="AY608" s="190">
        <f t="shared" si="11273"/>
        <v>0</v>
      </c>
      <c r="AZ608" s="188">
        <f t="shared" si="11273"/>
        <v>0</v>
      </c>
      <c r="BA608" s="189">
        <f t="shared" si="11273"/>
        <v>0</v>
      </c>
      <c r="BB608" s="186">
        <f t="shared" si="11273"/>
        <v>0</v>
      </c>
      <c r="BC608" s="190">
        <f t="shared" si="11273"/>
        <v>0</v>
      </c>
      <c r="BD608" s="188">
        <f t="shared" si="11273"/>
        <v>0</v>
      </c>
      <c r="BE608" s="186">
        <f t="shared" si="11273"/>
        <v>0</v>
      </c>
      <c r="BF608" s="163">
        <f>SUM(AF608,AH608,AJ608,AL608,AN608,AP608,AR608,AT608,AV608,AX608,AZ608,BB608,BD608)</f>
        <v>0</v>
      </c>
      <c r="BG608" s="164">
        <f>SUM(AG608,AI608,AK608,AM608,AO608,AQ608,AS608,AU608,AW608,AY608,BA608,BC608,BE608)</f>
        <v>0</v>
      </c>
      <c r="BI608" s="138" t="s">
        <v>33</v>
      </c>
      <c r="BJ608" s="122">
        <f>B608/B622</f>
        <v>5.5333381807605615E-2</v>
      </c>
      <c r="BK608" s="123">
        <f t="shared" ref="BK608" si="11328">C608/C622</f>
        <v>6.4404962475111044E-2</v>
      </c>
      <c r="BL608" s="124">
        <f t="shared" ref="BL608" si="11329">D608/D622</f>
        <v>5.8656781508940256E-2</v>
      </c>
      <c r="BM608" s="125">
        <f t="shared" ref="BM608" si="11330">E608/E622</f>
        <v>5.3897180762852402E-2</v>
      </c>
      <c r="BN608" s="122">
        <f t="shared" ref="BN608" si="11331">F608/F622</f>
        <v>4.8179952883957745E-2</v>
      </c>
      <c r="BO608" s="123">
        <f t="shared" ref="BO608" si="11332">G608/G622</f>
        <v>4.0749089647997228E-2</v>
      </c>
      <c r="BP608" s="124">
        <f t="shared" ref="BP608" si="11333">H608/H622</f>
        <v>5.8357243592860965E-2</v>
      </c>
      <c r="BQ608" s="125">
        <f t="shared" ref="BQ608" si="11334">I608/I622</f>
        <v>5.0239937322495348E-2</v>
      </c>
      <c r="BR608" s="122">
        <f t="shared" ref="BR608" si="11335">J608/J622</f>
        <v>5.410821643286573E-2</v>
      </c>
      <c r="BS608" s="123">
        <f t="shared" ref="BS608" si="11336">K608/K622</f>
        <v>5.4465161923454367E-2</v>
      </c>
      <c r="BT608" s="124">
        <f t="shared" ref="BT608" si="11337">L608/L622</f>
        <v>3.7200330669605951E-2</v>
      </c>
      <c r="BU608" s="122">
        <f t="shared" ref="BU608" si="11338">M608/M622</f>
        <v>5.4321966693100715E-2</v>
      </c>
      <c r="BV608" s="126">
        <f t="shared" ref="BV608" si="11339">N608/N622</f>
        <v>5.4967565722089454E-2</v>
      </c>
      <c r="BW608" s="127">
        <f t="shared" ref="BW608" si="11340">O608/O622</f>
        <v>5.3957456620741341E-2</v>
      </c>
      <c r="BX608" s="122">
        <f t="shared" ref="BX608" si="11341">P608/P622</f>
        <v>6.598614655486694E-2</v>
      </c>
      <c r="BY608" s="123">
        <f t="shared" ref="BY608" si="11342">Q608/Q622</f>
        <v>4.9033063006862131E-2</v>
      </c>
      <c r="BZ608" s="124">
        <f t="shared" ref="BZ608" si="11343">R608/R622</f>
        <v>6.2849492005985663E-2</v>
      </c>
      <c r="CA608" s="125">
        <f t="shared" ref="CA608" si="11344">S608/S622</f>
        <v>5.467920521765509E-2</v>
      </c>
      <c r="CB608" s="122">
        <f t="shared" ref="CB608" si="11345">T608/T622</f>
        <v>3.9353478566408993E-2</v>
      </c>
      <c r="CC608" s="123">
        <f t="shared" ref="CC608" si="11346">U608/U622</f>
        <v>4.319526627218935E-2</v>
      </c>
      <c r="CD608" s="124">
        <f t="shared" ref="CD608" si="11347">V608/V622</f>
        <v>4.8531011969532099E-2</v>
      </c>
      <c r="CE608" s="125">
        <f t="shared" ref="CE608" si="11348">W608/W622</f>
        <v>5.5964786201940349E-2</v>
      </c>
      <c r="CF608" s="122">
        <f t="shared" ref="CF608" si="11349">X608/X622</f>
        <v>5.6466302367941715E-2</v>
      </c>
      <c r="CG608" s="123">
        <f t="shared" ref="CG608" si="11350">Y608/Y622</f>
        <v>3.8149350649350648E-2</v>
      </c>
      <c r="CH608" s="124">
        <f t="shared" ref="CH608" si="11351">Z608/Z622</f>
        <v>6.427020283694497E-2</v>
      </c>
      <c r="CI608" s="122">
        <f t="shared" ref="CI608" si="11352">AA608/AA622</f>
        <v>7.2727272727272724E-2</v>
      </c>
      <c r="CJ608" s="128">
        <f t="shared" ref="CJ608" si="11353">AB608/AB622</f>
        <v>5.6353631163565274E-2</v>
      </c>
      <c r="CK608" s="129">
        <f t="shared" ref="CK608" si="11354">AC608/AC622</f>
        <v>5.5874518229261178E-2</v>
      </c>
    </row>
    <row r="609" spans="1:89" ht="14.25" thickTop="1" thickBot="1" x14ac:dyDescent="0.25">
      <c r="A609" s="130" t="s">
        <v>34</v>
      </c>
      <c r="B609" s="196">
        <v>748</v>
      </c>
      <c r="C609" s="180">
        <v>865</v>
      </c>
      <c r="D609" s="181">
        <v>307</v>
      </c>
      <c r="E609" s="182">
        <v>284</v>
      </c>
      <c r="F609" s="179">
        <v>625</v>
      </c>
      <c r="G609" s="183">
        <v>544</v>
      </c>
      <c r="H609" s="181">
        <v>1269</v>
      </c>
      <c r="I609" s="182">
        <v>1264</v>
      </c>
      <c r="J609" s="179">
        <v>99</v>
      </c>
      <c r="K609" s="180">
        <v>95</v>
      </c>
      <c r="L609" s="181">
        <v>348</v>
      </c>
      <c r="M609" s="179">
        <v>348</v>
      </c>
      <c r="N609" s="184">
        <v>922</v>
      </c>
      <c r="O609" s="197">
        <v>801</v>
      </c>
      <c r="P609" s="179">
        <v>479</v>
      </c>
      <c r="Q609" s="180">
        <v>347</v>
      </c>
      <c r="R609" s="181">
        <v>782</v>
      </c>
      <c r="S609" s="182">
        <v>676</v>
      </c>
      <c r="T609" s="179">
        <v>101</v>
      </c>
      <c r="U609" s="183">
        <v>73</v>
      </c>
      <c r="V609" s="181">
        <v>476</v>
      </c>
      <c r="W609" s="198">
        <v>629</v>
      </c>
      <c r="X609" s="179">
        <v>320</v>
      </c>
      <c r="Y609" s="183">
        <v>181</v>
      </c>
      <c r="Z609" s="181">
        <v>1399</v>
      </c>
      <c r="AA609" s="179">
        <v>1421</v>
      </c>
      <c r="AB609" s="161">
        <f t="shared" si="11080"/>
        <v>7875</v>
      </c>
      <c r="AC609" s="162">
        <f t="shared" si="11081"/>
        <v>7528</v>
      </c>
      <c r="AE609" s="250" t="s">
        <v>25</v>
      </c>
      <c r="AF609" s="14">
        <f t="shared" ref="AF609:BG609" si="11355">SUM(AF606:AF608)</f>
        <v>2103</v>
      </c>
      <c r="AG609" s="1">
        <f t="shared" si="11355"/>
        <v>1965</v>
      </c>
      <c r="AH609" s="14">
        <f t="shared" si="11355"/>
        <v>679</v>
      </c>
      <c r="AI609" s="1">
        <f t="shared" si="11355"/>
        <v>722</v>
      </c>
      <c r="AJ609" s="14">
        <f t="shared" si="11355"/>
        <v>1588</v>
      </c>
      <c r="AK609" s="1">
        <f t="shared" si="11355"/>
        <v>1852</v>
      </c>
      <c r="AL609" s="14">
        <f t="shared" si="11355"/>
        <v>2832</v>
      </c>
      <c r="AM609" s="1">
        <f t="shared" si="11355"/>
        <v>3136</v>
      </c>
      <c r="AN609" s="14">
        <f t="shared" si="11355"/>
        <v>306</v>
      </c>
      <c r="AO609" s="1">
        <f t="shared" si="11355"/>
        <v>198</v>
      </c>
      <c r="AP609" s="14">
        <f t="shared" si="11355"/>
        <v>1375</v>
      </c>
      <c r="AQ609" s="1">
        <f t="shared" si="11355"/>
        <v>714</v>
      </c>
      <c r="AR609" s="14">
        <f t="shared" si="11355"/>
        <v>2460</v>
      </c>
      <c r="AS609" s="1">
        <f t="shared" si="11355"/>
        <v>2224</v>
      </c>
      <c r="AT609" s="14">
        <f t="shared" si="11355"/>
        <v>936</v>
      </c>
      <c r="AU609" s="1">
        <f t="shared" si="11355"/>
        <v>1299</v>
      </c>
      <c r="AV609" s="14">
        <f t="shared" si="11355"/>
        <v>1494</v>
      </c>
      <c r="AW609" s="1">
        <f t="shared" si="11355"/>
        <v>2204</v>
      </c>
      <c r="AX609" s="14">
        <f t="shared" si="11355"/>
        <v>202</v>
      </c>
      <c r="AY609" s="1">
        <f t="shared" si="11355"/>
        <v>211</v>
      </c>
      <c r="AZ609" s="14">
        <f t="shared" si="11355"/>
        <v>1563</v>
      </c>
      <c r="BA609" s="1">
        <f t="shared" si="11355"/>
        <v>1409</v>
      </c>
      <c r="BB609" s="14">
        <f t="shared" si="11355"/>
        <v>841</v>
      </c>
      <c r="BC609" s="1">
        <f t="shared" si="11355"/>
        <v>558</v>
      </c>
      <c r="BD609" s="14">
        <f t="shared" si="11355"/>
        <v>3182</v>
      </c>
      <c r="BE609" s="1">
        <f t="shared" si="11355"/>
        <v>3282</v>
      </c>
      <c r="BF609" s="165">
        <f t="shared" si="11355"/>
        <v>19561</v>
      </c>
      <c r="BG609" s="166">
        <f t="shared" si="11355"/>
        <v>19774</v>
      </c>
      <c r="BI609" s="130" t="s">
        <v>34</v>
      </c>
      <c r="BJ609" s="122">
        <f>B609/B622</f>
        <v>5.4388133498145856E-2</v>
      </c>
      <c r="BK609" s="123">
        <f t="shared" ref="BK609" si="11356">C609/C622</f>
        <v>6.62429162199418E-2</v>
      </c>
      <c r="BL609" s="124">
        <f t="shared" ref="BL609" si="11357">D609/D622</f>
        <v>6.6942869603139984E-2</v>
      </c>
      <c r="BM609" s="125">
        <f t="shared" ref="BM609" si="11358">E609/E622</f>
        <v>5.887230514096186E-2</v>
      </c>
      <c r="BN609" s="122">
        <f t="shared" ref="BN609" si="11359">F609/F622</f>
        <v>4.7496010335131851E-2</v>
      </c>
      <c r="BO609" s="123">
        <f t="shared" ref="BO609" si="11360">G609/G622</f>
        <v>4.7164903762788278E-2</v>
      </c>
      <c r="BP609" s="124">
        <f t="shared" ref="BP609" si="11361">H609/H622</f>
        <v>6.1712785099450468E-2</v>
      </c>
      <c r="BQ609" s="125">
        <f t="shared" ref="BQ609" si="11362">I609/I622</f>
        <v>6.1894035843697973E-2</v>
      </c>
      <c r="BR609" s="122">
        <f t="shared" ref="BR609" si="11363">J609/J622</f>
        <v>4.9599198396793588E-2</v>
      </c>
      <c r="BS609" s="123">
        <f t="shared" ref="BS609" si="11364">K609/K622</f>
        <v>4.6614327772325811E-2</v>
      </c>
      <c r="BT609" s="124">
        <f t="shared" ref="BT609" si="11365">L609/L622</f>
        <v>4.7947092863047672E-2</v>
      </c>
      <c r="BU609" s="122">
        <f t="shared" ref="BU609" si="11366">M609/M622</f>
        <v>4.5995241871530534E-2</v>
      </c>
      <c r="BV609" s="126">
        <f t="shared" ref="BV609" si="11367">N609/N622</f>
        <v>5.2463867076362809E-2</v>
      </c>
      <c r="BW609" s="127">
        <f t="shared" ref="BW609" si="11368">O609/O622</f>
        <v>4.6175131146595952E-2</v>
      </c>
      <c r="BX609" s="122">
        <f t="shared" ref="BX609" si="11369">P609/P622</f>
        <v>5.8208773848584278E-2</v>
      </c>
      <c r="BY609" s="123">
        <f t="shared" ref="BY609" si="11370">Q609/Q622</f>
        <v>4.3293824079850281E-2</v>
      </c>
      <c r="BZ609" s="124">
        <f t="shared" ref="BZ609" si="11371">R609/R622</f>
        <v>6.1589351815389465E-2</v>
      </c>
      <c r="CA609" s="125">
        <f t="shared" ref="CA609" si="11372">S609/S622</f>
        <v>5.1266494767177311E-2</v>
      </c>
      <c r="CB609" s="122">
        <f t="shared" ref="CB609" si="11373">T609/T622</f>
        <v>7.0976809557273368E-2</v>
      </c>
      <c r="CC609" s="123">
        <f t="shared" ref="CC609" si="11374">U609/U622</f>
        <v>4.319526627218935E-2</v>
      </c>
      <c r="CD609" s="124">
        <f t="shared" ref="CD609" si="11375">V609/V622</f>
        <v>5.1795429815016322E-2</v>
      </c>
      <c r="CE609" s="125">
        <f t="shared" ref="CE609" si="11376">W609/W622</f>
        <v>5.6503772906934965E-2</v>
      </c>
      <c r="CF609" s="122">
        <f t="shared" ref="CF609" si="11377">X609/X622</f>
        <v>5.2988905447921841E-2</v>
      </c>
      <c r="CG609" s="123">
        <f t="shared" ref="CG609" si="11378">Y609/Y622</f>
        <v>4.8971861471861472E-2</v>
      </c>
      <c r="CH609" s="124">
        <f t="shared" ref="CH609" si="11379">Z609/Z622</f>
        <v>6.4639837360809499E-2</v>
      </c>
      <c r="CI609" s="122">
        <f t="shared" ref="CI609" si="11380">AA609/AA622</f>
        <v>6.1078873844831294E-2</v>
      </c>
      <c r="CJ609" s="128">
        <f t="shared" ref="CJ609" si="11381">AB609/AB622</f>
        <v>5.7019766852508869E-2</v>
      </c>
      <c r="CK609" s="129">
        <f t="shared" ref="CK609" si="11382">AC609/AC622</f>
        <v>5.4640604472574454E-2</v>
      </c>
    </row>
    <row r="610" spans="1:89" ht="13.5" thickTop="1" x14ac:dyDescent="0.2">
      <c r="A610" s="138" t="s">
        <v>35</v>
      </c>
      <c r="B610" s="193">
        <v>866</v>
      </c>
      <c r="C610" s="187">
        <v>883</v>
      </c>
      <c r="D610" s="188">
        <v>307</v>
      </c>
      <c r="E610" s="189">
        <v>278</v>
      </c>
      <c r="F610" s="186">
        <v>697</v>
      </c>
      <c r="G610" s="190">
        <v>674</v>
      </c>
      <c r="H610" s="188">
        <v>1378</v>
      </c>
      <c r="I610" s="189">
        <v>1314</v>
      </c>
      <c r="J610" s="186">
        <v>134</v>
      </c>
      <c r="K610" s="187">
        <v>87</v>
      </c>
      <c r="L610" s="188">
        <v>562</v>
      </c>
      <c r="M610" s="186">
        <v>457</v>
      </c>
      <c r="N610" s="191">
        <v>1198</v>
      </c>
      <c r="O610" s="194">
        <v>952</v>
      </c>
      <c r="P610" s="186">
        <v>663</v>
      </c>
      <c r="Q610" s="187">
        <v>393</v>
      </c>
      <c r="R610" s="188">
        <v>810</v>
      </c>
      <c r="S610" s="189">
        <v>896</v>
      </c>
      <c r="T610" s="186">
        <v>84</v>
      </c>
      <c r="U610" s="190">
        <v>78</v>
      </c>
      <c r="V610" s="188">
        <v>637</v>
      </c>
      <c r="W610" s="195">
        <v>656</v>
      </c>
      <c r="X610" s="186">
        <v>420</v>
      </c>
      <c r="Y610" s="190">
        <v>194</v>
      </c>
      <c r="Z610" s="188">
        <v>1465</v>
      </c>
      <c r="AA610" s="186">
        <v>1845</v>
      </c>
      <c r="AB610" s="161">
        <f t="shared" si="11080"/>
        <v>9221</v>
      </c>
      <c r="AC610" s="162">
        <f t="shared" si="11081"/>
        <v>8707</v>
      </c>
      <c r="BI610" s="138" t="s">
        <v>35</v>
      </c>
      <c r="BJ610" s="122">
        <f>B610/B622</f>
        <v>6.2968079691703635E-2</v>
      </c>
      <c r="BK610" s="123">
        <f t="shared" ref="BK610" si="11383">C610/C622</f>
        <v>6.7621381528564867E-2</v>
      </c>
      <c r="BL610" s="124">
        <f t="shared" ref="BL610" si="11384">D610/D622</f>
        <v>6.6942869603139984E-2</v>
      </c>
      <c r="BM610" s="125">
        <f t="shared" ref="BM610" si="11385">E610/E622</f>
        <v>5.7628524046434496E-2</v>
      </c>
      <c r="BN610" s="122">
        <f t="shared" ref="BN610" si="11386">F610/F622</f>
        <v>5.296755072573904E-2</v>
      </c>
      <c r="BO610" s="123">
        <f t="shared" ref="BO610" si="11387">G610/G622</f>
        <v>5.8435928559042831E-2</v>
      </c>
      <c r="BP610" s="124">
        <f t="shared" ref="BP610" si="11388">H610/H622</f>
        <v>6.7013568059135345E-2</v>
      </c>
      <c r="BQ610" s="125">
        <f t="shared" ref="BQ610" si="11389">I610/I622</f>
        <v>6.4342375869160709E-2</v>
      </c>
      <c r="BR610" s="122">
        <f t="shared" ref="BR610" si="11390">J610/J622</f>
        <v>6.7134268537074146E-2</v>
      </c>
      <c r="BS610" s="123">
        <f t="shared" ref="BS610" si="11391">K610/K622</f>
        <v>4.2688910696761534E-2</v>
      </c>
      <c r="BT610" s="124">
        <f t="shared" ref="BT610" si="11392">L610/L622</f>
        <v>7.7431799393772385E-2</v>
      </c>
      <c r="BU610" s="122">
        <f t="shared" ref="BU610" si="11393">M610/M622</f>
        <v>6.0401797515199578E-2</v>
      </c>
      <c r="BV610" s="126">
        <f t="shared" ref="BV610" si="11394">N610/N622</f>
        <v>6.8168885854102648E-2</v>
      </c>
      <c r="BW610" s="127">
        <f t="shared" ref="BW610" si="11395">O610/O622</f>
        <v>5.4879806306565977E-2</v>
      </c>
      <c r="BX610" s="122">
        <f t="shared" ref="BX610" si="11396">P610/P622</f>
        <v>8.0568720379146919E-2</v>
      </c>
      <c r="BY610" s="123">
        <f t="shared" ref="BY610" si="11397">Q610/Q622</f>
        <v>4.9033063006862131E-2</v>
      </c>
      <c r="BZ610" s="124">
        <f t="shared" ref="BZ610" si="11398">R610/R622</f>
        <v>6.3794597148932819E-2</v>
      </c>
      <c r="CA610" s="125">
        <f t="shared" ref="CA610" si="11399">S610/S622</f>
        <v>6.7950856969513126E-2</v>
      </c>
      <c r="CB610" s="122">
        <f t="shared" ref="CB610" si="11400">T610/T622</f>
        <v>5.9030217849613494E-2</v>
      </c>
      <c r="CC610" s="123">
        <f t="shared" ref="CC610" si="11401">U610/U622</f>
        <v>4.6153846153846156E-2</v>
      </c>
      <c r="CD610" s="124">
        <f t="shared" ref="CD610" si="11402">V610/V622</f>
        <v>6.9314472252448314E-2</v>
      </c>
      <c r="CE610" s="125">
        <f t="shared" ref="CE610" si="11403">W610/W622</f>
        <v>5.8929213079410708E-2</v>
      </c>
      <c r="CF610" s="122">
        <f t="shared" ref="CF610" si="11404">X610/X622</f>
        <v>6.9547938400397413E-2</v>
      </c>
      <c r="CG610" s="123">
        <f t="shared" ref="CG610" si="11405">Y610/Y622</f>
        <v>5.2489177489177488E-2</v>
      </c>
      <c r="CH610" s="124">
        <f t="shared" ref="CH610" si="11406">Z610/Z622</f>
        <v>6.7689322182691858E-2</v>
      </c>
      <c r="CI610" s="122">
        <f t="shared" ref="CI610" si="11407">AA610/AA622</f>
        <v>7.9303675048355893E-2</v>
      </c>
      <c r="CJ610" s="128">
        <f t="shared" ref="CJ610" si="11408">AB610/AB622</f>
        <v>6.676562160596626E-2</v>
      </c>
      <c r="CK610" s="129">
        <f t="shared" ref="CK610" si="11409">AC610/AC622</f>
        <v>6.3198159291007666E-2</v>
      </c>
    </row>
    <row r="611" spans="1:89" x14ac:dyDescent="0.2">
      <c r="A611" s="130" t="s">
        <v>36</v>
      </c>
      <c r="B611" s="196">
        <v>1017</v>
      </c>
      <c r="C611" s="180">
        <v>967</v>
      </c>
      <c r="D611" s="181">
        <v>326</v>
      </c>
      <c r="E611" s="182">
        <v>355</v>
      </c>
      <c r="F611" s="179">
        <v>740</v>
      </c>
      <c r="G611" s="183">
        <v>1074</v>
      </c>
      <c r="H611" s="181">
        <v>1428</v>
      </c>
      <c r="I611" s="182">
        <v>1588</v>
      </c>
      <c r="J611" s="179">
        <v>156</v>
      </c>
      <c r="K611" s="180">
        <v>109</v>
      </c>
      <c r="L611" s="181">
        <v>518</v>
      </c>
      <c r="M611" s="179">
        <v>380</v>
      </c>
      <c r="N611" s="184">
        <v>1290</v>
      </c>
      <c r="O611" s="197">
        <v>1083</v>
      </c>
      <c r="P611" s="179">
        <v>656</v>
      </c>
      <c r="Q611" s="180">
        <v>534</v>
      </c>
      <c r="R611" s="181">
        <v>879</v>
      </c>
      <c r="S611" s="182">
        <v>995</v>
      </c>
      <c r="T611" s="179">
        <v>189</v>
      </c>
      <c r="U611" s="183">
        <v>84</v>
      </c>
      <c r="V611" s="181">
        <v>793</v>
      </c>
      <c r="W611" s="198">
        <v>754</v>
      </c>
      <c r="X611" s="179">
        <v>401</v>
      </c>
      <c r="Y611" s="183">
        <v>220</v>
      </c>
      <c r="Z611" s="181">
        <v>1703</v>
      </c>
      <c r="AA611" s="179">
        <v>1664</v>
      </c>
      <c r="AB611" s="161">
        <f t="shared" si="11080"/>
        <v>10096</v>
      </c>
      <c r="AC611" s="162">
        <f t="shared" si="11081"/>
        <v>9807</v>
      </c>
      <c r="BI611" s="130" t="s">
        <v>36</v>
      </c>
      <c r="BJ611" s="122">
        <f>B611/B622</f>
        <v>7.3947502363120768E-2</v>
      </c>
      <c r="BK611" s="123">
        <f t="shared" ref="BK611" si="11410">C611/C622</f>
        <v>7.4054219635472512E-2</v>
      </c>
      <c r="BL611" s="124">
        <f t="shared" ref="BL611" si="11411">D611/D622</f>
        <v>7.1085913650239863E-2</v>
      </c>
      <c r="BM611" s="125">
        <f t="shared" ref="BM611" si="11412">E611/E622</f>
        <v>7.359038142620232E-2</v>
      </c>
      <c r="BN611" s="122">
        <f t="shared" ref="BN611" si="11413">F611/F622</f>
        <v>5.6235276236796111E-2</v>
      </c>
      <c r="BO611" s="123">
        <f t="shared" ref="BO611" si="11414">G611/G622</f>
        <v>9.3116004855210682E-2</v>
      </c>
      <c r="BP611" s="124">
        <f t="shared" ref="BP611" si="11415">H611/H622</f>
        <v>6.9445119875504543E-2</v>
      </c>
      <c r="BQ611" s="125">
        <f t="shared" ref="BQ611" si="11416">I611/I622</f>
        <v>7.7759279208696505E-2</v>
      </c>
      <c r="BR611" s="122">
        <f t="shared" ref="BR611" si="11417">J611/J622</f>
        <v>7.8156312625250496E-2</v>
      </c>
      <c r="BS611" s="123">
        <f t="shared" ref="BS611" si="11418">K611/K622</f>
        <v>5.3483807654563301E-2</v>
      </c>
      <c r="BT611" s="124">
        <f t="shared" ref="BT611" si="11419">L611/L622</f>
        <v>7.1369523284651418E-2</v>
      </c>
      <c r="BU611" s="122">
        <f t="shared" ref="BU611" si="11420">M611/M622</f>
        <v>5.0224689399947134E-2</v>
      </c>
      <c r="BV611" s="126">
        <f t="shared" ref="BV611" si="11421">N611/N622</f>
        <v>7.3403892113349273E-2</v>
      </c>
      <c r="BW611" s="127">
        <f t="shared" ref="BW611" si="11422">O611/O622</f>
        <v>6.2431544359255201E-2</v>
      </c>
      <c r="BX611" s="122">
        <f t="shared" ref="BX611" si="11423">P611/P622</f>
        <v>7.9718070239397254E-2</v>
      </c>
      <c r="BY611" s="123">
        <f t="shared" ref="BY611" si="11424">Q611/Q622</f>
        <v>6.6625077978789762E-2</v>
      </c>
      <c r="BZ611" s="124">
        <f t="shared" ref="BZ611" si="11425">R611/R622</f>
        <v>6.9228951720878951E-2</v>
      </c>
      <c r="CA611" s="125">
        <f t="shared" ref="CA611" si="11426">S611/S622</f>
        <v>7.5458819960564236E-2</v>
      </c>
      <c r="CB611" s="122">
        <f t="shared" ref="CB611" si="11427">T611/T622</f>
        <v>0.13281799016163034</v>
      </c>
      <c r="CC611" s="123">
        <f t="shared" ref="CC611" si="11428">U611/U622</f>
        <v>4.9704142011834318E-2</v>
      </c>
      <c r="CD611" s="124">
        <f t="shared" ref="CD611" si="11429">V611/V622</f>
        <v>8.6289445048966268E-2</v>
      </c>
      <c r="CE611" s="125">
        <f t="shared" ref="CE611" si="11430">W611/W622</f>
        <v>6.7732662594322673E-2</v>
      </c>
      <c r="CF611" s="122">
        <f t="shared" ref="CF611" si="11431">X611/X622</f>
        <v>6.6401722139427063E-2</v>
      </c>
      <c r="CG611" s="123">
        <f t="shared" ref="CG611" si="11432">Y611/Y622</f>
        <v>5.9523809523809521E-2</v>
      </c>
      <c r="CH611" s="124">
        <f t="shared" ref="CH611" si="11433">Z611/Z622</f>
        <v>7.8685949267661606E-2</v>
      </c>
      <c r="CI611" s="122">
        <f t="shared" ref="CI611" si="11434">AA611/AA622</f>
        <v>7.1523748119492803E-2</v>
      </c>
      <c r="CJ611" s="128">
        <f t="shared" ref="CJ611" si="11435">AB611/AB622</f>
        <v>7.3101151256245028E-2</v>
      </c>
      <c r="CK611" s="129">
        <f t="shared" ref="CK611" si="11436">AC611/AC622</f>
        <v>7.1182307128392353E-2</v>
      </c>
    </row>
    <row r="612" spans="1:89" x14ac:dyDescent="0.2">
      <c r="A612" s="138" t="s">
        <v>30</v>
      </c>
      <c r="B612" s="193">
        <v>1038</v>
      </c>
      <c r="C612" s="187">
        <v>1064</v>
      </c>
      <c r="D612" s="188">
        <v>377</v>
      </c>
      <c r="E612" s="189">
        <v>377</v>
      </c>
      <c r="F612" s="186">
        <v>848</v>
      </c>
      <c r="G612" s="190">
        <v>984</v>
      </c>
      <c r="H612" s="188">
        <v>1511</v>
      </c>
      <c r="I612" s="189">
        <v>1648</v>
      </c>
      <c r="J612" s="186">
        <v>123</v>
      </c>
      <c r="K612" s="187">
        <v>101</v>
      </c>
      <c r="L612" s="188">
        <v>645</v>
      </c>
      <c r="M612" s="186">
        <v>394</v>
      </c>
      <c r="N612" s="191">
        <v>1220</v>
      </c>
      <c r="O612" s="194">
        <v>1201</v>
      </c>
      <c r="P612" s="186">
        <v>501</v>
      </c>
      <c r="Q612" s="187">
        <v>606</v>
      </c>
      <c r="R612" s="188">
        <v>766</v>
      </c>
      <c r="S612" s="189">
        <v>1139</v>
      </c>
      <c r="T612" s="186">
        <v>116</v>
      </c>
      <c r="U612" s="190">
        <v>106</v>
      </c>
      <c r="V612" s="188">
        <v>730</v>
      </c>
      <c r="W612" s="195">
        <v>693</v>
      </c>
      <c r="X612" s="186">
        <v>426</v>
      </c>
      <c r="Y612" s="190">
        <v>271</v>
      </c>
      <c r="Z612" s="188">
        <v>1666</v>
      </c>
      <c r="AA612" s="186">
        <v>1616</v>
      </c>
      <c r="AB612" s="161">
        <f t="shared" si="11080"/>
        <v>9967</v>
      </c>
      <c r="AC612" s="162">
        <f t="shared" si="11081"/>
        <v>10200</v>
      </c>
      <c r="BI612" s="138" t="s">
        <v>30</v>
      </c>
      <c r="BJ612" s="122">
        <f>B612/B622</f>
        <v>7.5474441939940379E-2</v>
      </c>
      <c r="BK612" s="123">
        <f t="shared" ref="BK612" si="11437">C612/C622</f>
        <v>8.1482616020830137E-2</v>
      </c>
      <c r="BL612" s="124">
        <f t="shared" ref="BL612" si="11438">D612/D622</f>
        <v>8.2206716092455293E-2</v>
      </c>
      <c r="BM612" s="125">
        <f t="shared" ref="BM612" si="11439">E612/E622</f>
        <v>7.8150912106135992E-2</v>
      </c>
      <c r="BN612" s="122">
        <f t="shared" ref="BN612" si="11440">F612/F622</f>
        <v>6.4442586822706899E-2</v>
      </c>
      <c r="BO612" s="123">
        <f t="shared" ref="BO612" si="11441">G612/G622</f>
        <v>8.5312987688572914E-2</v>
      </c>
      <c r="BP612" s="124">
        <f t="shared" ref="BP612" si="11442">H612/H622</f>
        <v>7.3481495890677428E-2</v>
      </c>
      <c r="BQ612" s="125">
        <f t="shared" ref="BQ612" si="11443">I612/I622</f>
        <v>8.0697287239251791E-2</v>
      </c>
      <c r="BR612" s="122">
        <f t="shared" ref="BR612" si="11444">J612/J622</f>
        <v>6.1623246492985971E-2</v>
      </c>
      <c r="BS612" s="123">
        <f t="shared" ref="BS612" si="11445">K612/K622</f>
        <v>4.9558390578999016E-2</v>
      </c>
      <c r="BT612" s="124">
        <f t="shared" ref="BT612" si="11446">L612/L622</f>
        <v>8.8867456599614217E-2</v>
      </c>
      <c r="BU612" s="122">
        <f t="shared" ref="BU612" si="11447">M612/M622</f>
        <v>5.2075072693629397E-2</v>
      </c>
      <c r="BV612" s="126">
        <f t="shared" ref="BV612" si="11448">N612/N622</f>
        <v>6.9420735176965967E-2</v>
      </c>
      <c r="BW612" s="127">
        <f t="shared" ref="BW612" si="11449">O612/O622</f>
        <v>6.9233873292211909E-2</v>
      </c>
      <c r="BX612" s="122">
        <f t="shared" ref="BX612" si="11450">P612/P622</f>
        <v>6.0882245716368938E-2</v>
      </c>
      <c r="BY612" s="123">
        <f t="shared" ref="BY612" si="11451">Q612/Q622</f>
        <v>7.5608234560199619E-2</v>
      </c>
      <c r="BZ612" s="124">
        <f t="shared" ref="BZ612" si="11452">R612/R622</f>
        <v>6.0329211624793259E-2</v>
      </c>
      <c r="CA612" s="125">
        <f t="shared" ref="CA612" si="11453">S612/S622</f>
        <v>8.6379493402093124E-2</v>
      </c>
      <c r="CB612" s="122">
        <f t="shared" ref="CB612" si="11454">T612/T622</f>
        <v>8.1517919887561491E-2</v>
      </c>
      <c r="CC612" s="123">
        <f t="shared" ref="CC612" si="11455">U612/U622</f>
        <v>6.2721893491124267E-2</v>
      </c>
      <c r="CD612" s="124">
        <f t="shared" ref="CD612" si="11456">V612/V622</f>
        <v>7.9434167573449399E-2</v>
      </c>
      <c r="CE612" s="125">
        <f t="shared" ref="CE612" si="11457">W612/W622</f>
        <v>6.2252964426877472E-2</v>
      </c>
      <c r="CF612" s="122">
        <f t="shared" ref="CF612" si="11458">X612/X622</f>
        <v>7.0541480377545956E-2</v>
      </c>
      <c r="CG612" s="123">
        <f t="shared" ref="CG612" si="11459">Y612/Y622</f>
        <v>7.3322510822510817E-2</v>
      </c>
      <c r="CH612" s="124">
        <f t="shared" ref="CH612" si="11460">Z612/Z622</f>
        <v>7.6976389594788155E-2</v>
      </c>
      <c r="CI612" s="122">
        <f t="shared" ref="CI612" si="11461">AA612/AA622</f>
        <v>6.9460563077584359E-2</v>
      </c>
      <c r="CJ612" s="128">
        <f t="shared" ref="CJ612" si="11462">AB612/AB622</f>
        <v>7.2167113170661074E-2</v>
      </c>
      <c r="CK612" s="129">
        <f t="shared" ref="CK612" si="11463">AC612/AC622</f>
        <v>7.403482540120343E-2</v>
      </c>
    </row>
    <row r="613" spans="1:89" x14ac:dyDescent="0.2">
      <c r="A613" s="130" t="s">
        <v>32</v>
      </c>
      <c r="B613" s="196">
        <v>1065</v>
      </c>
      <c r="C613" s="180">
        <v>901</v>
      </c>
      <c r="D613" s="181">
        <v>302</v>
      </c>
      <c r="E613" s="182">
        <v>345</v>
      </c>
      <c r="F613" s="179">
        <v>740</v>
      </c>
      <c r="G613" s="183">
        <v>868</v>
      </c>
      <c r="H613" s="181">
        <v>1321</v>
      </c>
      <c r="I613" s="182">
        <v>1488</v>
      </c>
      <c r="J613" s="179">
        <v>183</v>
      </c>
      <c r="K613" s="180">
        <v>97</v>
      </c>
      <c r="L613" s="181">
        <v>730</v>
      </c>
      <c r="M613" s="179">
        <v>320</v>
      </c>
      <c r="N613" s="184">
        <v>1240</v>
      </c>
      <c r="O613" s="197">
        <v>1023</v>
      </c>
      <c r="P613" s="179">
        <v>435</v>
      </c>
      <c r="Q613" s="180">
        <v>693</v>
      </c>
      <c r="R613" s="181">
        <v>728</v>
      </c>
      <c r="S613" s="182">
        <v>1065</v>
      </c>
      <c r="T613" s="179">
        <v>86</v>
      </c>
      <c r="U613" s="183">
        <v>105</v>
      </c>
      <c r="V613" s="181">
        <v>833</v>
      </c>
      <c r="W613" s="198">
        <v>716</v>
      </c>
      <c r="X613" s="179">
        <v>415</v>
      </c>
      <c r="Y613" s="183">
        <v>287</v>
      </c>
      <c r="Z613" s="181">
        <v>1516</v>
      </c>
      <c r="AA613" s="179">
        <v>1666</v>
      </c>
      <c r="AB613" s="161">
        <f t="shared" si="11080"/>
        <v>9594</v>
      </c>
      <c r="AC613" s="162">
        <f t="shared" si="11081"/>
        <v>9574</v>
      </c>
      <c r="BI613" s="130" t="s">
        <v>32</v>
      </c>
      <c r="BJ613" s="122">
        <f>B613/B622</f>
        <v>7.7437649967279865E-2</v>
      </c>
      <c r="BK613" s="123">
        <f t="shared" ref="BK613" si="11464">C613/C622</f>
        <v>6.8999846837187934E-2</v>
      </c>
      <c r="BL613" s="124">
        <f t="shared" ref="BL613" si="11465">D613/D622</f>
        <v>6.5852594853903185E-2</v>
      </c>
      <c r="BM613" s="125">
        <f t="shared" ref="BM613" si="11466">E613/E622</f>
        <v>7.1517412935323377E-2</v>
      </c>
      <c r="BN613" s="122">
        <f t="shared" ref="BN613" si="11467">F613/F622</f>
        <v>5.6235276236796111E-2</v>
      </c>
      <c r="BO613" s="123">
        <f t="shared" ref="BO613" si="11468">G613/G622</f>
        <v>7.5255765562684235E-2</v>
      </c>
      <c r="BP613" s="124">
        <f t="shared" ref="BP613" si="11469">H613/H622</f>
        <v>6.4241598988474438E-2</v>
      </c>
      <c r="BQ613" s="125">
        <f t="shared" ref="BQ613" si="11470">I613/I622</f>
        <v>7.2862599157771032E-2</v>
      </c>
      <c r="BR613" s="122">
        <f t="shared" ref="BR613" si="11471">J613/J622</f>
        <v>9.1683366733466928E-2</v>
      </c>
      <c r="BS613" s="123">
        <f t="shared" ref="BS613" si="11472">K613/K622</f>
        <v>4.7595682041216877E-2</v>
      </c>
      <c r="BT613" s="124">
        <f t="shared" ref="BT613" si="11473">L613/L622</f>
        <v>0.10057867181041609</v>
      </c>
      <c r="BU613" s="122">
        <f t="shared" ref="BU613" si="11474">M613/M622</f>
        <v>4.2294475284166008E-2</v>
      </c>
      <c r="BV613" s="126">
        <f t="shared" ref="BV613" si="11475">N613/N622</f>
        <v>7.0558780015932632E-2</v>
      </c>
      <c r="BW613" s="127">
        <f t="shared" ref="BW613" si="11476">O613/O622</f>
        <v>5.8972733037412808E-2</v>
      </c>
      <c r="BX613" s="122">
        <f t="shared" ref="BX613" si="11477">P613/P622</f>
        <v>5.286183011301495E-2</v>
      </c>
      <c r="BY613" s="123">
        <f t="shared" ref="BY613" si="11478">Q613/Q622</f>
        <v>8.6462882096069865E-2</v>
      </c>
      <c r="BZ613" s="124">
        <f t="shared" ref="BZ613" si="11479">R613/R622</f>
        <v>5.7336378672127271E-2</v>
      </c>
      <c r="CA613" s="125">
        <f t="shared" ref="CA613" si="11480">S613/S622</f>
        <v>8.0767480661307442E-2</v>
      </c>
      <c r="CB613" s="122">
        <f t="shared" ref="CB613" si="11481">T613/T622</f>
        <v>6.0435699226985246E-2</v>
      </c>
      <c r="CC613" s="123">
        <f t="shared" ref="CC613" si="11482">U613/U622</f>
        <v>6.2130177514792898E-2</v>
      </c>
      <c r="CD613" s="124">
        <f t="shared" ref="CD613" si="11483">V613/V622</f>
        <v>9.064200217627856E-2</v>
      </c>
      <c r="CE613" s="125">
        <f t="shared" ref="CE613" si="11484">W613/W622</f>
        <v>6.4319080129356804E-2</v>
      </c>
      <c r="CF613" s="122">
        <f t="shared" ref="CF613" si="11485">X613/X622</f>
        <v>6.8719986752773632E-2</v>
      </c>
      <c r="CG613" s="123">
        <f t="shared" ref="CG613" si="11486">Y613/Y622</f>
        <v>7.7651515151515152E-2</v>
      </c>
      <c r="CH613" s="124">
        <f t="shared" ref="CH613" si="11487">Z613/Z622</f>
        <v>7.0045742272328237E-2</v>
      </c>
      <c r="CI613" s="122">
        <f t="shared" ref="CI613" si="11488">AA613/AA622</f>
        <v>7.1609714162905652E-2</v>
      </c>
      <c r="CJ613" s="128">
        <f t="shared" ref="CJ613" si="11489">AB613/AB622</f>
        <v>6.946636738831366E-2</v>
      </c>
      <c r="CK613" s="129">
        <f t="shared" ref="CK613" si="11490">AC613/AC622</f>
        <v>6.9491119450109967E-2</v>
      </c>
    </row>
    <row r="614" spans="1:89" x14ac:dyDescent="0.2">
      <c r="A614" s="138" t="s">
        <v>37</v>
      </c>
      <c r="B614" s="193">
        <v>1165</v>
      </c>
      <c r="C614" s="187">
        <v>965</v>
      </c>
      <c r="D614" s="188">
        <v>264</v>
      </c>
      <c r="E614" s="189">
        <v>400</v>
      </c>
      <c r="F614" s="186">
        <v>628</v>
      </c>
      <c r="G614" s="190">
        <v>996</v>
      </c>
      <c r="H614" s="188">
        <v>1395</v>
      </c>
      <c r="I614" s="189">
        <v>1702</v>
      </c>
      <c r="J614" s="186">
        <v>263</v>
      </c>
      <c r="K614" s="187">
        <v>100</v>
      </c>
      <c r="L614" s="188">
        <v>778</v>
      </c>
      <c r="M614" s="186">
        <v>279</v>
      </c>
      <c r="N614" s="191">
        <v>1309</v>
      </c>
      <c r="O614" s="194">
        <v>1202</v>
      </c>
      <c r="P614" s="186">
        <v>367</v>
      </c>
      <c r="Q614" s="187">
        <v>773</v>
      </c>
      <c r="R614" s="188">
        <v>706</v>
      </c>
      <c r="S614" s="189">
        <v>1109</v>
      </c>
      <c r="T614" s="186">
        <v>75</v>
      </c>
      <c r="U614" s="190">
        <v>77</v>
      </c>
      <c r="V614" s="188">
        <v>947</v>
      </c>
      <c r="W614" s="195">
        <v>563</v>
      </c>
      <c r="X614" s="186">
        <v>366</v>
      </c>
      <c r="Y614" s="190">
        <v>281</v>
      </c>
      <c r="Z614" s="188">
        <v>1483</v>
      </c>
      <c r="AA614" s="186">
        <v>1439</v>
      </c>
      <c r="AB614" s="161">
        <f t="shared" si="11080"/>
        <v>9746</v>
      </c>
      <c r="AC614" s="162">
        <f t="shared" si="11081"/>
        <v>9886</v>
      </c>
      <c r="BI614" s="138" t="s">
        <v>37</v>
      </c>
      <c r="BJ614" s="122">
        <f>B614/B622</f>
        <v>8.470879080927797E-2</v>
      </c>
      <c r="BK614" s="123">
        <f t="shared" ref="BK614" si="11491">C614/C622</f>
        <v>7.3901056823403283E-2</v>
      </c>
      <c r="BL614" s="124">
        <f t="shared" ref="BL614" si="11492">D614/D622</f>
        <v>5.7566506759703442E-2</v>
      </c>
      <c r="BM614" s="125">
        <f t="shared" ref="BM614" si="11493">E614/E622</f>
        <v>8.2918739635157543E-2</v>
      </c>
      <c r="BN614" s="122">
        <f t="shared" ref="BN614" si="11494">F614/F622</f>
        <v>4.772399118474048E-2</v>
      </c>
      <c r="BO614" s="123">
        <f t="shared" ref="BO614" si="11495">G614/G622</f>
        <v>8.6353389977457951E-2</v>
      </c>
      <c r="BP614" s="124">
        <f t="shared" ref="BP614" si="11496">H614/H622</f>
        <v>6.7840295676700871E-2</v>
      </c>
      <c r="BQ614" s="125">
        <f t="shared" ref="BQ614" si="11497">I614/I622</f>
        <v>8.3341494466751542E-2</v>
      </c>
      <c r="BR614" s="122">
        <f t="shared" ref="BR614" si="11498">J614/J622</f>
        <v>0.13176352705410821</v>
      </c>
      <c r="BS614" s="123">
        <f t="shared" ref="BS614" si="11499">K614/K622</f>
        <v>4.9067713444553483E-2</v>
      </c>
      <c r="BT614" s="124">
        <f t="shared" ref="BT614" si="11500">L614/L622</f>
        <v>0.10719206392945715</v>
      </c>
      <c r="BU614" s="122">
        <f t="shared" ref="BU614" si="11501">M614/M622</f>
        <v>3.6875495638382237E-2</v>
      </c>
      <c r="BV614" s="126">
        <f t="shared" ref="BV614" si="11502">N614/N622</f>
        <v>7.448503471036759E-2</v>
      </c>
      <c r="BW614" s="127">
        <f t="shared" ref="BW614" si="11503">O614/O622</f>
        <v>6.9291520147575947E-2</v>
      </c>
      <c r="BX614" s="122">
        <f t="shared" ref="BX614" si="11504">P614/P622</f>
        <v>4.4598371612589623E-2</v>
      </c>
      <c r="BY614" s="123">
        <f t="shared" ref="BY614" si="11505">Q614/Q622</f>
        <v>9.6444167186525265E-2</v>
      </c>
      <c r="BZ614" s="124">
        <f t="shared" ref="BZ614" si="11506">R614/R622</f>
        <v>5.5603685910057495E-2</v>
      </c>
      <c r="CA614" s="125">
        <f t="shared" ref="CA614" si="11507">S614/S622</f>
        <v>8.4104353101774609E-2</v>
      </c>
      <c r="CB614" s="122">
        <f t="shared" ref="CB614" si="11508">T614/T622</f>
        <v>5.270555165144062E-2</v>
      </c>
      <c r="CC614" s="123">
        <f t="shared" ref="CC614" si="11509">U614/U622</f>
        <v>4.5562130177514794E-2</v>
      </c>
      <c r="CD614" s="124">
        <f t="shared" ref="CD614" si="11510">V614/V622</f>
        <v>0.10304678998911861</v>
      </c>
      <c r="CE614" s="125">
        <f t="shared" ref="CE614" si="11511">W614/W622</f>
        <v>5.0574919151994253E-2</v>
      </c>
      <c r="CF614" s="122">
        <f t="shared" ref="CF614" si="11512">X614/X622</f>
        <v>6.0606060606060608E-2</v>
      </c>
      <c r="CG614" s="123">
        <f t="shared" ref="CG614" si="11513">Y614/Y622</f>
        <v>7.6028138528138528E-2</v>
      </c>
      <c r="CH614" s="124">
        <f t="shared" ref="CH614" si="11514">Z614/Z622</f>
        <v>6.8520999861387058E-2</v>
      </c>
      <c r="CI614" s="122">
        <f t="shared" ref="CI614" si="11515">AA614/AA622</f>
        <v>6.1852568235546961E-2</v>
      </c>
      <c r="CJ614" s="128">
        <f t="shared" ref="CJ614" si="11516">AB614/AB622</f>
        <v>7.056693939613351E-2</v>
      </c>
      <c r="CK614" s="129">
        <f t="shared" ref="CK614" si="11517">AC614/AC622</f>
        <v>7.1755714109440885E-2</v>
      </c>
    </row>
    <row r="615" spans="1:89" x14ac:dyDescent="0.2">
      <c r="A615" s="130" t="s">
        <v>38</v>
      </c>
      <c r="B615" s="196">
        <v>998</v>
      </c>
      <c r="C615" s="180">
        <v>748</v>
      </c>
      <c r="D615" s="181">
        <v>237</v>
      </c>
      <c r="E615" s="182">
        <v>309</v>
      </c>
      <c r="F615" s="179">
        <v>630</v>
      </c>
      <c r="G615" s="183">
        <v>941</v>
      </c>
      <c r="H615" s="181">
        <v>1149</v>
      </c>
      <c r="I615" s="182">
        <v>1384</v>
      </c>
      <c r="J615" s="179">
        <v>236</v>
      </c>
      <c r="K615" s="180">
        <v>74</v>
      </c>
      <c r="L615" s="181">
        <v>733</v>
      </c>
      <c r="M615" s="179">
        <v>225</v>
      </c>
      <c r="N615" s="184">
        <v>1073</v>
      </c>
      <c r="O615" s="197">
        <v>1094</v>
      </c>
      <c r="P615" s="179">
        <v>277</v>
      </c>
      <c r="Q615" s="180">
        <v>762</v>
      </c>
      <c r="R615" s="181">
        <v>547</v>
      </c>
      <c r="S615" s="182">
        <v>1028</v>
      </c>
      <c r="T615" s="179">
        <v>41</v>
      </c>
      <c r="U615" s="183">
        <v>85</v>
      </c>
      <c r="V615" s="181">
        <v>823</v>
      </c>
      <c r="W615" s="198">
        <v>559</v>
      </c>
      <c r="X615" s="179">
        <v>285</v>
      </c>
      <c r="Y615" s="183">
        <v>342</v>
      </c>
      <c r="Z615" s="181">
        <v>1181</v>
      </c>
      <c r="AA615" s="179">
        <v>1428</v>
      </c>
      <c r="AB615" s="161">
        <f t="shared" si="11080"/>
        <v>8210</v>
      </c>
      <c r="AC615" s="162">
        <f t="shared" si="11081"/>
        <v>8979</v>
      </c>
      <c r="BI615" s="130" t="s">
        <v>38</v>
      </c>
      <c r="BJ615" s="122">
        <f>B615/B622</f>
        <v>7.2565985603141134E-2</v>
      </c>
      <c r="BK615" s="123">
        <f t="shared" ref="BK615" si="11518">C615/C622</f>
        <v>5.7282891713891865E-2</v>
      </c>
      <c r="BL615" s="124">
        <f t="shared" ref="BL615" si="11519">D615/D622</f>
        <v>5.1679023113824683E-2</v>
      </c>
      <c r="BM615" s="125">
        <f t="shared" ref="BM615" si="11520">E615/E622</f>
        <v>6.4054726368159204E-2</v>
      </c>
      <c r="BN615" s="122">
        <f t="shared" ref="BN615" si="11521">F615/F622</f>
        <v>4.7875978417812902E-2</v>
      </c>
      <c r="BO615" s="123">
        <f t="shared" ref="BO615" si="11522">G615/G622</f>
        <v>8.1584879486734874E-2</v>
      </c>
      <c r="BP615" s="124">
        <f t="shared" ref="BP615" si="11523">H615/H622</f>
        <v>5.5877060740164373E-2</v>
      </c>
      <c r="BQ615" s="125">
        <f t="shared" ref="BQ615" si="11524">I615/I622</f>
        <v>6.7770051904808545E-2</v>
      </c>
      <c r="BR615" s="122">
        <f t="shared" ref="BR615" si="11525">J615/J622</f>
        <v>0.11823647294589178</v>
      </c>
      <c r="BS615" s="123">
        <f t="shared" ref="BS615" si="11526">K615/K622</f>
        <v>3.6310107948969578E-2</v>
      </c>
      <c r="BT615" s="124">
        <f t="shared" ref="BT615" si="11527">L615/L622</f>
        <v>0.10099200881785615</v>
      </c>
      <c r="BU615" s="122">
        <f t="shared" ref="BU615" si="11528">M615/M622</f>
        <v>2.9738302934179221E-2</v>
      </c>
      <c r="BV615" s="126">
        <f t="shared" ref="BV615" si="11529">N615/N622</f>
        <v>6.1056105610561059E-2</v>
      </c>
      <c r="BW615" s="127">
        <f t="shared" ref="BW615" si="11530">O615/O622</f>
        <v>6.3065659768259646E-2</v>
      </c>
      <c r="BX615" s="122">
        <f t="shared" ref="BX615" si="11531">P615/P622</f>
        <v>3.3661441244379635E-2</v>
      </c>
      <c r="BY615" s="123">
        <f t="shared" ref="BY615" si="11532">Q615/Q622</f>
        <v>9.5071740486587647E-2</v>
      </c>
      <c r="BZ615" s="124">
        <f t="shared" ref="BZ615" si="11533">R615/R622</f>
        <v>4.3081042766007716E-2</v>
      </c>
      <c r="CA615" s="125">
        <f t="shared" ref="CA615" si="11534">S615/S622</f>
        <v>7.7961474290914601E-2</v>
      </c>
      <c r="CB615" s="122">
        <f t="shared" ref="CB615" si="11535">T615/T622</f>
        <v>2.8812368236120871E-2</v>
      </c>
      <c r="CC615" s="123">
        <f t="shared" ref="CC615" si="11536">U615/U622</f>
        <v>5.0295857988165681E-2</v>
      </c>
      <c r="CD615" s="124">
        <f t="shared" ref="CD615" si="11537">V615/V622</f>
        <v>8.9553862894450484E-2</v>
      </c>
      <c r="CE615" s="125">
        <f t="shared" ref="CE615" si="11538">W615/W622</f>
        <v>5.0215594681997842E-2</v>
      </c>
      <c r="CF615" s="122">
        <f t="shared" ref="CF615" si="11539">X615/X622</f>
        <v>4.7193243914555393E-2</v>
      </c>
      <c r="CG615" s="123">
        <f t="shared" ref="CG615" si="11540">Y615/Y622</f>
        <v>9.2532467532467536E-2</v>
      </c>
      <c r="CH615" s="124">
        <f t="shared" ref="CH615" si="11541">Z615/Z622</f>
        <v>5.4567296585501086E-2</v>
      </c>
      <c r="CI615" s="122">
        <f t="shared" ref="CI615" si="11542">AA615/AA622</f>
        <v>6.1379754996776274E-2</v>
      </c>
      <c r="CJ615" s="128">
        <f t="shared" ref="CJ615" si="11543">AB615/AB622</f>
        <v>5.9445369632901313E-2</v>
      </c>
      <c r="CK615" s="129">
        <f t="shared" ref="CK615" si="11544">AC615/AC622</f>
        <v>6.5172421301706432E-2</v>
      </c>
    </row>
    <row r="616" spans="1:89" x14ac:dyDescent="0.2">
      <c r="A616" s="138" t="s">
        <v>39</v>
      </c>
      <c r="B616" s="193">
        <v>332</v>
      </c>
      <c r="C616" s="187">
        <v>677</v>
      </c>
      <c r="D616" s="188">
        <v>93</v>
      </c>
      <c r="E616" s="189">
        <v>404</v>
      </c>
      <c r="F616" s="186">
        <v>245</v>
      </c>
      <c r="G616" s="190">
        <v>1045</v>
      </c>
      <c r="H616" s="188">
        <v>635</v>
      </c>
      <c r="I616" s="189">
        <v>1302</v>
      </c>
      <c r="J616" s="186">
        <v>76</v>
      </c>
      <c r="K616" s="187">
        <v>69</v>
      </c>
      <c r="L616" s="188">
        <v>861</v>
      </c>
      <c r="M616" s="186">
        <v>174</v>
      </c>
      <c r="N616" s="191">
        <v>1230</v>
      </c>
      <c r="O616" s="194">
        <v>914</v>
      </c>
      <c r="P616" s="186">
        <v>289</v>
      </c>
      <c r="Q616" s="187">
        <v>632</v>
      </c>
      <c r="R616" s="188">
        <v>495</v>
      </c>
      <c r="S616" s="189">
        <v>859</v>
      </c>
      <c r="T616" s="186">
        <v>41</v>
      </c>
      <c r="U616" s="190">
        <v>78</v>
      </c>
      <c r="V616" s="188">
        <v>974</v>
      </c>
      <c r="W616" s="195">
        <v>398</v>
      </c>
      <c r="X616" s="186">
        <v>140</v>
      </c>
      <c r="Y616" s="190">
        <v>274</v>
      </c>
      <c r="Z616" s="188">
        <v>930</v>
      </c>
      <c r="AA616" s="186">
        <v>1078</v>
      </c>
      <c r="AB616" s="161">
        <f t="shared" si="11080"/>
        <v>6341</v>
      </c>
      <c r="AC616" s="162">
        <f t="shared" si="11081"/>
        <v>7904</v>
      </c>
      <c r="BI616" s="138" t="s">
        <v>39</v>
      </c>
      <c r="BJ616" s="122">
        <f>B616/B622</f>
        <v>2.4140187595433724E-2</v>
      </c>
      <c r="BK616" s="123">
        <f t="shared" ref="BK616" si="11545">C616/C622</f>
        <v>5.1845611885434219E-2</v>
      </c>
      <c r="BL616" s="124">
        <f t="shared" ref="BL616" si="11546">D616/D622</f>
        <v>2.0279110335804623E-2</v>
      </c>
      <c r="BM616" s="125">
        <f t="shared" ref="BM616" si="11547">E616/E622</f>
        <v>8.3747927031509115E-2</v>
      </c>
      <c r="BN616" s="122">
        <f t="shared" ref="BN616" si="11548">F616/F622</f>
        <v>1.8618436051371683E-2</v>
      </c>
      <c r="BO616" s="123">
        <f t="shared" ref="BO616" si="11549">G616/G622</f>
        <v>9.0601699323738516E-2</v>
      </c>
      <c r="BP616" s="124">
        <f t="shared" ref="BP616" si="11550">H616/H622</f>
        <v>3.0880708067888927E-2</v>
      </c>
      <c r="BQ616" s="125">
        <f t="shared" ref="BQ616" si="11551">I616/I622</f>
        <v>6.3754774263049652E-2</v>
      </c>
      <c r="BR616" s="122">
        <f t="shared" ref="BR616" si="11552">J616/J622</f>
        <v>3.8076152304609222E-2</v>
      </c>
      <c r="BS616" s="123">
        <f t="shared" ref="BS616" si="11553">K616/K622</f>
        <v>3.3856722276741906E-2</v>
      </c>
      <c r="BT616" s="124">
        <f t="shared" ref="BT616" si="11554">L616/L622</f>
        <v>0.11862772113529899</v>
      </c>
      <c r="BU616" s="122">
        <f t="shared" ref="BU616" si="11555">M616/M622</f>
        <v>2.2997620935765267E-2</v>
      </c>
      <c r="BV616" s="126">
        <f t="shared" ref="BV616" si="11556">N616/N622</f>
        <v>6.9989757596449306E-2</v>
      </c>
      <c r="BW616" s="127">
        <f t="shared" ref="BW616" si="11557">O616/O622</f>
        <v>5.2689225802732463E-2</v>
      </c>
      <c r="BX616" s="122">
        <f t="shared" ref="BX616" si="11558">P616/P622</f>
        <v>3.5119698626807631E-2</v>
      </c>
      <c r="BY616" s="123">
        <f t="shared" ref="BY616" si="11559">Q616/Q622</f>
        <v>7.8852152214597626E-2</v>
      </c>
      <c r="BZ616" s="124">
        <f t="shared" ref="BZ616" si="11560">R616/R622</f>
        <v>3.8985587146570057E-2</v>
      </c>
      <c r="CA616" s="125">
        <f t="shared" ref="CA616" si="11561">S616/S622</f>
        <v>6.5144850599120285E-2</v>
      </c>
      <c r="CB616" s="122">
        <f t="shared" ref="CB616" si="11562">T616/T622</f>
        <v>2.8812368236120871E-2</v>
      </c>
      <c r="CC616" s="123">
        <f t="shared" ref="CC616" si="11563">U616/U622</f>
        <v>4.6153846153846156E-2</v>
      </c>
      <c r="CD616" s="124">
        <f t="shared" ref="CD616" si="11564">V616/V622</f>
        <v>0.10598476605005441</v>
      </c>
      <c r="CE616" s="125">
        <f t="shared" ref="CE616" si="11565">W616/W622</f>
        <v>3.575278476464247E-2</v>
      </c>
      <c r="CF616" s="122">
        <f t="shared" ref="CF616" si="11566">X616/X622</f>
        <v>2.3182646133465806E-2</v>
      </c>
      <c r="CG616" s="123">
        <f t="shared" ref="CG616" si="11567">Y616/Y622</f>
        <v>7.4134199134199136E-2</v>
      </c>
      <c r="CH616" s="124">
        <f t="shared" ref="CH616" si="11568">Z616/Z622</f>
        <v>4.2970013399251487E-2</v>
      </c>
      <c r="CI616" s="122">
        <f t="shared" ref="CI616" si="11569">AA616/AA622</f>
        <v>4.6335697399527184E-2</v>
      </c>
      <c r="CJ616" s="128">
        <f t="shared" ref="CJ616" si="11570">AB616/AB622</f>
        <v>4.5912678299905869E-2</v>
      </c>
      <c r="CK616" s="129">
        <f t="shared" ref="CK616" si="11571">AC616/AC622</f>
        <v>5.7369731369716855E-2</v>
      </c>
    </row>
    <row r="617" spans="1:89" x14ac:dyDescent="0.2">
      <c r="A617" s="130" t="s">
        <v>40</v>
      </c>
      <c r="B617" s="196">
        <v>0</v>
      </c>
      <c r="C617" s="180">
        <v>207</v>
      </c>
      <c r="D617" s="181">
        <v>0</v>
      </c>
      <c r="E617" s="182">
        <v>125</v>
      </c>
      <c r="F617" s="179">
        <v>3</v>
      </c>
      <c r="G617" s="183">
        <v>319</v>
      </c>
      <c r="H617" s="181">
        <v>44</v>
      </c>
      <c r="I617" s="182">
        <v>363</v>
      </c>
      <c r="J617" s="179">
        <v>17</v>
      </c>
      <c r="K617" s="180">
        <v>13</v>
      </c>
      <c r="L617" s="181">
        <v>138</v>
      </c>
      <c r="M617" s="179">
        <v>32</v>
      </c>
      <c r="N617" s="184">
        <v>157</v>
      </c>
      <c r="O617" s="197">
        <v>146</v>
      </c>
      <c r="P617" s="179">
        <v>46</v>
      </c>
      <c r="Q617" s="180">
        <v>143</v>
      </c>
      <c r="R617" s="181">
        <v>126</v>
      </c>
      <c r="S617" s="182">
        <v>76</v>
      </c>
      <c r="T617" s="179">
        <v>9</v>
      </c>
      <c r="U617" s="183">
        <v>3</v>
      </c>
      <c r="V617" s="181">
        <v>89</v>
      </c>
      <c r="W617" s="198">
        <v>7</v>
      </c>
      <c r="X617" s="179">
        <v>22</v>
      </c>
      <c r="Y617" s="183">
        <v>20</v>
      </c>
      <c r="Z617" s="181">
        <v>75</v>
      </c>
      <c r="AA617" s="179">
        <v>140</v>
      </c>
      <c r="AB617" s="161">
        <f t="shared" si="11080"/>
        <v>726</v>
      </c>
      <c r="AC617" s="162">
        <f t="shared" si="11081"/>
        <v>1594</v>
      </c>
      <c r="BI617" s="130" t="s">
        <v>40</v>
      </c>
      <c r="BJ617" s="122">
        <f>B617/B622</f>
        <v>0</v>
      </c>
      <c r="BK617" s="123">
        <f t="shared" ref="BK617" si="11572">C617/C622</f>
        <v>1.5852351049165263E-2</v>
      </c>
      <c r="BL617" s="124">
        <f t="shared" ref="BL617" si="11573">D617/D622</f>
        <v>0</v>
      </c>
      <c r="BM617" s="125">
        <f t="shared" ref="BM617" si="11574">E617/E622</f>
        <v>2.5912106135986733E-2</v>
      </c>
      <c r="BN617" s="122">
        <f t="shared" ref="BN617" si="11575">F617/F622</f>
        <v>2.2798084960863287E-4</v>
      </c>
      <c r="BO617" s="123">
        <f t="shared" ref="BO617" si="11576">G617/G622</f>
        <v>2.765736084619386E-2</v>
      </c>
      <c r="BP617" s="124">
        <f t="shared" ref="BP617" si="11577">H617/H622</f>
        <v>2.1397655984049021E-3</v>
      </c>
      <c r="BQ617" s="125">
        <f t="shared" ref="BQ617" si="11578">I617/I622</f>
        <v>1.7774948584859465E-2</v>
      </c>
      <c r="BR617" s="122">
        <f t="shared" ref="BR617" si="11579">J617/J622</f>
        <v>8.5170340681362724E-3</v>
      </c>
      <c r="BS617" s="123">
        <f t="shared" ref="BS617" si="11580">K617/K622</f>
        <v>6.3788027477919527E-3</v>
      </c>
      <c r="BT617" s="124">
        <f t="shared" ref="BT617" si="11581">L617/L622</f>
        <v>1.9013502342243041E-2</v>
      </c>
      <c r="BU617" s="122">
        <f t="shared" ref="BU617" si="11582">M617/M622</f>
        <v>4.2294475284166003E-3</v>
      </c>
      <c r="BV617" s="126">
        <f t="shared" ref="BV617" si="11583">N617/N622</f>
        <v>8.9336519858882434E-3</v>
      </c>
      <c r="BW617" s="127">
        <f t="shared" ref="BW617" si="11584">O617/O622</f>
        <v>8.4164408831498248E-3</v>
      </c>
      <c r="BX617" s="122">
        <f t="shared" ref="BX617" si="11585">P617/P622</f>
        <v>5.5899866326406611E-3</v>
      </c>
      <c r="BY617" s="123">
        <f t="shared" ref="BY617" si="11586">Q617/Q622</f>
        <v>1.7841547099189021E-2</v>
      </c>
      <c r="BZ617" s="124">
        <f t="shared" ref="BZ617" si="11587">R617/R622</f>
        <v>9.9236040009451059E-3</v>
      </c>
      <c r="CA617" s="125">
        <f t="shared" ref="CA617" si="11588">S617/S622</f>
        <v>5.763688760806916E-3</v>
      </c>
      <c r="CB617" s="122">
        <f t="shared" ref="CB617" si="11589">T617/T622</f>
        <v>6.3246661981728744E-3</v>
      </c>
      <c r="CC617" s="123">
        <f t="shared" ref="CC617" si="11590">U617/U622</f>
        <v>1.7751479289940828E-3</v>
      </c>
      <c r="CD617" s="124">
        <f t="shared" ref="CD617" si="11591">V617/V622</f>
        <v>9.6844396082698594E-3</v>
      </c>
      <c r="CE617" s="125">
        <f t="shared" ref="CE617" si="11592">W617/W622</f>
        <v>6.2881782249371186E-4</v>
      </c>
      <c r="CF617" s="122">
        <f t="shared" ref="CF617" si="11593">X617/X622</f>
        <v>3.6429872495446266E-3</v>
      </c>
      <c r="CG617" s="123">
        <f t="shared" ref="CG617" si="11594">Y617/Y622</f>
        <v>5.411255411255411E-3</v>
      </c>
      <c r="CH617" s="124">
        <f t="shared" ref="CH617" si="11595">Z617/Z622</f>
        <v>3.465323661229959E-3</v>
      </c>
      <c r="CI617" s="122">
        <f t="shared" ref="CI617" si="11596">AA617/AA622</f>
        <v>6.017623038899635E-3</v>
      </c>
      <c r="CJ617" s="128">
        <f t="shared" ref="CJ617" si="11597">AB617/AB622</f>
        <v>5.2566794584027222E-3</v>
      </c>
      <c r="CK617" s="129">
        <f t="shared" ref="CK617" si="11598">AC617/AC622</f>
        <v>1.1569756047991988E-2</v>
      </c>
    </row>
    <row r="618" spans="1:89" x14ac:dyDescent="0.2">
      <c r="A618" s="138" t="s">
        <v>41</v>
      </c>
      <c r="B618" s="193">
        <v>0</v>
      </c>
      <c r="C618" s="187">
        <v>0</v>
      </c>
      <c r="D618" s="188">
        <v>0</v>
      </c>
      <c r="E618" s="189">
        <v>0</v>
      </c>
      <c r="F618" s="186">
        <v>0</v>
      </c>
      <c r="G618" s="190">
        <v>0</v>
      </c>
      <c r="H618" s="188">
        <v>0</v>
      </c>
      <c r="I618" s="189">
        <v>0</v>
      </c>
      <c r="J618" s="186">
        <v>0</v>
      </c>
      <c r="K618" s="190">
        <v>0</v>
      </c>
      <c r="L618" s="188">
        <v>0</v>
      </c>
      <c r="M618" s="186">
        <v>0</v>
      </c>
      <c r="N618" s="191">
        <v>0</v>
      </c>
      <c r="O618" s="194">
        <v>0</v>
      </c>
      <c r="P618" s="186">
        <v>0</v>
      </c>
      <c r="Q618" s="190">
        <v>0</v>
      </c>
      <c r="R618" s="188">
        <v>0</v>
      </c>
      <c r="S618" s="189">
        <v>0</v>
      </c>
      <c r="T618" s="186">
        <v>0</v>
      </c>
      <c r="U618" s="190">
        <v>0</v>
      </c>
      <c r="V618" s="188">
        <v>0</v>
      </c>
      <c r="W618" s="189">
        <v>0</v>
      </c>
      <c r="X618" s="186">
        <v>0</v>
      </c>
      <c r="Y618" s="190">
        <v>0</v>
      </c>
      <c r="Z618" s="188">
        <v>0</v>
      </c>
      <c r="AA618" s="186">
        <v>0</v>
      </c>
      <c r="AB618" s="161">
        <f t="shared" si="11080"/>
        <v>0</v>
      </c>
      <c r="AC618" s="162">
        <f t="shared" si="11081"/>
        <v>0</v>
      </c>
      <c r="BI618" s="138" t="s">
        <v>41</v>
      </c>
      <c r="BJ618" s="122">
        <f>B618/B622</f>
        <v>0</v>
      </c>
      <c r="BK618" s="123">
        <f t="shared" ref="BK618" si="11599">C618/C622</f>
        <v>0</v>
      </c>
      <c r="BL618" s="124">
        <f t="shared" ref="BL618" si="11600">D618/D622</f>
        <v>0</v>
      </c>
      <c r="BM618" s="125">
        <f t="shared" ref="BM618" si="11601">E618/E622</f>
        <v>0</v>
      </c>
      <c r="BN618" s="122">
        <f t="shared" ref="BN618" si="11602">F618/F622</f>
        <v>0</v>
      </c>
      <c r="BO618" s="123">
        <f t="shared" ref="BO618" si="11603">G618/G622</f>
        <v>0</v>
      </c>
      <c r="BP618" s="124">
        <f t="shared" ref="BP618" si="11604">H618/H622</f>
        <v>0</v>
      </c>
      <c r="BQ618" s="125">
        <f t="shared" ref="BQ618" si="11605">I618/I622</f>
        <v>0</v>
      </c>
      <c r="BR618" s="122">
        <f t="shared" ref="BR618" si="11606">J618/J622</f>
        <v>0</v>
      </c>
      <c r="BS618" s="123">
        <f t="shared" ref="BS618" si="11607">K618/K622</f>
        <v>0</v>
      </c>
      <c r="BT618" s="124">
        <f t="shared" ref="BT618" si="11608">L618/L622</f>
        <v>0</v>
      </c>
      <c r="BU618" s="122">
        <f t="shared" ref="BU618" si="11609">M618/M622</f>
        <v>0</v>
      </c>
      <c r="BV618" s="126">
        <f t="shared" ref="BV618" si="11610">N618/N622</f>
        <v>0</v>
      </c>
      <c r="BW618" s="127">
        <f t="shared" ref="BW618" si="11611">O618/O622</f>
        <v>0</v>
      </c>
      <c r="BX618" s="122">
        <f t="shared" ref="BX618" si="11612">P618/P622</f>
        <v>0</v>
      </c>
      <c r="BY618" s="123">
        <f t="shared" ref="BY618" si="11613">Q618/Q622</f>
        <v>0</v>
      </c>
      <c r="BZ618" s="124">
        <f t="shared" ref="BZ618" si="11614">R618/R622</f>
        <v>0</v>
      </c>
      <c r="CA618" s="125">
        <f t="shared" ref="CA618" si="11615">S618/S622</f>
        <v>0</v>
      </c>
      <c r="CB618" s="122">
        <f t="shared" ref="CB618" si="11616">T618/T622</f>
        <v>0</v>
      </c>
      <c r="CC618" s="123">
        <f t="shared" ref="CC618" si="11617">U618/U622</f>
        <v>0</v>
      </c>
      <c r="CD618" s="124">
        <f t="shared" ref="CD618" si="11618">V618/V622</f>
        <v>0</v>
      </c>
      <c r="CE618" s="125">
        <f t="shared" ref="CE618" si="11619">W618/W622</f>
        <v>0</v>
      </c>
      <c r="CF618" s="122">
        <f t="shared" ref="CF618" si="11620">X618/X622</f>
        <v>0</v>
      </c>
      <c r="CG618" s="123">
        <f t="shared" ref="CG618" si="11621">Y618/Y622</f>
        <v>0</v>
      </c>
      <c r="CH618" s="124">
        <f t="shared" ref="CH618" si="11622">Z618/Z622</f>
        <v>0</v>
      </c>
      <c r="CI618" s="122">
        <f t="shared" ref="CI618" si="11623">AA618/AA622</f>
        <v>0</v>
      </c>
      <c r="CJ618" s="128">
        <f t="shared" ref="CJ618" si="11624">AB618/AB622</f>
        <v>0</v>
      </c>
      <c r="CK618" s="129">
        <f t="shared" ref="CK618" si="11625">AC618/AC622</f>
        <v>0</v>
      </c>
    </row>
    <row r="619" spans="1:89" x14ac:dyDescent="0.2">
      <c r="A619" s="130" t="s">
        <v>42</v>
      </c>
      <c r="B619" s="55"/>
      <c r="C619" s="56"/>
      <c r="D619" s="132"/>
      <c r="E619" s="133"/>
      <c r="F619" s="131"/>
      <c r="G619" s="134"/>
      <c r="H619" s="132"/>
      <c r="I619" s="133"/>
      <c r="J619" s="131"/>
      <c r="K619" s="134"/>
      <c r="L619" s="132"/>
      <c r="M619" s="131"/>
      <c r="N619" s="135"/>
      <c r="O619" s="136"/>
      <c r="P619" s="131"/>
      <c r="Q619" s="134"/>
      <c r="R619" s="132"/>
      <c r="S619" s="133"/>
      <c r="T619" s="131"/>
      <c r="U619" s="134"/>
      <c r="V619" s="132"/>
      <c r="W619" s="133"/>
      <c r="X619" s="131"/>
      <c r="Y619" s="134"/>
      <c r="Z619" s="137"/>
      <c r="AA619" s="2"/>
      <c r="AB619" s="163">
        <v>0</v>
      </c>
      <c r="AC619" s="164">
        <f t="shared" ref="AC619:AC621" si="11626">SUM(C619,E619,G619,I619,K619,M619,O619,Q619,S619,U619,W619,Y619,AA619)</f>
        <v>0</v>
      </c>
      <c r="BI619" s="130" t="s">
        <v>42</v>
      </c>
      <c r="BJ619" s="122">
        <f>B619/B622</f>
        <v>0</v>
      </c>
      <c r="BK619" s="123">
        <f t="shared" ref="BK619" si="11627">C619/C622</f>
        <v>0</v>
      </c>
      <c r="BL619" s="124">
        <f t="shared" ref="BL619" si="11628">D619/D622</f>
        <v>0</v>
      </c>
      <c r="BM619" s="125">
        <f t="shared" ref="BM619" si="11629">E619/E622</f>
        <v>0</v>
      </c>
      <c r="BN619" s="122">
        <f t="shared" ref="BN619" si="11630">F619/F622</f>
        <v>0</v>
      </c>
      <c r="BO619" s="123">
        <f t="shared" ref="BO619" si="11631">G619/G622</f>
        <v>0</v>
      </c>
      <c r="BP619" s="124">
        <f t="shared" ref="BP619" si="11632">H619/H622</f>
        <v>0</v>
      </c>
      <c r="BQ619" s="125">
        <f t="shared" ref="BQ619" si="11633">I619/I622</f>
        <v>0</v>
      </c>
      <c r="BR619" s="122">
        <f t="shared" ref="BR619" si="11634">J619/J622</f>
        <v>0</v>
      </c>
      <c r="BS619" s="123">
        <f t="shared" ref="BS619" si="11635">K619/K622</f>
        <v>0</v>
      </c>
      <c r="BT619" s="124">
        <f t="shared" ref="BT619" si="11636">L619/L622</f>
        <v>0</v>
      </c>
      <c r="BU619" s="122">
        <f t="shared" ref="BU619" si="11637">M619/M622</f>
        <v>0</v>
      </c>
      <c r="BV619" s="126">
        <f t="shared" ref="BV619" si="11638">N619/N622</f>
        <v>0</v>
      </c>
      <c r="BW619" s="127">
        <f t="shared" ref="BW619" si="11639">O619/O622</f>
        <v>0</v>
      </c>
      <c r="BX619" s="122">
        <f t="shared" ref="BX619" si="11640">P619/P622</f>
        <v>0</v>
      </c>
      <c r="BY619" s="123">
        <f t="shared" ref="BY619" si="11641">Q619/Q622</f>
        <v>0</v>
      </c>
      <c r="BZ619" s="124">
        <f t="shared" ref="BZ619" si="11642">R619/R622</f>
        <v>0</v>
      </c>
      <c r="CA619" s="125">
        <f t="shared" ref="CA619" si="11643">S619/S622</f>
        <v>0</v>
      </c>
      <c r="CB619" s="122">
        <f t="shared" ref="CB619" si="11644">T619/T622</f>
        <v>0</v>
      </c>
      <c r="CC619" s="123">
        <f t="shared" ref="CC619" si="11645">U619/U622</f>
        <v>0</v>
      </c>
      <c r="CD619" s="124">
        <f t="shared" ref="CD619" si="11646">V619/V622</f>
        <v>0</v>
      </c>
      <c r="CE619" s="125">
        <f t="shared" ref="CE619" si="11647">W619/W622</f>
        <v>0</v>
      </c>
      <c r="CF619" s="122">
        <f t="shared" ref="CF619" si="11648">X619/X622</f>
        <v>0</v>
      </c>
      <c r="CG619" s="123">
        <f t="shared" ref="CG619" si="11649">Y619/Y622</f>
        <v>0</v>
      </c>
      <c r="CH619" s="124">
        <f t="shared" ref="CH619" si="11650">Z619/Z622</f>
        <v>0</v>
      </c>
      <c r="CI619" s="122">
        <f t="shared" ref="CI619" si="11651">AA619/AA622</f>
        <v>0</v>
      </c>
      <c r="CJ619" s="128">
        <f t="shared" ref="CJ619" si="11652">AB619/AB622</f>
        <v>0</v>
      </c>
      <c r="CK619" s="129">
        <f t="shared" ref="CK619" si="11653">AC619/AC622</f>
        <v>0</v>
      </c>
    </row>
    <row r="620" spans="1:89" x14ac:dyDescent="0.2">
      <c r="A620" s="138" t="s">
        <v>43</v>
      </c>
      <c r="B620" s="53"/>
      <c r="C620" s="54"/>
      <c r="D620" s="143"/>
      <c r="E620" s="140"/>
      <c r="F620" s="141"/>
      <c r="G620" s="142"/>
      <c r="H620" s="143"/>
      <c r="I620" s="140"/>
      <c r="J620" s="141"/>
      <c r="K620" s="142"/>
      <c r="L620" s="143"/>
      <c r="M620" s="141"/>
      <c r="N620" s="145"/>
      <c r="O620" s="144"/>
      <c r="P620" s="141"/>
      <c r="Q620" s="142"/>
      <c r="R620" s="143"/>
      <c r="S620" s="140"/>
      <c r="T620" s="141"/>
      <c r="U620" s="142"/>
      <c r="V620" s="143"/>
      <c r="W620" s="140"/>
      <c r="X620" s="141"/>
      <c r="Y620" s="142"/>
      <c r="Z620" s="3"/>
      <c r="AA620" s="139"/>
      <c r="AB620" s="163">
        <f t="shared" ref="AB620:AB621" si="11654">SUM(B620,D620,F620,H620,J620,L620,N620,P620,R620,T620,V620,X620,Z620)</f>
        <v>0</v>
      </c>
      <c r="AC620" s="164">
        <f t="shared" si="11626"/>
        <v>0</v>
      </c>
      <c r="BI620" s="138" t="s">
        <v>43</v>
      </c>
      <c r="BJ620" s="122">
        <f>B620/B622</f>
        <v>0</v>
      </c>
      <c r="BK620" s="123">
        <f t="shared" ref="BK620" si="11655">C620/C622</f>
        <v>0</v>
      </c>
      <c r="BL620" s="124">
        <f t="shared" ref="BL620" si="11656">D620/D622</f>
        <v>0</v>
      </c>
      <c r="BM620" s="125">
        <f t="shared" ref="BM620" si="11657">E620/E622</f>
        <v>0</v>
      </c>
      <c r="BN620" s="122">
        <f t="shared" ref="BN620" si="11658">F620/F622</f>
        <v>0</v>
      </c>
      <c r="BO620" s="123">
        <f t="shared" ref="BO620" si="11659">G620/G622</f>
        <v>0</v>
      </c>
      <c r="BP620" s="124">
        <f t="shared" ref="BP620" si="11660">H620/H622</f>
        <v>0</v>
      </c>
      <c r="BQ620" s="125">
        <f t="shared" ref="BQ620" si="11661">I620/I622</f>
        <v>0</v>
      </c>
      <c r="BR620" s="122">
        <f t="shared" ref="BR620" si="11662">J620/J622</f>
        <v>0</v>
      </c>
      <c r="BS620" s="123">
        <f t="shared" ref="BS620" si="11663">K620/K622</f>
        <v>0</v>
      </c>
      <c r="BT620" s="124">
        <f t="shared" ref="BT620" si="11664">L620/L622</f>
        <v>0</v>
      </c>
      <c r="BU620" s="122">
        <f t="shared" ref="BU620" si="11665">M620/M622</f>
        <v>0</v>
      </c>
      <c r="BV620" s="126">
        <f t="shared" ref="BV620" si="11666">N620/N622</f>
        <v>0</v>
      </c>
      <c r="BW620" s="127">
        <f t="shared" ref="BW620" si="11667">O620/O622</f>
        <v>0</v>
      </c>
      <c r="BX620" s="122">
        <f t="shared" ref="BX620" si="11668">P620/P622</f>
        <v>0</v>
      </c>
      <c r="BY620" s="123">
        <f t="shared" ref="BY620" si="11669">Q620/Q622</f>
        <v>0</v>
      </c>
      <c r="BZ620" s="124">
        <f t="shared" ref="BZ620" si="11670">R620/R622</f>
        <v>0</v>
      </c>
      <c r="CA620" s="125">
        <f t="shared" ref="CA620" si="11671">S620/S622</f>
        <v>0</v>
      </c>
      <c r="CB620" s="122">
        <f t="shared" ref="CB620" si="11672">T620/T622</f>
        <v>0</v>
      </c>
      <c r="CC620" s="123">
        <f t="shared" ref="CC620" si="11673">U620/U622</f>
        <v>0</v>
      </c>
      <c r="CD620" s="124">
        <f t="shared" ref="CD620" si="11674">V620/V622</f>
        <v>0</v>
      </c>
      <c r="CE620" s="125">
        <f t="shared" ref="CE620" si="11675">W620/W622</f>
        <v>0</v>
      </c>
      <c r="CF620" s="122">
        <f t="shared" ref="CF620" si="11676">X620/X622</f>
        <v>0</v>
      </c>
      <c r="CG620" s="123">
        <f t="shared" ref="CG620" si="11677">Y620/Y622</f>
        <v>0</v>
      </c>
      <c r="CH620" s="124">
        <f t="shared" ref="CH620" si="11678">Z620/Z622</f>
        <v>0</v>
      </c>
      <c r="CI620" s="122">
        <f t="shared" ref="CI620" si="11679">AA620/AA622</f>
        <v>0</v>
      </c>
      <c r="CJ620" s="128">
        <f t="shared" ref="CJ620" si="11680">AB620/AB622</f>
        <v>0</v>
      </c>
      <c r="CK620" s="129">
        <f t="shared" ref="CK620" si="11681">AC620/AC622</f>
        <v>0</v>
      </c>
    </row>
    <row r="621" spans="1:89" ht="13.5" thickBot="1" x14ac:dyDescent="0.25">
      <c r="A621" s="130" t="s">
        <v>44</v>
      </c>
      <c r="B621" s="55"/>
      <c r="C621" s="56"/>
      <c r="D621" s="132"/>
      <c r="E621" s="133"/>
      <c r="F621" s="131"/>
      <c r="G621" s="134"/>
      <c r="H621" s="132"/>
      <c r="I621" s="133"/>
      <c r="J621" s="131"/>
      <c r="K621" s="134"/>
      <c r="L621" s="132"/>
      <c r="M621" s="131"/>
      <c r="N621" s="135"/>
      <c r="O621" s="136"/>
      <c r="P621" s="131"/>
      <c r="Q621" s="134"/>
      <c r="R621" s="132"/>
      <c r="S621" s="133"/>
      <c r="T621" s="131"/>
      <c r="U621" s="134"/>
      <c r="V621" s="132"/>
      <c r="W621" s="133"/>
      <c r="X621" s="131"/>
      <c r="Y621" s="134"/>
      <c r="Z621" s="137"/>
      <c r="AA621" s="2"/>
      <c r="AB621" s="163">
        <f t="shared" si="11654"/>
        <v>0</v>
      </c>
      <c r="AC621" s="164">
        <f t="shared" si="11626"/>
        <v>0</v>
      </c>
      <c r="BI621" s="130" t="s">
        <v>44</v>
      </c>
      <c r="BJ621" s="122">
        <f>B621/B622</f>
        <v>0</v>
      </c>
      <c r="BK621" s="123">
        <f t="shared" ref="BK621" si="11682">C621/C622</f>
        <v>0</v>
      </c>
      <c r="BL621" s="124">
        <f t="shared" ref="BL621" si="11683">D621/D622</f>
        <v>0</v>
      </c>
      <c r="BM621" s="125">
        <f t="shared" ref="BM621" si="11684">E621/E622</f>
        <v>0</v>
      </c>
      <c r="BN621" s="122">
        <f t="shared" ref="BN621" si="11685">F621/F622</f>
        <v>0</v>
      </c>
      <c r="BO621" s="123">
        <f t="shared" ref="BO621" si="11686">G621/G622</f>
        <v>0</v>
      </c>
      <c r="BP621" s="124">
        <f t="shared" ref="BP621" si="11687">H621/H622</f>
        <v>0</v>
      </c>
      <c r="BQ621" s="125">
        <f t="shared" ref="BQ621" si="11688">I621/I622</f>
        <v>0</v>
      </c>
      <c r="BR621" s="122">
        <f t="shared" ref="BR621" si="11689">J621/J622</f>
        <v>0</v>
      </c>
      <c r="BS621" s="123">
        <f t="shared" ref="BS621" si="11690">K621/K622</f>
        <v>0</v>
      </c>
      <c r="BT621" s="124">
        <f t="shared" ref="BT621" si="11691">L621/L622</f>
        <v>0</v>
      </c>
      <c r="BU621" s="122">
        <f t="shared" ref="BU621" si="11692">M621/M622</f>
        <v>0</v>
      </c>
      <c r="BV621" s="126">
        <f t="shared" ref="BV621" si="11693">N621/N622</f>
        <v>0</v>
      </c>
      <c r="BW621" s="127">
        <f t="shared" ref="BW621" si="11694">O621/O622</f>
        <v>0</v>
      </c>
      <c r="BX621" s="122">
        <f t="shared" ref="BX621" si="11695">P621/P622</f>
        <v>0</v>
      </c>
      <c r="BY621" s="123">
        <f t="shared" ref="BY621" si="11696">Q621/Q622</f>
        <v>0</v>
      </c>
      <c r="BZ621" s="124">
        <f t="shared" ref="BZ621" si="11697">R621/R622</f>
        <v>0</v>
      </c>
      <c r="CA621" s="125">
        <f t="shared" ref="CA621" si="11698">S621/S622</f>
        <v>0</v>
      </c>
      <c r="CB621" s="122">
        <f t="shared" ref="CB621" si="11699">T621/T622</f>
        <v>0</v>
      </c>
      <c r="CC621" s="123">
        <f t="shared" ref="CC621" si="11700">U621/U622</f>
        <v>0</v>
      </c>
      <c r="CD621" s="124">
        <f t="shared" ref="CD621" si="11701">V621/V622</f>
        <v>0</v>
      </c>
      <c r="CE621" s="125">
        <f t="shared" ref="CE621" si="11702">W621/W622</f>
        <v>0</v>
      </c>
      <c r="CF621" s="122">
        <f t="shared" ref="CF621" si="11703">X621/X622</f>
        <v>0</v>
      </c>
      <c r="CG621" s="123">
        <f t="shared" ref="CG621" si="11704">Y621/Y622</f>
        <v>0</v>
      </c>
      <c r="CH621" s="124">
        <f t="shared" ref="CH621" si="11705">Z621/Z622</f>
        <v>0</v>
      </c>
      <c r="CI621" s="122">
        <f t="shared" ref="CI621" si="11706">AA621/AA622</f>
        <v>0</v>
      </c>
      <c r="CJ621" s="128">
        <f t="shared" ref="CJ621" si="11707">AB621/AB622</f>
        <v>0</v>
      </c>
      <c r="CK621" s="129">
        <f t="shared" ref="CK621" si="11708">AC621/AC622</f>
        <v>0</v>
      </c>
    </row>
    <row r="622" spans="1:89" ht="14.25" thickTop="1" thickBot="1" x14ac:dyDescent="0.25">
      <c r="A622" s="250" t="s">
        <v>25</v>
      </c>
      <c r="B622" s="14">
        <f t="shared" ref="B622:AA622" si="11709">SUM(B599:B621)</f>
        <v>13753</v>
      </c>
      <c r="C622" s="1">
        <f t="shared" si="11709"/>
        <v>13058</v>
      </c>
      <c r="D622" s="14">
        <f t="shared" si="11709"/>
        <v>4586</v>
      </c>
      <c r="E622" s="1">
        <f t="shared" si="11709"/>
        <v>4824</v>
      </c>
      <c r="F622" s="14">
        <f t="shared" si="11709"/>
        <v>13159</v>
      </c>
      <c r="G622" s="1">
        <f t="shared" si="11709"/>
        <v>11534</v>
      </c>
      <c r="H622" s="14">
        <f t="shared" si="11709"/>
        <v>20563</v>
      </c>
      <c r="I622" s="1">
        <f t="shared" si="11709"/>
        <v>20422</v>
      </c>
      <c r="J622" s="14">
        <f t="shared" si="11709"/>
        <v>1996</v>
      </c>
      <c r="K622" s="1">
        <f t="shared" si="11709"/>
        <v>2038</v>
      </c>
      <c r="L622" s="14">
        <f t="shared" si="11709"/>
        <v>7258</v>
      </c>
      <c r="M622" s="1">
        <f t="shared" si="11709"/>
        <v>7566</v>
      </c>
      <c r="N622" s="14">
        <f t="shared" si="11709"/>
        <v>17574</v>
      </c>
      <c r="O622" s="1">
        <f t="shared" si="11709"/>
        <v>17347</v>
      </c>
      <c r="P622" s="14">
        <f t="shared" si="11709"/>
        <v>8229</v>
      </c>
      <c r="Q622" s="1">
        <f t="shared" si="11709"/>
        <v>8015</v>
      </c>
      <c r="R622" s="14">
        <f t="shared" si="11709"/>
        <v>12697</v>
      </c>
      <c r="S622" s="1">
        <f t="shared" si="11709"/>
        <v>13186</v>
      </c>
      <c r="T622" s="14">
        <f t="shared" si="11709"/>
        <v>1423</v>
      </c>
      <c r="U622" s="1">
        <f t="shared" si="11709"/>
        <v>1690</v>
      </c>
      <c r="V622" s="14">
        <f t="shared" si="11709"/>
        <v>9190</v>
      </c>
      <c r="W622" s="1">
        <f t="shared" si="11709"/>
        <v>11132</v>
      </c>
      <c r="X622" s="14">
        <f t="shared" si="11709"/>
        <v>6039</v>
      </c>
      <c r="Y622" s="1">
        <f t="shared" si="11709"/>
        <v>3696</v>
      </c>
      <c r="Z622" s="14">
        <f t="shared" si="11709"/>
        <v>21643</v>
      </c>
      <c r="AA622" s="1">
        <f t="shared" si="11709"/>
        <v>23265</v>
      </c>
      <c r="AB622" s="165">
        <f t="shared" ref="AB622:AC622" si="11710">SUM(AB598:AB621)</f>
        <v>138110</v>
      </c>
      <c r="AC622" s="166">
        <f t="shared" si="11710"/>
        <v>137773</v>
      </c>
      <c r="BI622" s="250" t="s">
        <v>25</v>
      </c>
      <c r="BJ622" s="146">
        <f>SUM(BJ598:BJ621)</f>
        <v>0.99999999999999978</v>
      </c>
      <c r="BK622" s="147">
        <f t="shared" ref="BK622:CK622" si="11711">SUM(BK598:BK621)</f>
        <v>1.0000000000000002</v>
      </c>
      <c r="BL622" s="146">
        <f t="shared" si="11711"/>
        <v>1</v>
      </c>
      <c r="BM622" s="147">
        <f t="shared" si="11711"/>
        <v>1</v>
      </c>
      <c r="BN622" s="146">
        <f t="shared" si="11711"/>
        <v>0.99999999999999989</v>
      </c>
      <c r="BO622" s="147">
        <f t="shared" si="11711"/>
        <v>0.99999999999999989</v>
      </c>
      <c r="BP622" s="146">
        <f t="shared" si="11711"/>
        <v>1</v>
      </c>
      <c r="BQ622" s="147">
        <f t="shared" si="11711"/>
        <v>1</v>
      </c>
      <c r="BR622" s="146">
        <f t="shared" si="11711"/>
        <v>1</v>
      </c>
      <c r="BS622" s="147">
        <f t="shared" si="11711"/>
        <v>1</v>
      </c>
      <c r="BT622" s="146">
        <f t="shared" si="11711"/>
        <v>1</v>
      </c>
      <c r="BU622" s="147">
        <f t="shared" si="11711"/>
        <v>1</v>
      </c>
      <c r="BV622" s="146">
        <f t="shared" si="11711"/>
        <v>1</v>
      </c>
      <c r="BW622" s="147">
        <f t="shared" si="11711"/>
        <v>1</v>
      </c>
      <c r="BX622" s="146">
        <f t="shared" si="11711"/>
        <v>1</v>
      </c>
      <c r="BY622" s="147">
        <f t="shared" si="11711"/>
        <v>1</v>
      </c>
      <c r="BZ622" s="146">
        <f t="shared" si="11711"/>
        <v>0.99999999999999989</v>
      </c>
      <c r="CA622" s="147">
        <f t="shared" si="11711"/>
        <v>0.99999999999999989</v>
      </c>
      <c r="CB622" s="146">
        <f t="shared" si="11711"/>
        <v>0.99999999999999989</v>
      </c>
      <c r="CC622" s="147">
        <f t="shared" si="11711"/>
        <v>1</v>
      </c>
      <c r="CD622" s="146">
        <f t="shared" si="11711"/>
        <v>1</v>
      </c>
      <c r="CE622" s="147">
        <f t="shared" si="11711"/>
        <v>1.0000000000000002</v>
      </c>
      <c r="CF622" s="146">
        <f t="shared" si="11711"/>
        <v>0.99999999999999989</v>
      </c>
      <c r="CG622" s="147">
        <f t="shared" si="11711"/>
        <v>1</v>
      </c>
      <c r="CH622" s="146">
        <f t="shared" si="11711"/>
        <v>1</v>
      </c>
      <c r="CI622" s="147">
        <f t="shared" si="11711"/>
        <v>0.99999999999999978</v>
      </c>
      <c r="CJ622" s="146">
        <f t="shared" si="11711"/>
        <v>1</v>
      </c>
      <c r="CK622" s="147">
        <f t="shared" si="11711"/>
        <v>1.0000000000000002</v>
      </c>
    </row>
    <row r="623" spans="1:89" ht="13.5" thickTop="1" x14ac:dyDescent="0.2">
      <c r="A623" s="177"/>
    </row>
    <row r="625" spans="1:89" x14ac:dyDescent="0.2">
      <c r="A625" s="269">
        <f>+A594+1</f>
        <v>44613</v>
      </c>
      <c r="B625" s="269"/>
      <c r="C625" s="269"/>
      <c r="D625" s="269"/>
      <c r="BI625" s="274">
        <f>+BI563+2</f>
        <v>44613</v>
      </c>
      <c r="BJ625" s="274"/>
      <c r="BK625" s="274"/>
      <c r="BL625" s="274"/>
    </row>
    <row r="626" spans="1:89" ht="13.5" thickBot="1" x14ac:dyDescent="0.25">
      <c r="AE626" t="s">
        <v>1</v>
      </c>
    </row>
    <row r="627" spans="1:89" ht="14.25" thickTop="1" thickBot="1" x14ac:dyDescent="0.25">
      <c r="A627" s="265" t="s">
        <v>2</v>
      </c>
      <c r="B627" s="267" t="s">
        <v>3</v>
      </c>
      <c r="C627" s="268"/>
      <c r="D627" s="267" t="s">
        <v>4</v>
      </c>
      <c r="E627" s="268"/>
      <c r="F627" s="267" t="s">
        <v>5</v>
      </c>
      <c r="G627" s="268"/>
      <c r="H627" s="267" t="s">
        <v>6</v>
      </c>
      <c r="I627" s="268"/>
      <c r="J627" s="267" t="s">
        <v>7</v>
      </c>
      <c r="K627" s="268"/>
      <c r="L627" s="267" t="s">
        <v>8</v>
      </c>
      <c r="M627" s="268"/>
      <c r="N627" s="267" t="s">
        <v>9</v>
      </c>
      <c r="O627" s="268"/>
      <c r="P627" s="267" t="s">
        <v>10</v>
      </c>
      <c r="Q627" s="268"/>
      <c r="R627" s="267" t="s">
        <v>11</v>
      </c>
      <c r="S627" s="268"/>
      <c r="T627" s="267" t="s">
        <v>12</v>
      </c>
      <c r="U627" s="268"/>
      <c r="V627" s="267" t="s">
        <v>13</v>
      </c>
      <c r="W627" s="268"/>
      <c r="X627" s="267" t="s">
        <v>14</v>
      </c>
      <c r="Y627" s="268"/>
      <c r="Z627" s="270" t="s">
        <v>15</v>
      </c>
      <c r="AA627" s="271"/>
      <c r="AB627" s="272" t="s">
        <v>16</v>
      </c>
      <c r="AC627" s="273"/>
      <c r="AE627" s="265" t="s">
        <v>2</v>
      </c>
      <c r="AF627" s="267" t="s">
        <v>3</v>
      </c>
      <c r="AG627" s="268"/>
      <c r="AH627" s="267" t="s">
        <v>4</v>
      </c>
      <c r="AI627" s="268"/>
      <c r="AJ627" s="267" t="s">
        <v>5</v>
      </c>
      <c r="AK627" s="268"/>
      <c r="AL627" s="267" t="s">
        <v>6</v>
      </c>
      <c r="AM627" s="268"/>
      <c r="AN627" s="267" t="s">
        <v>7</v>
      </c>
      <c r="AO627" s="268"/>
      <c r="AP627" s="267" t="s">
        <v>8</v>
      </c>
      <c r="AQ627" s="268"/>
      <c r="AR627" s="267" t="s">
        <v>9</v>
      </c>
      <c r="AS627" s="268"/>
      <c r="AT627" s="267" t="s">
        <v>10</v>
      </c>
      <c r="AU627" s="268"/>
      <c r="AV627" s="267" t="s">
        <v>11</v>
      </c>
      <c r="AW627" s="268"/>
      <c r="AX627" s="267" t="s">
        <v>12</v>
      </c>
      <c r="AY627" s="268"/>
      <c r="AZ627" s="267" t="s">
        <v>13</v>
      </c>
      <c r="BA627" s="268"/>
      <c r="BB627" s="267" t="s">
        <v>14</v>
      </c>
      <c r="BC627" s="268"/>
      <c r="BD627" s="270" t="s">
        <v>15</v>
      </c>
      <c r="BE627" s="271"/>
      <c r="BF627" s="272" t="s">
        <v>16</v>
      </c>
      <c r="BG627" s="273"/>
      <c r="BI627" s="265" t="s">
        <v>2</v>
      </c>
      <c r="BJ627" s="267" t="s">
        <v>3</v>
      </c>
      <c r="BK627" s="268"/>
      <c r="BL627" s="267" t="s">
        <v>4</v>
      </c>
      <c r="BM627" s="268"/>
      <c r="BN627" s="267" t="s">
        <v>5</v>
      </c>
      <c r="BO627" s="268"/>
      <c r="BP627" s="267" t="s">
        <v>6</v>
      </c>
      <c r="BQ627" s="268"/>
      <c r="BR627" s="267" t="s">
        <v>7</v>
      </c>
      <c r="BS627" s="268"/>
      <c r="BT627" s="267" t="s">
        <v>8</v>
      </c>
      <c r="BU627" s="268"/>
      <c r="BV627" s="267" t="s">
        <v>9</v>
      </c>
      <c r="BW627" s="268"/>
      <c r="BX627" s="267" t="s">
        <v>10</v>
      </c>
      <c r="BY627" s="268"/>
      <c r="BZ627" s="267" t="s">
        <v>11</v>
      </c>
      <c r="CA627" s="268"/>
      <c r="CB627" s="267" t="s">
        <v>12</v>
      </c>
      <c r="CC627" s="268"/>
      <c r="CD627" s="267" t="s">
        <v>13</v>
      </c>
      <c r="CE627" s="268"/>
      <c r="CF627" s="267" t="s">
        <v>14</v>
      </c>
      <c r="CG627" s="268"/>
      <c r="CH627" s="270" t="s">
        <v>15</v>
      </c>
      <c r="CI627" s="271"/>
      <c r="CJ627" s="267" t="s">
        <v>16</v>
      </c>
      <c r="CK627" s="268"/>
    </row>
    <row r="628" spans="1:89" ht="15" thickTop="1" thickBot="1" x14ac:dyDescent="0.3">
      <c r="A628" s="266"/>
      <c r="B628" s="110" t="s">
        <v>17</v>
      </c>
      <c r="C628" s="111" t="s">
        <v>18</v>
      </c>
      <c r="D628" s="112" t="s">
        <v>17</v>
      </c>
      <c r="E628" s="113" t="s">
        <v>18</v>
      </c>
      <c r="F628" s="110" t="s">
        <v>17</v>
      </c>
      <c r="G628" s="111" t="s">
        <v>18</v>
      </c>
      <c r="H628" s="112" t="s">
        <v>17</v>
      </c>
      <c r="I628" s="113" t="s">
        <v>18</v>
      </c>
      <c r="J628" s="110" t="s">
        <v>17</v>
      </c>
      <c r="K628" s="111" t="s">
        <v>18</v>
      </c>
      <c r="L628" s="112" t="s">
        <v>17</v>
      </c>
      <c r="M628" s="110" t="s">
        <v>18</v>
      </c>
      <c r="N628" s="114" t="s">
        <v>17</v>
      </c>
      <c r="O628" s="115" t="s">
        <v>18</v>
      </c>
      <c r="P628" s="110" t="s">
        <v>17</v>
      </c>
      <c r="Q628" s="111" t="s">
        <v>18</v>
      </c>
      <c r="R628" s="112" t="s">
        <v>17</v>
      </c>
      <c r="S628" s="113" t="s">
        <v>18</v>
      </c>
      <c r="T628" s="110" t="s">
        <v>17</v>
      </c>
      <c r="U628" s="111" t="s">
        <v>18</v>
      </c>
      <c r="V628" s="112" t="s">
        <v>17</v>
      </c>
      <c r="W628" s="113" t="s">
        <v>18</v>
      </c>
      <c r="X628" s="110" t="s">
        <v>17</v>
      </c>
      <c r="Y628" s="111" t="s">
        <v>18</v>
      </c>
      <c r="Z628" s="25" t="s">
        <v>17</v>
      </c>
      <c r="AA628" s="116" t="s">
        <v>18</v>
      </c>
      <c r="AB628" s="167" t="s">
        <v>17</v>
      </c>
      <c r="AC628" s="168" t="s">
        <v>18</v>
      </c>
      <c r="AE628" s="266"/>
      <c r="AF628" s="110" t="s">
        <v>17</v>
      </c>
      <c r="AG628" s="111" t="s">
        <v>18</v>
      </c>
      <c r="AH628" s="112" t="s">
        <v>17</v>
      </c>
      <c r="AI628" s="113" t="s">
        <v>18</v>
      </c>
      <c r="AJ628" s="110" t="s">
        <v>17</v>
      </c>
      <c r="AK628" s="111" t="s">
        <v>18</v>
      </c>
      <c r="AL628" s="112" t="s">
        <v>17</v>
      </c>
      <c r="AM628" s="113" t="s">
        <v>18</v>
      </c>
      <c r="AN628" s="110" t="s">
        <v>17</v>
      </c>
      <c r="AO628" s="111" t="s">
        <v>18</v>
      </c>
      <c r="AP628" s="112" t="s">
        <v>17</v>
      </c>
      <c r="AQ628" s="110" t="s">
        <v>18</v>
      </c>
      <c r="AR628" s="114" t="s">
        <v>17</v>
      </c>
      <c r="AS628" s="115" t="s">
        <v>18</v>
      </c>
      <c r="AT628" s="110" t="s">
        <v>17</v>
      </c>
      <c r="AU628" s="111" t="s">
        <v>18</v>
      </c>
      <c r="AV628" s="112" t="s">
        <v>17</v>
      </c>
      <c r="AW628" s="113" t="s">
        <v>18</v>
      </c>
      <c r="AX628" s="110" t="s">
        <v>17</v>
      </c>
      <c r="AY628" s="111" t="s">
        <v>18</v>
      </c>
      <c r="AZ628" s="112" t="s">
        <v>17</v>
      </c>
      <c r="BA628" s="113" t="s">
        <v>18</v>
      </c>
      <c r="BB628" s="110" t="s">
        <v>17</v>
      </c>
      <c r="BC628" s="111" t="s">
        <v>18</v>
      </c>
      <c r="BD628" s="25" t="s">
        <v>17</v>
      </c>
      <c r="BE628" s="116" t="s">
        <v>18</v>
      </c>
      <c r="BF628" s="167" t="s">
        <v>17</v>
      </c>
      <c r="BG628" s="168" t="s">
        <v>18</v>
      </c>
      <c r="BI628" s="266"/>
      <c r="BJ628" s="110" t="s">
        <v>17</v>
      </c>
      <c r="BK628" s="111" t="s">
        <v>18</v>
      </c>
      <c r="BL628" s="112" t="s">
        <v>17</v>
      </c>
      <c r="BM628" s="113" t="s">
        <v>18</v>
      </c>
      <c r="BN628" s="110" t="s">
        <v>17</v>
      </c>
      <c r="BO628" s="111" t="s">
        <v>18</v>
      </c>
      <c r="BP628" s="112" t="s">
        <v>17</v>
      </c>
      <c r="BQ628" s="113" t="s">
        <v>18</v>
      </c>
      <c r="BR628" s="110" t="s">
        <v>17</v>
      </c>
      <c r="BS628" s="111" t="s">
        <v>18</v>
      </c>
      <c r="BT628" s="112" t="s">
        <v>17</v>
      </c>
      <c r="BU628" s="110" t="s">
        <v>18</v>
      </c>
      <c r="BV628" s="114" t="s">
        <v>17</v>
      </c>
      <c r="BW628" s="115" t="s">
        <v>18</v>
      </c>
      <c r="BX628" s="110" t="s">
        <v>17</v>
      </c>
      <c r="BY628" s="111" t="s">
        <v>18</v>
      </c>
      <c r="BZ628" s="112" t="s">
        <v>17</v>
      </c>
      <c r="CA628" s="113" t="s">
        <v>18</v>
      </c>
      <c r="CB628" s="110" t="s">
        <v>17</v>
      </c>
      <c r="CC628" s="111" t="s">
        <v>18</v>
      </c>
      <c r="CD628" s="112" t="s">
        <v>17</v>
      </c>
      <c r="CE628" s="113" t="s">
        <v>18</v>
      </c>
      <c r="CF628" s="110" t="s">
        <v>17</v>
      </c>
      <c r="CG628" s="111" t="s">
        <v>18</v>
      </c>
      <c r="CH628" s="25" t="s">
        <v>17</v>
      </c>
      <c r="CI628" s="116" t="s">
        <v>18</v>
      </c>
      <c r="CJ628" s="114" t="s">
        <v>17</v>
      </c>
      <c r="CK628" s="115" t="s">
        <v>18</v>
      </c>
    </row>
    <row r="629" spans="1:89" ht="13.5" thickTop="1" x14ac:dyDescent="0.2">
      <c r="A629" s="118" t="s">
        <v>19</v>
      </c>
      <c r="B629" s="119"/>
      <c r="C629" s="176"/>
      <c r="D629" s="120"/>
      <c r="E629" s="171"/>
      <c r="F629" s="119"/>
      <c r="G629" s="121"/>
      <c r="H629" s="120"/>
      <c r="I629" s="171"/>
      <c r="J629" s="119"/>
      <c r="K629" s="121"/>
      <c r="L629" s="120"/>
      <c r="M629" s="119"/>
      <c r="N629" s="170"/>
      <c r="O629" s="172"/>
      <c r="P629" s="119"/>
      <c r="Q629" s="121"/>
      <c r="R629" s="120"/>
      <c r="S629" s="171"/>
      <c r="T629" s="119"/>
      <c r="U629" s="121"/>
      <c r="V629" s="120"/>
      <c r="W629" s="171"/>
      <c r="X629" s="119"/>
      <c r="Y629" s="121"/>
      <c r="Z629" s="20"/>
      <c r="AA629" s="175"/>
      <c r="AB629" s="161">
        <f>B629+D629+F629+H629+J629+L629+N629+P629+R629+T629+V629+X629+Z629</f>
        <v>0</v>
      </c>
      <c r="AC629" s="162">
        <f>C629+E629+G629+I629+K629+M629+O629+Q629+S629+U629+W629+Y629+AA629</f>
        <v>0</v>
      </c>
      <c r="AE629" s="253" t="str">
        <f>$AE$9</f>
        <v>07:00 - 07:59</v>
      </c>
      <c r="AF629" s="119">
        <f>SUMIF($A$9:$A$32,$AE629,B$629:B$652)</f>
        <v>2114</v>
      </c>
      <c r="AG629" s="176">
        <f t="shared" ref="AG629:AV631" si="11712">SUMIF($A$9:$A$32,$AE629,C$629:C$652)</f>
        <v>806</v>
      </c>
      <c r="AH629" s="120">
        <f t="shared" si="11712"/>
        <v>713</v>
      </c>
      <c r="AI629" s="171">
        <f t="shared" si="11712"/>
        <v>678</v>
      </c>
      <c r="AJ629" s="119">
        <f t="shared" si="11712"/>
        <v>2086</v>
      </c>
      <c r="AK629" s="121">
        <f t="shared" si="11712"/>
        <v>1027</v>
      </c>
      <c r="AL629" s="120">
        <f t="shared" si="11712"/>
        <v>2712</v>
      </c>
      <c r="AM629" s="171">
        <f t="shared" si="11712"/>
        <v>1347</v>
      </c>
      <c r="AN629" s="119">
        <f t="shared" si="11712"/>
        <v>199</v>
      </c>
      <c r="AO629" s="121">
        <f t="shared" si="11712"/>
        <v>649</v>
      </c>
      <c r="AP629" s="120">
        <f t="shared" si="11712"/>
        <v>555</v>
      </c>
      <c r="AQ629" s="119">
        <f t="shared" si="11712"/>
        <v>1912</v>
      </c>
      <c r="AR629" s="170">
        <f t="shared" si="11712"/>
        <v>1900</v>
      </c>
      <c r="AS629" s="172">
        <f t="shared" si="11712"/>
        <v>2815</v>
      </c>
      <c r="AT629" s="119">
        <f t="shared" si="11712"/>
        <v>1266</v>
      </c>
      <c r="AU629" s="121">
        <f t="shared" si="11712"/>
        <v>1248</v>
      </c>
      <c r="AV629" s="120">
        <f t="shared" si="11712"/>
        <v>1573</v>
      </c>
      <c r="AW629" s="171">
        <f t="shared" ref="AW629:BE631" si="11713">SUMIF($A$9:$A$32,$AE629,S$629:S$652)</f>
        <v>1323</v>
      </c>
      <c r="AX629" s="119">
        <f t="shared" si="11713"/>
        <v>173</v>
      </c>
      <c r="AY629" s="121">
        <f t="shared" si="11713"/>
        <v>831</v>
      </c>
      <c r="AZ629" s="120">
        <f t="shared" si="11713"/>
        <v>524</v>
      </c>
      <c r="BA629" s="171">
        <f t="shared" si="11713"/>
        <v>1692</v>
      </c>
      <c r="BB629" s="119">
        <f t="shared" si="11713"/>
        <v>1135</v>
      </c>
      <c r="BC629" s="121">
        <f t="shared" si="11713"/>
        <v>1048</v>
      </c>
      <c r="BD629" s="20">
        <f t="shared" si="11713"/>
        <v>2262</v>
      </c>
      <c r="BE629" s="175">
        <f t="shared" si="11713"/>
        <v>1963</v>
      </c>
      <c r="BF629" s="161">
        <f>AF629+AH629+AJ629+AL629+AN629+AP629+AR629+AT629+AV629+AX629+AZ629+BB629+BD629</f>
        <v>17212</v>
      </c>
      <c r="BG629" s="162">
        <f>AG629+AI629+AK629+AM629+AO629+AQ629+AS629+AU629+AW629+AY629+BA629+BC629+BE629</f>
        <v>17339</v>
      </c>
      <c r="BI629" s="118" t="s">
        <v>19</v>
      </c>
      <c r="BJ629" s="122">
        <f>B629/B653</f>
        <v>0</v>
      </c>
      <c r="BK629" s="123">
        <f t="shared" ref="BK629" si="11714">C629/C653</f>
        <v>0</v>
      </c>
      <c r="BL629" s="124">
        <f t="shared" ref="BL629" si="11715">D629/D653</f>
        <v>0</v>
      </c>
      <c r="BM629" s="125">
        <f t="shared" ref="BM629" si="11716">E629/E653</f>
        <v>0</v>
      </c>
      <c r="BN629" s="122">
        <f t="shared" ref="BN629" si="11717">F629/F653</f>
        <v>0</v>
      </c>
      <c r="BO629" s="123">
        <f t="shared" ref="BO629" si="11718">G629/G653</f>
        <v>0</v>
      </c>
      <c r="BP629" s="124">
        <f t="shared" ref="BP629" si="11719">H629/H653</f>
        <v>0</v>
      </c>
      <c r="BQ629" s="125">
        <f t="shared" ref="BQ629" si="11720">I629/I653</f>
        <v>0</v>
      </c>
      <c r="BR629" s="122">
        <f t="shared" ref="BR629" si="11721">J629/J653</f>
        <v>0</v>
      </c>
      <c r="BS629" s="123">
        <f t="shared" ref="BS629" si="11722">K629/K653</f>
        <v>0</v>
      </c>
      <c r="BT629" s="124">
        <f t="shared" ref="BT629" si="11723">L629/L653</f>
        <v>0</v>
      </c>
      <c r="BU629" s="122">
        <f t="shared" ref="BU629" si="11724">M629/M653</f>
        <v>0</v>
      </c>
      <c r="BV629" s="126">
        <f t="shared" ref="BV629" si="11725">N629/N653</f>
        <v>0</v>
      </c>
      <c r="BW629" s="127">
        <f t="shared" ref="BW629" si="11726">O629/O653</f>
        <v>0</v>
      </c>
      <c r="BX629" s="122">
        <f t="shared" ref="BX629" si="11727">P629/P653</f>
        <v>0</v>
      </c>
      <c r="BY629" s="123">
        <f t="shared" ref="BY629" si="11728">Q629/Q653</f>
        <v>0</v>
      </c>
      <c r="BZ629" s="124">
        <f t="shared" ref="BZ629" si="11729">R629/R653</f>
        <v>0</v>
      </c>
      <c r="CA629" s="125">
        <f t="shared" ref="CA629" si="11730">S629/S653</f>
        <v>0</v>
      </c>
      <c r="CB629" s="122">
        <f t="shared" ref="CB629" si="11731">T629/T653</f>
        <v>0</v>
      </c>
      <c r="CC629" s="123">
        <f t="shared" ref="CC629" si="11732">U629/U653</f>
        <v>0</v>
      </c>
      <c r="CD629" s="124">
        <f t="shared" ref="CD629" si="11733">V629/V653</f>
        <v>0</v>
      </c>
      <c r="CE629" s="125">
        <f t="shared" ref="CE629" si="11734">W629/W653</f>
        <v>0</v>
      </c>
      <c r="CF629" s="122">
        <f t="shared" ref="CF629" si="11735">X629/X653</f>
        <v>0</v>
      </c>
      <c r="CG629" s="123">
        <f t="shared" ref="CG629" si="11736">Y629/Y653</f>
        <v>0</v>
      </c>
      <c r="CH629" s="124">
        <f t="shared" ref="CH629" si="11737">Z629/Z653</f>
        <v>0</v>
      </c>
      <c r="CI629" s="122">
        <f t="shared" ref="CI629" si="11738">AA629/AA653</f>
        <v>0</v>
      </c>
      <c r="CJ629" s="128">
        <f t="shared" ref="CJ629" si="11739">AB629/AB653</f>
        <v>0</v>
      </c>
      <c r="CK629" s="129">
        <f t="shared" ref="CK629" si="11740">AC629/AC653</f>
        <v>0</v>
      </c>
    </row>
    <row r="630" spans="1:89" x14ac:dyDescent="0.2">
      <c r="A630" s="130" t="s">
        <v>21</v>
      </c>
      <c r="B630" s="179">
        <v>444</v>
      </c>
      <c r="C630" s="180">
        <v>0</v>
      </c>
      <c r="D630" s="181">
        <v>240</v>
      </c>
      <c r="E630" s="182">
        <v>0</v>
      </c>
      <c r="F630" s="179">
        <v>645</v>
      </c>
      <c r="G630" s="183">
        <v>5</v>
      </c>
      <c r="H630" s="181">
        <v>584</v>
      </c>
      <c r="I630" s="182">
        <v>26</v>
      </c>
      <c r="J630" s="179">
        <v>17</v>
      </c>
      <c r="K630" s="183">
        <v>16</v>
      </c>
      <c r="L630" s="181">
        <v>37</v>
      </c>
      <c r="M630" s="179">
        <v>65</v>
      </c>
      <c r="N630" s="184">
        <v>212</v>
      </c>
      <c r="O630" s="185">
        <v>101</v>
      </c>
      <c r="P630" s="179">
        <v>38</v>
      </c>
      <c r="Q630" s="183">
        <v>77</v>
      </c>
      <c r="R630" s="181">
        <v>26</v>
      </c>
      <c r="S630" s="182">
        <v>41</v>
      </c>
      <c r="T630" s="179">
        <v>0</v>
      </c>
      <c r="U630" s="183">
        <v>0</v>
      </c>
      <c r="V630" s="181">
        <v>0</v>
      </c>
      <c r="W630" s="182">
        <v>0</v>
      </c>
      <c r="X630" s="179">
        <v>1</v>
      </c>
      <c r="Y630" s="183">
        <v>0</v>
      </c>
      <c r="Z630" s="181">
        <v>0</v>
      </c>
      <c r="AA630" s="179">
        <v>0</v>
      </c>
      <c r="AB630" s="161">
        <f t="shared" ref="AB630:AB649" si="11741">B630+D630+F630+H630+J630+L630+N630+P630+R630+T630+V630+X630+Z630</f>
        <v>2244</v>
      </c>
      <c r="AC630" s="162">
        <f t="shared" ref="AC630:AC649" si="11742">C630+E630+G630+I630+K630+M630+O630+Q630+S630+U630+W630+Y630+AA630</f>
        <v>331</v>
      </c>
      <c r="AE630" s="255" t="str">
        <f>$AE$10</f>
        <v>08:00 - 08:59</v>
      </c>
      <c r="AF630" s="119">
        <f>SUMIF($A$9:$A$32,$AE630,B$629:B$652)</f>
        <v>2073</v>
      </c>
      <c r="AG630" s="180">
        <f t="shared" si="11712"/>
        <v>702</v>
      </c>
      <c r="AH630" s="181">
        <f t="shared" si="11712"/>
        <v>569</v>
      </c>
      <c r="AI630" s="182">
        <f t="shared" si="11712"/>
        <v>597</v>
      </c>
      <c r="AJ630" s="179">
        <f t="shared" si="11712"/>
        <v>2113</v>
      </c>
      <c r="AK630" s="183">
        <f t="shared" si="11712"/>
        <v>836</v>
      </c>
      <c r="AL630" s="181">
        <f t="shared" si="11712"/>
        <v>2210</v>
      </c>
      <c r="AM630" s="182">
        <f t="shared" si="11712"/>
        <v>1431</v>
      </c>
      <c r="AN630" s="179">
        <f t="shared" si="11712"/>
        <v>175</v>
      </c>
      <c r="AO630" s="183">
        <f t="shared" si="11712"/>
        <v>668</v>
      </c>
      <c r="AP630" s="181">
        <f t="shared" si="11712"/>
        <v>422</v>
      </c>
      <c r="AQ630" s="179">
        <f t="shared" si="11712"/>
        <v>2013</v>
      </c>
      <c r="AR630" s="184">
        <f t="shared" si="11712"/>
        <v>1541</v>
      </c>
      <c r="AS630" s="185">
        <f t="shared" si="11712"/>
        <v>2671</v>
      </c>
      <c r="AT630" s="179">
        <f t="shared" si="11712"/>
        <v>1033</v>
      </c>
      <c r="AU630" s="183">
        <f t="shared" si="11712"/>
        <v>1164</v>
      </c>
      <c r="AV630" s="181">
        <f t="shared" si="11712"/>
        <v>1621</v>
      </c>
      <c r="AW630" s="182">
        <f t="shared" si="11713"/>
        <v>1195</v>
      </c>
      <c r="AX630" s="179">
        <f t="shared" si="11713"/>
        <v>129</v>
      </c>
      <c r="AY630" s="183">
        <f t="shared" si="11713"/>
        <v>716</v>
      </c>
      <c r="AZ630" s="181">
        <f t="shared" si="11713"/>
        <v>534</v>
      </c>
      <c r="BA630" s="182">
        <f t="shared" si="11713"/>
        <v>1574</v>
      </c>
      <c r="BB630" s="179">
        <f t="shared" si="11713"/>
        <v>992</v>
      </c>
      <c r="BC630" s="183">
        <f t="shared" si="11713"/>
        <v>1021</v>
      </c>
      <c r="BD630" s="181">
        <f t="shared" si="11713"/>
        <v>2256</v>
      </c>
      <c r="BE630" s="179">
        <f t="shared" si="11713"/>
        <v>1860</v>
      </c>
      <c r="BF630" s="163">
        <f>SUM(AF630,AH630,AJ630,AL630,AN630,AP630,AR630,AT630,AV630,AX630,AZ630,BB630,BD630)</f>
        <v>15668</v>
      </c>
      <c r="BG630" s="164">
        <f>SUM(AG630,AI630,AK630,AM630,AO630,AQ630,AS630,AU630,AW630,AY630,BA630,BC630,BE630)</f>
        <v>16448</v>
      </c>
      <c r="BI630" s="130" t="s">
        <v>21</v>
      </c>
      <c r="BJ630" s="122">
        <f>B630/B653</f>
        <v>2.1071615015898628E-2</v>
      </c>
      <c r="BK630" s="123">
        <f t="shared" ref="BK630" si="11743">C630/C653</f>
        <v>0</v>
      </c>
      <c r="BL630" s="124">
        <f t="shared" ref="BL630" si="11744">D630/D653</f>
        <v>2.4210632502774134E-2</v>
      </c>
      <c r="BM630" s="125">
        <f t="shared" ref="BM630" si="11745">E630/E653</f>
        <v>0</v>
      </c>
      <c r="BN630" s="122">
        <f t="shared" ref="BN630" si="11746">F630/F653</f>
        <v>2.7951118044721789E-2</v>
      </c>
      <c r="BO630" s="123">
        <f t="shared" ref="BO630" si="11747">G630/G653</f>
        <v>2.6410310585252484E-4</v>
      </c>
      <c r="BP630" s="124">
        <f t="shared" ref="BP630" si="11748">H630/H653</f>
        <v>1.9961034965991047E-2</v>
      </c>
      <c r="BQ630" s="125">
        <f t="shared" ref="BQ630" si="11749">I630/I653</f>
        <v>9.2048431636337891E-4</v>
      </c>
      <c r="BR630" s="122">
        <f t="shared" ref="BR630" si="11750">J630/J653</f>
        <v>3.5676810073452256E-3</v>
      </c>
      <c r="BS630" s="123">
        <f t="shared" ref="BS630" si="11751">K630/K653</f>
        <v>3.1885213232363493E-3</v>
      </c>
      <c r="BT630" s="124">
        <f t="shared" ref="BT630" si="11752">L630/L653</f>
        <v>2.5245633187772924E-3</v>
      </c>
      <c r="BU630" s="122">
        <f t="shared" ref="BU630" si="11753">M630/M653</f>
        <v>4.2177665304003638E-3</v>
      </c>
      <c r="BV630" s="126">
        <f t="shared" ref="BV630" si="11754">N630/N653</f>
        <v>7.7158247197554233E-3</v>
      </c>
      <c r="BW630" s="127">
        <f t="shared" ref="BW630" si="11755">O630/O653</f>
        <v>3.466026080988332E-3</v>
      </c>
      <c r="BX630" s="122">
        <f t="shared" ref="BX630" si="11756">P630/P653</f>
        <v>2.7686703096539162E-3</v>
      </c>
      <c r="BY630" s="123">
        <f t="shared" ref="BY630" si="11757">Q630/Q653</f>
        <v>5.1618958235570157E-3</v>
      </c>
      <c r="BZ630" s="124">
        <f t="shared" ref="BZ630" si="11758">R630/R653</f>
        <v>1.4255949117227766E-3</v>
      </c>
      <c r="CA630" s="125">
        <f t="shared" ref="CA630" si="11759">S630/S653</f>
        <v>2.0816409423233145E-3</v>
      </c>
      <c r="CB630" s="122">
        <f t="shared" ref="CB630" si="11760">T630/T653</f>
        <v>0</v>
      </c>
      <c r="CC630" s="123">
        <f t="shared" ref="CC630" si="11761">U630/U653</f>
        <v>0</v>
      </c>
      <c r="CD630" s="124">
        <f t="shared" ref="CD630" si="11762">V630/V653</f>
        <v>0</v>
      </c>
      <c r="CE630" s="125">
        <f t="shared" ref="CE630" si="11763">W630/W653</f>
        <v>0</v>
      </c>
      <c r="CF630" s="122">
        <f t="shared" ref="CF630" si="11764">X630/X653</f>
        <v>7.7790742901594705E-5</v>
      </c>
      <c r="CG630" s="123">
        <f t="shared" ref="CG630" si="11765">Y630/Y653</f>
        <v>0</v>
      </c>
      <c r="CH630" s="124">
        <f t="shared" ref="CH630" si="11766">Z630/Z653</f>
        <v>0</v>
      </c>
      <c r="CI630" s="122">
        <f t="shared" ref="CI630" si="11767">AA630/AA653</f>
        <v>0</v>
      </c>
      <c r="CJ630" s="128">
        <f t="shared" ref="CJ630" si="11768">AB630/AB653</f>
        <v>1.0018975332068311E-2</v>
      </c>
      <c r="CK630" s="129">
        <f t="shared" ref="CK630" si="11769">AC630/AC653</f>
        <v>1.4808650757433407E-3</v>
      </c>
    </row>
    <row r="631" spans="1:89" ht="13.5" thickBot="1" x14ac:dyDescent="0.25">
      <c r="A631" s="138" t="s">
        <v>23</v>
      </c>
      <c r="B631" s="186">
        <v>1659</v>
      </c>
      <c r="C631" s="187">
        <v>128</v>
      </c>
      <c r="D631" s="188">
        <v>899</v>
      </c>
      <c r="E631" s="189">
        <v>161</v>
      </c>
      <c r="F631" s="186">
        <v>2353</v>
      </c>
      <c r="G631" s="190">
        <v>246</v>
      </c>
      <c r="H631" s="188">
        <v>1904</v>
      </c>
      <c r="I631" s="189">
        <v>424</v>
      </c>
      <c r="J631" s="186">
        <v>81</v>
      </c>
      <c r="K631" s="190">
        <v>193</v>
      </c>
      <c r="L631" s="188">
        <v>231</v>
      </c>
      <c r="M631" s="186">
        <v>617</v>
      </c>
      <c r="N631" s="191">
        <v>1056</v>
      </c>
      <c r="O631" s="192">
        <v>1425</v>
      </c>
      <c r="P631" s="186">
        <v>473</v>
      </c>
      <c r="Q631" s="190">
        <v>756</v>
      </c>
      <c r="R631" s="188">
        <v>645</v>
      </c>
      <c r="S631" s="189">
        <v>919</v>
      </c>
      <c r="T631" s="186">
        <v>43</v>
      </c>
      <c r="U631" s="190">
        <v>441</v>
      </c>
      <c r="V631" s="188">
        <v>348</v>
      </c>
      <c r="W631" s="189">
        <v>1141</v>
      </c>
      <c r="X631" s="186">
        <v>606</v>
      </c>
      <c r="Y631" s="190">
        <v>542</v>
      </c>
      <c r="Z631" s="188">
        <v>1527</v>
      </c>
      <c r="AA631" s="186">
        <v>1030</v>
      </c>
      <c r="AB631" s="161">
        <f t="shared" si="11741"/>
        <v>11825</v>
      </c>
      <c r="AC631" s="162">
        <f t="shared" si="11742"/>
        <v>8023</v>
      </c>
      <c r="AE631" s="253">
        <f>$AE$11</f>
        <v>0</v>
      </c>
      <c r="AF631" s="119">
        <f>SUMIF($A$9:$A$32,$AE631,B$629:B$652)</f>
        <v>0</v>
      </c>
      <c r="AG631" s="187">
        <f t="shared" si="11712"/>
        <v>0</v>
      </c>
      <c r="AH631" s="188">
        <f t="shared" si="11712"/>
        <v>0</v>
      </c>
      <c r="AI631" s="189">
        <f t="shared" si="11712"/>
        <v>0</v>
      </c>
      <c r="AJ631" s="186">
        <f t="shared" si="11712"/>
        <v>0</v>
      </c>
      <c r="AK631" s="190">
        <f t="shared" si="11712"/>
        <v>0</v>
      </c>
      <c r="AL631" s="188">
        <f t="shared" si="11712"/>
        <v>0</v>
      </c>
      <c r="AM631" s="189">
        <f t="shared" si="11712"/>
        <v>0</v>
      </c>
      <c r="AN631" s="186">
        <f t="shared" si="11712"/>
        <v>0</v>
      </c>
      <c r="AO631" s="190">
        <f t="shared" si="11712"/>
        <v>0</v>
      </c>
      <c r="AP631" s="188">
        <f t="shared" si="11712"/>
        <v>0</v>
      </c>
      <c r="AQ631" s="186">
        <f t="shared" si="11712"/>
        <v>0</v>
      </c>
      <c r="AR631" s="191">
        <f t="shared" si="11712"/>
        <v>0</v>
      </c>
      <c r="AS631" s="192">
        <f t="shared" si="11712"/>
        <v>0</v>
      </c>
      <c r="AT631" s="186">
        <f t="shared" si="11712"/>
        <v>0</v>
      </c>
      <c r="AU631" s="190">
        <f t="shared" si="11712"/>
        <v>0</v>
      </c>
      <c r="AV631" s="188">
        <f t="shared" si="11712"/>
        <v>0</v>
      </c>
      <c r="AW631" s="189">
        <f t="shared" si="11713"/>
        <v>0</v>
      </c>
      <c r="AX631" s="186">
        <f t="shared" si="11713"/>
        <v>0</v>
      </c>
      <c r="AY631" s="190">
        <f t="shared" si="11713"/>
        <v>0</v>
      </c>
      <c r="AZ631" s="188">
        <f t="shared" si="11713"/>
        <v>0</v>
      </c>
      <c r="BA631" s="189">
        <f t="shared" si="11713"/>
        <v>0</v>
      </c>
      <c r="BB631" s="186">
        <f t="shared" si="11713"/>
        <v>0</v>
      </c>
      <c r="BC631" s="190">
        <f t="shared" si="11713"/>
        <v>0</v>
      </c>
      <c r="BD631" s="188">
        <f t="shared" si="11713"/>
        <v>0</v>
      </c>
      <c r="BE631" s="186">
        <f t="shared" si="11713"/>
        <v>0</v>
      </c>
      <c r="BF631" s="163">
        <f>SUM(AF631,AH631,AJ631,AL631,AN631,AP631,AR631,AT631,AV631,AX631,AZ631,BB631,BD631)</f>
        <v>0</v>
      </c>
      <c r="BG631" s="164">
        <f>SUM(AG631,AI631,AK631,AM631,AO631,AQ631,AS631,AU631,AW631,AY631,BA631,BC631,BE631)</f>
        <v>0</v>
      </c>
      <c r="BI631" s="138" t="s">
        <v>23</v>
      </c>
      <c r="BJ631" s="122">
        <f>B631/B653</f>
        <v>7.8733804755350953E-2</v>
      </c>
      <c r="BK631" s="123">
        <f t="shared" ref="BK631" si="11770">C631/C653</f>
        <v>6.938421509106678E-3</v>
      </c>
      <c r="BL631" s="124">
        <f t="shared" ref="BL631" si="11771">D631/D653</f>
        <v>9.0688994249974786E-2</v>
      </c>
      <c r="BM631" s="125">
        <f t="shared" ref="BM631" si="11772">E631/E653</f>
        <v>1.697954018139633E-2</v>
      </c>
      <c r="BN631" s="122">
        <f t="shared" ref="BN631" si="11773">F631/F653</f>
        <v>0.10196741202981452</v>
      </c>
      <c r="BO631" s="123">
        <f t="shared" ref="BO631" si="11774">G631/G653</f>
        <v>1.2993872807944222E-2</v>
      </c>
      <c r="BP631" s="124">
        <f t="shared" ref="BP631" si="11775">H631/H653</f>
        <v>6.5078442765833813E-2</v>
      </c>
      <c r="BQ631" s="125">
        <f t="shared" ref="BQ631" si="11776">I631/I653</f>
        <v>1.5010975005310486E-2</v>
      </c>
      <c r="BR631" s="122">
        <f t="shared" ref="BR631" si="11777">J631/J653</f>
        <v>1.6998950682056663E-2</v>
      </c>
      <c r="BS631" s="123">
        <f t="shared" ref="BS631" si="11778">K631/K653</f>
        <v>3.8461538461538464E-2</v>
      </c>
      <c r="BT631" s="124">
        <f t="shared" ref="BT631" si="11779">L631/L653</f>
        <v>1.576146288209607E-2</v>
      </c>
      <c r="BU631" s="122">
        <f t="shared" ref="BU631" si="11780">M631/M653</f>
        <v>4.0036337680877297E-2</v>
      </c>
      <c r="BV631" s="126">
        <f t="shared" ref="BV631" si="11781">N631/N653</f>
        <v>3.8433542000291164E-2</v>
      </c>
      <c r="BW631" s="127">
        <f t="shared" ref="BW631" si="11782">O631/O653</f>
        <v>4.8901853122855179E-2</v>
      </c>
      <c r="BX631" s="122">
        <f t="shared" ref="BX631" si="11783">P631/P653</f>
        <v>3.4462659380692165E-2</v>
      </c>
      <c r="BY631" s="123">
        <f t="shared" ref="BY631" si="11784">Q631/Q653</f>
        <v>5.0680431722196155E-2</v>
      </c>
      <c r="BZ631" s="124">
        <f t="shared" ref="BZ631" si="11785">R631/R653</f>
        <v>3.5365719925430417E-2</v>
      </c>
      <c r="CA631" s="125">
        <f t="shared" ref="CA631" si="11786">S631/S653</f>
        <v>4.6659220146222584E-2</v>
      </c>
      <c r="CB631" s="122">
        <f t="shared" ref="CB631" si="11787">T631/T653</f>
        <v>9.9606208014825105E-3</v>
      </c>
      <c r="CC631" s="123">
        <f t="shared" ref="CC631" si="11788">U631/U653</f>
        <v>8.1320302415637105E-2</v>
      </c>
      <c r="CD631" s="124">
        <f t="shared" ref="CD631" si="11789">V631/V653</f>
        <v>2.3472278429785512E-2</v>
      </c>
      <c r="CE631" s="125">
        <f t="shared" ref="CE631" si="11790">W631/W653</f>
        <v>6.3835739062325161E-2</v>
      </c>
      <c r="CF631" s="122">
        <f t="shared" ref="CF631" si="11791">X631/X653</f>
        <v>4.7141190198366392E-2</v>
      </c>
      <c r="CG631" s="123">
        <f t="shared" ref="CG631" si="11792">Y631/Y653</f>
        <v>6.1964101977820971E-2</v>
      </c>
      <c r="CH631" s="124">
        <f t="shared" ref="CH631" si="11793">Z631/Z653</f>
        <v>5.1241610738255033E-2</v>
      </c>
      <c r="CI631" s="122">
        <f t="shared" ref="CI631" si="11794">AA631/AA653</f>
        <v>3.200347999005717E-2</v>
      </c>
      <c r="CJ631" s="128">
        <f t="shared" ref="CJ631" si="11795">AB631/AB653</f>
        <v>5.2796070990065856E-2</v>
      </c>
      <c r="CK631" s="129">
        <f t="shared" ref="CK631" si="11796">AC631/AC653</f>
        <v>3.5894200914467739E-2</v>
      </c>
    </row>
    <row r="632" spans="1:89" ht="14.25" thickTop="1" thickBot="1" x14ac:dyDescent="0.25">
      <c r="A632" s="130" t="s">
        <v>24</v>
      </c>
      <c r="B632" s="179">
        <v>2230</v>
      </c>
      <c r="C632" s="180">
        <v>574</v>
      </c>
      <c r="D632" s="181">
        <v>1005</v>
      </c>
      <c r="E632" s="182">
        <v>545</v>
      </c>
      <c r="F632" s="179">
        <v>2748</v>
      </c>
      <c r="G632" s="183">
        <v>845</v>
      </c>
      <c r="H632" s="181">
        <v>2485</v>
      </c>
      <c r="I632" s="182">
        <v>1184</v>
      </c>
      <c r="J632" s="179">
        <v>167</v>
      </c>
      <c r="K632" s="183">
        <v>499</v>
      </c>
      <c r="L632" s="181">
        <v>390</v>
      </c>
      <c r="M632" s="179">
        <v>1382</v>
      </c>
      <c r="N632" s="184">
        <v>1605</v>
      </c>
      <c r="O632" s="185">
        <v>2623</v>
      </c>
      <c r="P632" s="179">
        <v>951</v>
      </c>
      <c r="Q632" s="183">
        <v>1386</v>
      </c>
      <c r="R632" s="181">
        <v>1349</v>
      </c>
      <c r="S632" s="182">
        <v>1411</v>
      </c>
      <c r="T632" s="179">
        <v>120</v>
      </c>
      <c r="U632" s="183">
        <v>803</v>
      </c>
      <c r="V632" s="181">
        <v>582</v>
      </c>
      <c r="W632" s="182">
        <v>2037</v>
      </c>
      <c r="X632" s="179">
        <v>1000</v>
      </c>
      <c r="Y632" s="183">
        <v>949</v>
      </c>
      <c r="Z632" s="181">
        <v>2117</v>
      </c>
      <c r="AA632" s="179">
        <v>1813</v>
      </c>
      <c r="AB632" s="161">
        <f t="shared" si="11741"/>
        <v>16749</v>
      </c>
      <c r="AC632" s="162">
        <f t="shared" si="11742"/>
        <v>16051</v>
      </c>
      <c r="AE632" s="250" t="s">
        <v>25</v>
      </c>
      <c r="AF632" s="14">
        <f t="shared" ref="AF632:BG632" si="11797">SUM(AF629:AF631)</f>
        <v>4187</v>
      </c>
      <c r="AG632" s="1">
        <f t="shared" si="11797"/>
        <v>1508</v>
      </c>
      <c r="AH632" s="14">
        <f t="shared" si="11797"/>
        <v>1282</v>
      </c>
      <c r="AI632" s="1">
        <f t="shared" si="11797"/>
        <v>1275</v>
      </c>
      <c r="AJ632" s="14">
        <f t="shared" si="11797"/>
        <v>4199</v>
      </c>
      <c r="AK632" s="1">
        <f t="shared" si="11797"/>
        <v>1863</v>
      </c>
      <c r="AL632" s="14">
        <f t="shared" si="11797"/>
        <v>4922</v>
      </c>
      <c r="AM632" s="1">
        <f t="shared" si="11797"/>
        <v>2778</v>
      </c>
      <c r="AN632" s="14">
        <f t="shared" si="11797"/>
        <v>374</v>
      </c>
      <c r="AO632" s="1">
        <f t="shared" si="11797"/>
        <v>1317</v>
      </c>
      <c r="AP632" s="14">
        <f t="shared" si="11797"/>
        <v>977</v>
      </c>
      <c r="AQ632" s="1">
        <f t="shared" si="11797"/>
        <v>3925</v>
      </c>
      <c r="AR632" s="14">
        <f t="shared" si="11797"/>
        <v>3441</v>
      </c>
      <c r="AS632" s="1">
        <f t="shared" si="11797"/>
        <v>5486</v>
      </c>
      <c r="AT632" s="14">
        <f t="shared" si="11797"/>
        <v>2299</v>
      </c>
      <c r="AU632" s="1">
        <f t="shared" si="11797"/>
        <v>2412</v>
      </c>
      <c r="AV632" s="14">
        <f t="shared" si="11797"/>
        <v>3194</v>
      </c>
      <c r="AW632" s="1">
        <f t="shared" si="11797"/>
        <v>2518</v>
      </c>
      <c r="AX632" s="14">
        <f t="shared" si="11797"/>
        <v>302</v>
      </c>
      <c r="AY632" s="1">
        <f t="shared" si="11797"/>
        <v>1547</v>
      </c>
      <c r="AZ632" s="14">
        <f t="shared" si="11797"/>
        <v>1058</v>
      </c>
      <c r="BA632" s="1">
        <f t="shared" si="11797"/>
        <v>3266</v>
      </c>
      <c r="BB632" s="14">
        <f t="shared" si="11797"/>
        <v>2127</v>
      </c>
      <c r="BC632" s="1">
        <f t="shared" si="11797"/>
        <v>2069</v>
      </c>
      <c r="BD632" s="14">
        <f t="shared" si="11797"/>
        <v>4518</v>
      </c>
      <c r="BE632" s="1">
        <f t="shared" si="11797"/>
        <v>3823</v>
      </c>
      <c r="BF632" s="165">
        <f t="shared" si="11797"/>
        <v>32880</v>
      </c>
      <c r="BG632" s="166">
        <f t="shared" si="11797"/>
        <v>33787</v>
      </c>
      <c r="BI632" s="130" t="s">
        <v>24</v>
      </c>
      <c r="BJ632" s="122">
        <f>B632/B653</f>
        <v>0.10583266100327464</v>
      </c>
      <c r="BK632" s="123">
        <f t="shared" ref="BK632" si="11798">C632/C653</f>
        <v>3.1114483954900261E-2</v>
      </c>
      <c r="BL632" s="124">
        <f t="shared" ref="BL632" si="11799">D632/D653</f>
        <v>0.10138202360536669</v>
      </c>
      <c r="BM632" s="125">
        <f t="shared" ref="BM632" si="11800">E632/E653</f>
        <v>5.7477325458763974E-2</v>
      </c>
      <c r="BN632" s="122">
        <f t="shared" ref="BN632" si="11801">F632/F653</f>
        <v>0.11908476339053563</v>
      </c>
      <c r="BO632" s="123">
        <f t="shared" ref="BO632" si="11802">G632/G653</f>
        <v>4.4633424889076692E-2</v>
      </c>
      <c r="BP632" s="124">
        <f t="shared" ref="BP632" si="11803">H632/H653</f>
        <v>8.4936938168643408E-2</v>
      </c>
      <c r="BQ632" s="125">
        <f t="shared" ref="BQ632" si="11804">I632/I653</f>
        <v>4.1917439637470792E-2</v>
      </c>
      <c r="BR632" s="122">
        <f t="shared" ref="BR632" si="11805">J632/J653</f>
        <v>3.504721930745016E-2</v>
      </c>
      <c r="BS632" s="123">
        <f t="shared" ref="BS632" si="11806">K632/K653</f>
        <v>9.9442008768433635E-2</v>
      </c>
      <c r="BT632" s="124">
        <f t="shared" ref="BT632" si="11807">L632/L653</f>
        <v>2.6610262008733624E-2</v>
      </c>
      <c r="BU632" s="122">
        <f t="shared" ref="BU632" si="11808">M632/M653</f>
        <v>8.9676205307896953E-2</v>
      </c>
      <c r="BV632" s="126">
        <f t="shared" ref="BV632" si="11809">N632/N653</f>
        <v>5.8414616392487989E-2</v>
      </c>
      <c r="BW632" s="127">
        <f t="shared" ref="BW632" si="11810">O632/O653</f>
        <v>9.0013726835964314E-2</v>
      </c>
      <c r="BX632" s="122">
        <f t="shared" ref="BX632" si="11811">P632/P653</f>
        <v>6.92896174863388E-2</v>
      </c>
      <c r="BY632" s="123">
        <f t="shared" ref="BY632" si="11812">Q632/Q653</f>
        <v>9.2914124824026278E-2</v>
      </c>
      <c r="BZ632" s="124">
        <f t="shared" ref="BZ632" si="11813">R632/R653</f>
        <v>7.3966443689000988E-2</v>
      </c>
      <c r="CA632" s="125">
        <f t="shared" ref="CA632" si="11814">S632/S653</f>
        <v>7.1638911454102353E-2</v>
      </c>
      <c r="CB632" s="122">
        <f t="shared" ref="CB632" si="11815">T632/T653</f>
        <v>2.7797081306462822E-2</v>
      </c>
      <c r="CC632" s="123">
        <f t="shared" ref="CC632" si="11816">U632/U653</f>
        <v>0.14807302231237324</v>
      </c>
      <c r="CD632" s="124">
        <f t="shared" ref="CD632" si="11817">V632/V653</f>
        <v>3.9255362201537837E-2</v>
      </c>
      <c r="CE632" s="125">
        <f t="shared" ref="CE632" si="11818">W632/W653</f>
        <v>0.11396441758979524</v>
      </c>
      <c r="CF632" s="122">
        <f t="shared" ref="CF632" si="11819">X632/X653</f>
        <v>7.7790742901594712E-2</v>
      </c>
      <c r="CG632" s="123">
        <f t="shared" ref="CG632" si="11820">Y632/Y653</f>
        <v>0.10849434091688578</v>
      </c>
      <c r="CH632" s="124">
        <f t="shared" ref="CH632" si="11821">Z632/Z653</f>
        <v>7.1040268456375844E-2</v>
      </c>
      <c r="CI632" s="122">
        <f t="shared" ref="CI632" si="11822">AA632/AA653</f>
        <v>5.6332339050459854E-2</v>
      </c>
      <c r="CJ632" s="128">
        <f t="shared" ref="CJ632" si="11823">AB632/AB653</f>
        <v>7.4780667485210409E-2</v>
      </c>
      <c r="CK632" s="129">
        <f t="shared" ref="CK632" si="11824">AC632/AC653</f>
        <v>7.1810771392013167E-2</v>
      </c>
    </row>
    <row r="633" spans="1:89" ht="13.5" thickTop="1" x14ac:dyDescent="0.2">
      <c r="A633" s="138" t="s">
        <v>20</v>
      </c>
      <c r="B633" s="186">
        <v>2114</v>
      </c>
      <c r="C633" s="187">
        <v>806</v>
      </c>
      <c r="D633" s="188">
        <v>713</v>
      </c>
      <c r="E633" s="189">
        <v>678</v>
      </c>
      <c r="F633" s="186">
        <v>2086</v>
      </c>
      <c r="G633" s="190">
        <v>1027</v>
      </c>
      <c r="H633" s="188">
        <v>2712</v>
      </c>
      <c r="I633" s="189">
        <v>1347</v>
      </c>
      <c r="J633" s="186">
        <v>199</v>
      </c>
      <c r="K633" s="190">
        <v>649</v>
      </c>
      <c r="L633" s="188">
        <v>555</v>
      </c>
      <c r="M633" s="186">
        <v>1912</v>
      </c>
      <c r="N633" s="191">
        <v>1900</v>
      </c>
      <c r="O633" s="192">
        <v>2815</v>
      </c>
      <c r="P633" s="186">
        <v>1266</v>
      </c>
      <c r="Q633" s="190">
        <v>1248</v>
      </c>
      <c r="R633" s="188">
        <v>1573</v>
      </c>
      <c r="S633" s="189">
        <v>1323</v>
      </c>
      <c r="T633" s="186">
        <v>173</v>
      </c>
      <c r="U633" s="190">
        <v>831</v>
      </c>
      <c r="V633" s="188">
        <v>524</v>
      </c>
      <c r="W633" s="189">
        <v>1692</v>
      </c>
      <c r="X633" s="186">
        <v>1135</v>
      </c>
      <c r="Y633" s="190">
        <v>1048</v>
      </c>
      <c r="Z633" s="188">
        <v>2262</v>
      </c>
      <c r="AA633" s="186">
        <v>1963</v>
      </c>
      <c r="AB633" s="161">
        <f t="shared" si="11741"/>
        <v>17212</v>
      </c>
      <c r="AC633" s="162">
        <f t="shared" si="11742"/>
        <v>17339</v>
      </c>
      <c r="BI633" s="138" t="s">
        <v>20</v>
      </c>
      <c r="BJ633" s="122">
        <f>B633/B653</f>
        <v>0.10032746428740924</v>
      </c>
      <c r="BK633" s="123">
        <f t="shared" ref="BK633" si="11825">C633/C653</f>
        <v>4.3690372940156118E-2</v>
      </c>
      <c r="BL633" s="124">
        <f t="shared" ref="BL633" si="11826">D633/D653</f>
        <v>7.1925754060324823E-2</v>
      </c>
      <c r="BM633" s="125">
        <f t="shared" ref="BM633" si="11827">E633/E653</f>
        <v>7.1503902130352251E-2</v>
      </c>
      <c r="BN633" s="122">
        <f t="shared" ref="BN633" si="11828">F633/F653</f>
        <v>9.0396949211301786E-2</v>
      </c>
      <c r="BO633" s="123">
        <f t="shared" ref="BO633" si="11829">G633/G653</f>
        <v>5.4246777942108602E-2</v>
      </c>
      <c r="BP633" s="124">
        <f t="shared" ref="BP633" si="11830">H633/H653</f>
        <v>9.2695765116040607E-2</v>
      </c>
      <c r="BQ633" s="125">
        <f t="shared" ref="BQ633" si="11831">I633/I653</f>
        <v>4.7688168236210436E-2</v>
      </c>
      <c r="BR633" s="122">
        <f t="shared" ref="BR633" si="11832">J633/J653</f>
        <v>4.1762854144805878E-2</v>
      </c>
      <c r="BS633" s="123">
        <f t="shared" ref="BS633" si="11833">K633/K653</f>
        <v>0.1293343961737744</v>
      </c>
      <c r="BT633" s="124">
        <f t="shared" ref="BT633" si="11834">L633/L653</f>
        <v>3.7868449781659388E-2</v>
      </c>
      <c r="BU633" s="122">
        <f t="shared" ref="BU633" si="11835">M633/M653</f>
        <v>0.124067224709623</v>
      </c>
      <c r="BV633" s="126">
        <f t="shared" ref="BV633" si="11836">N633/N653</f>
        <v>6.915125928082691E-2</v>
      </c>
      <c r="BW633" s="127">
        <f t="shared" ref="BW633" si="11837">O633/O653</f>
        <v>9.6602608098833226E-2</v>
      </c>
      <c r="BX633" s="122">
        <f t="shared" ref="BX633" si="11838">P633/P653</f>
        <v>9.224043715846994E-2</v>
      </c>
      <c r="BY633" s="123">
        <f t="shared" ref="BY633" si="11839">Q633/Q653</f>
        <v>8.3662934906482536E-2</v>
      </c>
      <c r="BZ633" s="124">
        <f t="shared" ref="BZ633" si="11840">R633/R653</f>
        <v>8.6248492159227988E-2</v>
      </c>
      <c r="CA633" s="125">
        <f t="shared" ref="CA633" si="11841">S633/S653</f>
        <v>6.7170999187652319E-2</v>
      </c>
      <c r="CB633" s="122">
        <f t="shared" ref="CB633" si="11842">T633/T653</f>
        <v>4.0074125550150566E-2</v>
      </c>
      <c r="CC633" s="123">
        <f t="shared" ref="CC633" si="11843">U633/U653</f>
        <v>0.15323621611654065</v>
      </c>
      <c r="CD633" s="124">
        <f t="shared" ref="CD633" si="11844">V633/V653</f>
        <v>3.5343315796573585E-2</v>
      </c>
      <c r="CE633" s="125">
        <f t="shared" ref="CE633" si="11845">W633/W653</f>
        <v>9.4662638469284993E-2</v>
      </c>
      <c r="CF633" s="122">
        <f t="shared" ref="CF633" si="11846">X633/X653</f>
        <v>8.8292493193309993E-2</v>
      </c>
      <c r="CG633" s="123">
        <f t="shared" ref="CG633" si="11847">Y633/Y653</f>
        <v>0.11981250714530696</v>
      </c>
      <c r="CH633" s="124">
        <f t="shared" ref="CH633" si="11848">Z633/Z653</f>
        <v>7.5906040268456376E-2</v>
      </c>
      <c r="CI633" s="122">
        <f t="shared" ref="CI633" si="11849">AA633/AA653</f>
        <v>6.0993040019885661E-2</v>
      </c>
      <c r="CJ633" s="128">
        <f t="shared" ref="CJ633" si="11850">AB633/AB653</f>
        <v>7.6847862484652307E-2</v>
      </c>
      <c r="CK633" s="129">
        <f t="shared" ref="CK633" si="11851">AC633/AC653</f>
        <v>7.7573170840827141E-2</v>
      </c>
    </row>
    <row r="634" spans="1:89" ht="13.5" thickBot="1" x14ac:dyDescent="0.25">
      <c r="A634" s="130" t="s">
        <v>22</v>
      </c>
      <c r="B634" s="179">
        <v>2073</v>
      </c>
      <c r="C634" s="180">
        <v>702</v>
      </c>
      <c r="D634" s="181">
        <v>569</v>
      </c>
      <c r="E634" s="182">
        <v>597</v>
      </c>
      <c r="F634" s="179">
        <v>2113</v>
      </c>
      <c r="G634" s="183">
        <v>836</v>
      </c>
      <c r="H634" s="181">
        <v>2210</v>
      </c>
      <c r="I634" s="182">
        <v>1431</v>
      </c>
      <c r="J634" s="179">
        <v>175</v>
      </c>
      <c r="K634" s="183">
        <v>668</v>
      </c>
      <c r="L634" s="181">
        <v>422</v>
      </c>
      <c r="M634" s="179">
        <v>2013</v>
      </c>
      <c r="N634" s="184">
        <v>1541</v>
      </c>
      <c r="O634" s="185">
        <v>2671</v>
      </c>
      <c r="P634" s="179">
        <v>1033</v>
      </c>
      <c r="Q634" s="183">
        <v>1164</v>
      </c>
      <c r="R634" s="181">
        <v>1621</v>
      </c>
      <c r="S634" s="182">
        <v>1195</v>
      </c>
      <c r="T634" s="179">
        <v>129</v>
      </c>
      <c r="U634" s="183">
        <v>716</v>
      </c>
      <c r="V634" s="181">
        <v>534</v>
      </c>
      <c r="W634" s="182">
        <v>1574</v>
      </c>
      <c r="X634" s="179">
        <v>992</v>
      </c>
      <c r="Y634" s="183">
        <v>1021</v>
      </c>
      <c r="Z634" s="181">
        <v>2256</v>
      </c>
      <c r="AA634" s="179">
        <v>1860</v>
      </c>
      <c r="AB634" s="161">
        <f t="shared" si="11741"/>
        <v>15668</v>
      </c>
      <c r="AC634" s="162">
        <f t="shared" si="11742"/>
        <v>16448</v>
      </c>
      <c r="AE634" t="s">
        <v>26</v>
      </c>
      <c r="BI634" s="130" t="s">
        <v>22</v>
      </c>
      <c r="BJ634" s="122">
        <f>B634/B653</f>
        <v>9.8381661999905085E-2</v>
      </c>
      <c r="BK634" s="123">
        <f t="shared" ref="BK634" si="11852">C634/C653</f>
        <v>3.8052905464006935E-2</v>
      </c>
      <c r="BL634" s="124">
        <f t="shared" ref="BL634" si="11853">D634/D653</f>
        <v>5.7399374558660343E-2</v>
      </c>
      <c r="BM634" s="125">
        <f t="shared" ref="BM634" si="11854">E634/E653</f>
        <v>6.2961400548407515E-2</v>
      </c>
      <c r="BN634" s="122">
        <f t="shared" ref="BN634" si="11855">F634/F653</f>
        <v>9.1566996013173863E-2</v>
      </c>
      <c r="BO634" s="123">
        <f t="shared" ref="BO634" si="11856">G634/G653</f>
        <v>4.4158039298542152E-2</v>
      </c>
      <c r="BP634" s="124">
        <f t="shared" ref="BP634" si="11857">H634/H653</f>
        <v>7.5537478210342818E-2</v>
      </c>
      <c r="BQ634" s="125">
        <f t="shared" ref="BQ634" si="11858">I634/I653</f>
        <v>5.0662040642922894E-2</v>
      </c>
      <c r="BR634" s="122">
        <f t="shared" ref="BR634" si="11859">J634/J653</f>
        <v>3.6726128016789088E-2</v>
      </c>
      <c r="BS634" s="123">
        <f t="shared" ref="BS634" si="11860">K634/K653</f>
        <v>0.13312076524511757</v>
      </c>
      <c r="BT634" s="124">
        <f t="shared" ref="BT634" si="11861">L634/L653</f>
        <v>2.8793668122270744E-2</v>
      </c>
      <c r="BU634" s="122">
        <f t="shared" ref="BU634" si="11862">M634/M653</f>
        <v>0.13062098501070663</v>
      </c>
      <c r="BV634" s="126">
        <f t="shared" ref="BV634" si="11863">N634/N653</f>
        <v>5.6085310816712766E-2</v>
      </c>
      <c r="BW634" s="127">
        <f t="shared" ref="BW634" si="11864">O634/O653</f>
        <v>9.1660947151681535E-2</v>
      </c>
      <c r="BX634" s="122">
        <f t="shared" ref="BX634" si="11865">P634/P653</f>
        <v>7.5264116575591983E-2</v>
      </c>
      <c r="BY634" s="123">
        <f t="shared" ref="BY634" si="11866">Q634/Q653</f>
        <v>7.803177582623852E-2</v>
      </c>
      <c r="BZ634" s="124">
        <f t="shared" ref="BZ634" si="11867">R634/R653</f>
        <v>8.8880359688562338E-2</v>
      </c>
      <c r="CA634" s="125">
        <f t="shared" ref="CA634" si="11868">S634/S653</f>
        <v>6.0672217709179528E-2</v>
      </c>
      <c r="CB634" s="122">
        <f t="shared" ref="CB634" si="11869">T634/T653</f>
        <v>2.9881862404447533E-2</v>
      </c>
      <c r="CC634" s="123">
        <f t="shared" ref="CC634" si="11870">U634/U653</f>
        <v>0.13203024156371013</v>
      </c>
      <c r="CD634" s="124">
        <f t="shared" ref="CD634" si="11871">V634/V653</f>
        <v>3.6017806556050184E-2</v>
      </c>
      <c r="CE634" s="125">
        <f t="shared" ref="CE634" si="11872">W634/W653</f>
        <v>8.8060870538211933E-2</v>
      </c>
      <c r="CF634" s="122">
        <f t="shared" ref="CF634" si="11873">X634/X653</f>
        <v>7.7168416958381947E-2</v>
      </c>
      <c r="CG634" s="123">
        <f t="shared" ref="CG634" si="11874">Y634/Y653</f>
        <v>0.11672573453755573</v>
      </c>
      <c r="CH634" s="124">
        <f t="shared" ref="CH634" si="11875">Z634/Z653</f>
        <v>7.5704697986577182E-2</v>
      </c>
      <c r="CI634" s="122">
        <f t="shared" ref="CI634" si="11876">AA634/AA653</f>
        <v>5.7792692020879943E-2</v>
      </c>
      <c r="CJ634" s="128">
        <f t="shared" ref="CJ634" si="11877">AB634/AB653</f>
        <v>6.9954235963835251E-2</v>
      </c>
      <c r="CK634" s="129">
        <f t="shared" ref="CK634" si="11878">AC634/AC653</f>
        <v>7.3586914700382075E-2</v>
      </c>
    </row>
    <row r="635" spans="1:89" ht="14.25" thickTop="1" thickBot="1" x14ac:dyDescent="0.25">
      <c r="A635" s="138" t="s">
        <v>27</v>
      </c>
      <c r="B635" s="186">
        <v>1678</v>
      </c>
      <c r="C635" s="187">
        <v>867</v>
      </c>
      <c r="D635" s="188">
        <v>490</v>
      </c>
      <c r="E635" s="189">
        <v>471</v>
      </c>
      <c r="F635" s="186">
        <v>1968</v>
      </c>
      <c r="G635" s="190">
        <v>634</v>
      </c>
      <c r="H635" s="188">
        <v>2233</v>
      </c>
      <c r="I635" s="189">
        <v>1448</v>
      </c>
      <c r="J635" s="186">
        <v>208</v>
      </c>
      <c r="K635" s="190">
        <v>616</v>
      </c>
      <c r="L635" s="188">
        <v>494</v>
      </c>
      <c r="M635" s="186">
        <v>1601</v>
      </c>
      <c r="N635" s="191">
        <v>1411</v>
      </c>
      <c r="O635" s="192">
        <v>2546</v>
      </c>
      <c r="P635" s="186">
        <v>829</v>
      </c>
      <c r="Q635" s="190">
        <v>979</v>
      </c>
      <c r="R635" s="188">
        <v>1293</v>
      </c>
      <c r="S635" s="189">
        <v>1169</v>
      </c>
      <c r="T635" s="186">
        <v>143</v>
      </c>
      <c r="U635" s="190">
        <v>495</v>
      </c>
      <c r="V635" s="188">
        <v>505</v>
      </c>
      <c r="W635" s="189">
        <v>1486</v>
      </c>
      <c r="X635" s="186">
        <v>762</v>
      </c>
      <c r="Y635" s="190">
        <v>772</v>
      </c>
      <c r="Z635" s="188">
        <v>2133</v>
      </c>
      <c r="AA635" s="186">
        <v>2063</v>
      </c>
      <c r="AB635" s="161">
        <f t="shared" si="11741"/>
        <v>14147</v>
      </c>
      <c r="AC635" s="162">
        <f t="shared" si="11742"/>
        <v>15147</v>
      </c>
      <c r="AE635" s="265" t="s">
        <v>2</v>
      </c>
      <c r="AF635" s="267" t="s">
        <v>3</v>
      </c>
      <c r="AG635" s="268"/>
      <c r="AH635" s="267" t="s">
        <v>4</v>
      </c>
      <c r="AI635" s="268"/>
      <c r="AJ635" s="267" t="s">
        <v>5</v>
      </c>
      <c r="AK635" s="268"/>
      <c r="AL635" s="267" t="s">
        <v>6</v>
      </c>
      <c r="AM635" s="268"/>
      <c r="AN635" s="267" t="s">
        <v>7</v>
      </c>
      <c r="AO635" s="268"/>
      <c r="AP635" s="267" t="s">
        <v>8</v>
      </c>
      <c r="AQ635" s="268"/>
      <c r="AR635" s="267" t="s">
        <v>9</v>
      </c>
      <c r="AS635" s="268"/>
      <c r="AT635" s="267" t="s">
        <v>10</v>
      </c>
      <c r="AU635" s="268"/>
      <c r="AV635" s="267" t="s">
        <v>11</v>
      </c>
      <c r="AW635" s="268"/>
      <c r="AX635" s="267" t="s">
        <v>12</v>
      </c>
      <c r="AY635" s="268"/>
      <c r="AZ635" s="267" t="s">
        <v>13</v>
      </c>
      <c r="BA635" s="268"/>
      <c r="BB635" s="267" t="s">
        <v>14</v>
      </c>
      <c r="BC635" s="268"/>
      <c r="BD635" s="270" t="s">
        <v>15</v>
      </c>
      <c r="BE635" s="271"/>
      <c r="BF635" s="272" t="s">
        <v>16</v>
      </c>
      <c r="BG635" s="273"/>
      <c r="BI635" s="138" t="s">
        <v>27</v>
      </c>
      <c r="BJ635" s="122">
        <f>B635/B653</f>
        <v>7.9635518010535811E-2</v>
      </c>
      <c r="BK635" s="123">
        <f t="shared" ref="BK635" si="11879">C635/C653</f>
        <v>4.6996964440589768E-2</v>
      </c>
      <c r="BL635" s="124">
        <f t="shared" ref="BL635" si="11880">D635/D653</f>
        <v>4.9430041359830527E-2</v>
      </c>
      <c r="BM635" s="125">
        <f t="shared" ref="BM635" si="11881">E635/E653</f>
        <v>4.9673064754271253E-2</v>
      </c>
      <c r="BN635" s="122">
        <f t="shared" ref="BN635" si="11882">F635/F653</f>
        <v>8.5283411336453452E-2</v>
      </c>
      <c r="BO635" s="123">
        <f t="shared" ref="BO635" si="11883">G635/G653</f>
        <v>3.3488273822100151E-2</v>
      </c>
      <c r="BP635" s="124">
        <f t="shared" ref="BP635" si="11884">H635/H653</f>
        <v>7.6323614861400685E-2</v>
      </c>
      <c r="BQ635" s="125">
        <f t="shared" ref="BQ635" si="11885">I635/I653</f>
        <v>5.1263895772852792E-2</v>
      </c>
      <c r="BR635" s="122">
        <f t="shared" ref="BR635" si="11886">J635/J653</f>
        <v>4.3651626442812175E-2</v>
      </c>
      <c r="BS635" s="123">
        <f t="shared" ref="BS635" si="11887">K635/K653</f>
        <v>0.12275807094459944</v>
      </c>
      <c r="BT635" s="124">
        <f t="shared" ref="BT635" si="11888">L635/L653</f>
        <v>3.3706331877729256E-2</v>
      </c>
      <c r="BU635" s="122">
        <f t="shared" ref="BU635" si="11889">M635/M653</f>
        <v>0.10388683407955357</v>
      </c>
      <c r="BV635" s="126">
        <f t="shared" ref="BV635" si="11890">N635/N653</f>
        <v>5.1353908865919347E-2</v>
      </c>
      <c r="BW635" s="127">
        <f t="shared" ref="BW635" si="11891">O635/O653</f>
        <v>8.7371310912834593E-2</v>
      </c>
      <c r="BX635" s="122">
        <f t="shared" ref="BX635" si="11892">P635/P653</f>
        <v>6.040072859744991E-2</v>
      </c>
      <c r="BY635" s="123">
        <f t="shared" ref="BY635" si="11893">Q635/Q653</f>
        <v>6.5629818328082054E-2</v>
      </c>
      <c r="BZ635" s="124">
        <f t="shared" ref="BZ635" si="11894">R635/R653</f>
        <v>7.0895931571444235E-2</v>
      </c>
      <c r="CA635" s="125">
        <f t="shared" ref="CA635" si="11895">S635/S653</f>
        <v>5.9352152721364744E-2</v>
      </c>
      <c r="CB635" s="122">
        <f t="shared" ref="CB635" si="11896">T635/T653</f>
        <v>3.3124855223534859E-2</v>
      </c>
      <c r="CC635" s="123">
        <f t="shared" ref="CC635" si="11897">U635/U653</f>
        <v>9.1277890466531439E-2</v>
      </c>
      <c r="CD635" s="124">
        <f t="shared" ref="CD635" si="11898">V635/V653</f>
        <v>3.4061783353568055E-2</v>
      </c>
      <c r="CE635" s="125">
        <f t="shared" ref="CE635" si="11899">W635/W653</f>
        <v>8.3137518182835407E-2</v>
      </c>
      <c r="CF635" s="122">
        <f t="shared" ref="CF635" si="11900">X635/X653</f>
        <v>5.9276546091015167E-2</v>
      </c>
      <c r="CG635" s="123">
        <f t="shared" ref="CG635" si="11901">Y635/Y653</f>
        <v>8.8258831599405507E-2</v>
      </c>
      <c r="CH635" s="124">
        <f t="shared" ref="CH635" si="11902">Z635/Z653</f>
        <v>7.1577181208053689E-2</v>
      </c>
      <c r="CI635" s="122">
        <f t="shared" ref="CI635" si="11903">AA635/AA653</f>
        <v>6.4100173999502852E-2</v>
      </c>
      <c r="CJ635" s="128">
        <f t="shared" ref="CJ635" si="11904">AB635/AB653</f>
        <v>6.3163299475387874E-2</v>
      </c>
      <c r="CK635" s="129">
        <f t="shared" ref="CK635" si="11905">AC635/AC653</f>
        <v>6.7766354387566105E-2</v>
      </c>
    </row>
    <row r="636" spans="1:89" ht="15" thickTop="1" thickBot="1" x14ac:dyDescent="0.3">
      <c r="A636" s="130" t="s">
        <v>28</v>
      </c>
      <c r="B636" s="179">
        <v>1202</v>
      </c>
      <c r="C636" s="180">
        <v>879</v>
      </c>
      <c r="D636" s="181">
        <v>505</v>
      </c>
      <c r="E636" s="182">
        <v>536</v>
      </c>
      <c r="F636" s="179">
        <v>1320</v>
      </c>
      <c r="G636" s="183">
        <v>670</v>
      </c>
      <c r="H636" s="181">
        <v>1893</v>
      </c>
      <c r="I636" s="182">
        <v>1357</v>
      </c>
      <c r="J636" s="179">
        <v>245</v>
      </c>
      <c r="K636" s="183">
        <v>493</v>
      </c>
      <c r="L636" s="181">
        <v>518</v>
      </c>
      <c r="M636" s="179">
        <v>1253</v>
      </c>
      <c r="N636" s="184">
        <v>1281</v>
      </c>
      <c r="O636" s="185">
        <v>1722</v>
      </c>
      <c r="P636" s="179">
        <v>620</v>
      </c>
      <c r="Q636" s="183">
        <v>687</v>
      </c>
      <c r="R636" s="181">
        <v>1087</v>
      </c>
      <c r="S636" s="182">
        <v>946</v>
      </c>
      <c r="T636" s="179">
        <v>133</v>
      </c>
      <c r="U636" s="183">
        <v>300</v>
      </c>
      <c r="V636" s="181">
        <v>575</v>
      </c>
      <c r="W636" s="182">
        <v>1058</v>
      </c>
      <c r="X636" s="179">
        <v>655</v>
      </c>
      <c r="Y636" s="183">
        <v>481</v>
      </c>
      <c r="Z636" s="181">
        <v>1884</v>
      </c>
      <c r="AA636" s="179">
        <v>1666</v>
      </c>
      <c r="AB636" s="161">
        <f t="shared" si="11741"/>
        <v>11918</v>
      </c>
      <c r="AC636" s="162">
        <f t="shared" si="11742"/>
        <v>12048</v>
      </c>
      <c r="AE636" s="266"/>
      <c r="AF636" s="110" t="s">
        <v>17</v>
      </c>
      <c r="AG636" s="111" t="s">
        <v>18</v>
      </c>
      <c r="AH636" s="112" t="s">
        <v>17</v>
      </c>
      <c r="AI636" s="113" t="s">
        <v>18</v>
      </c>
      <c r="AJ636" s="110" t="s">
        <v>17</v>
      </c>
      <c r="AK636" s="111" t="s">
        <v>18</v>
      </c>
      <c r="AL636" s="112" t="s">
        <v>17</v>
      </c>
      <c r="AM636" s="113" t="s">
        <v>18</v>
      </c>
      <c r="AN636" s="110" t="s">
        <v>17</v>
      </c>
      <c r="AO636" s="111" t="s">
        <v>18</v>
      </c>
      <c r="AP636" s="112" t="s">
        <v>17</v>
      </c>
      <c r="AQ636" s="110" t="s">
        <v>18</v>
      </c>
      <c r="AR636" s="114" t="s">
        <v>17</v>
      </c>
      <c r="AS636" s="115" t="s">
        <v>18</v>
      </c>
      <c r="AT636" s="110" t="s">
        <v>17</v>
      </c>
      <c r="AU636" s="111" t="s">
        <v>18</v>
      </c>
      <c r="AV636" s="112" t="s">
        <v>17</v>
      </c>
      <c r="AW636" s="113" t="s">
        <v>18</v>
      </c>
      <c r="AX636" s="110" t="s">
        <v>17</v>
      </c>
      <c r="AY636" s="111" t="s">
        <v>18</v>
      </c>
      <c r="AZ636" s="112" t="s">
        <v>17</v>
      </c>
      <c r="BA636" s="113" t="s">
        <v>18</v>
      </c>
      <c r="BB636" s="110" t="s">
        <v>17</v>
      </c>
      <c r="BC636" s="111" t="s">
        <v>18</v>
      </c>
      <c r="BD636" s="25" t="s">
        <v>17</v>
      </c>
      <c r="BE636" s="116" t="s">
        <v>18</v>
      </c>
      <c r="BF636" s="167" t="s">
        <v>17</v>
      </c>
      <c r="BG636" s="168" t="s">
        <v>18</v>
      </c>
      <c r="BI636" s="130" t="s">
        <v>28</v>
      </c>
      <c r="BJ636" s="122">
        <f>B636/B653</f>
        <v>5.7045228038536379E-2</v>
      </c>
      <c r="BK636" s="123">
        <f t="shared" ref="BK636" si="11906">C636/C653</f>
        <v>4.7647441457068514E-2</v>
      </c>
      <c r="BL636" s="124">
        <f t="shared" ref="BL636" si="11907">D636/D653</f>
        <v>5.0943205891253909E-2</v>
      </c>
      <c r="BM636" s="125">
        <f t="shared" ref="BM636" si="11908">E636/E653</f>
        <v>5.6528158616325673E-2</v>
      </c>
      <c r="BN636" s="122">
        <f t="shared" ref="BN636" si="11909">F636/F653</f>
        <v>5.7202288091523661E-2</v>
      </c>
      <c r="BO636" s="123">
        <f t="shared" ref="BO636" si="11910">G636/G653</f>
        <v>3.5389816184238324E-2</v>
      </c>
      <c r="BP636" s="124">
        <f t="shared" ref="BP636" si="11911">H636/H653</f>
        <v>6.4702464367501794E-2</v>
      </c>
      <c r="BQ636" s="125">
        <f t="shared" ref="BQ636" si="11912">I636/I653</f>
        <v>4.8042200665580966E-2</v>
      </c>
      <c r="BR636" s="122">
        <f t="shared" ref="BR636" si="11913">J636/J653</f>
        <v>5.1416579223504719E-2</v>
      </c>
      <c r="BS636" s="123">
        <f t="shared" ref="BS636" si="11914">K636/K653</f>
        <v>9.8246313272220012E-2</v>
      </c>
      <c r="BT636" s="124">
        <f t="shared" ref="BT636" si="11915">L636/L653</f>
        <v>3.5343886462882099E-2</v>
      </c>
      <c r="BU636" s="122">
        <f t="shared" ref="BU636" si="11916">M636/M653</f>
        <v>8.1305560962948539E-2</v>
      </c>
      <c r="BV636" s="126">
        <f t="shared" ref="BV636" si="11917">N636/N653</f>
        <v>4.6622506915125927E-2</v>
      </c>
      <c r="BW636" s="127">
        <f t="shared" ref="BW636" si="11918">O636/O653</f>
        <v>5.9094028826355526E-2</v>
      </c>
      <c r="BX636" s="122">
        <f t="shared" ref="BX636" si="11919">P636/P653</f>
        <v>4.5173041894353373E-2</v>
      </c>
      <c r="BY636" s="123">
        <f t="shared" ref="BY636" si="11920">Q636/Q653</f>
        <v>4.6054836763424284E-2</v>
      </c>
      <c r="BZ636" s="124">
        <f t="shared" ref="BZ636" si="11921">R636/R653</f>
        <v>5.9600833424717621E-2</v>
      </c>
      <c r="CA636" s="125">
        <f t="shared" ref="CA636" si="11922">S636/S653</f>
        <v>4.8030056864337936E-2</v>
      </c>
      <c r="CB636" s="122">
        <f t="shared" ref="CB636" si="11923">T636/T653</f>
        <v>3.0808431781329627E-2</v>
      </c>
      <c r="CC636" s="123">
        <f t="shared" ref="CC636" si="11924">U636/U653</f>
        <v>5.5319933616079661E-2</v>
      </c>
      <c r="CD636" s="124">
        <f t="shared" ref="CD636" si="11925">V636/V653</f>
        <v>3.8783218669904224E-2</v>
      </c>
      <c r="CE636" s="125">
        <f t="shared" ref="CE636" si="11926">W636/W653</f>
        <v>5.9192122636231401E-2</v>
      </c>
      <c r="CF636" s="122">
        <f t="shared" ref="CF636" si="11927">X636/X653</f>
        <v>5.0952936600544535E-2</v>
      </c>
      <c r="CG636" s="123">
        <f t="shared" ref="CG636" si="11928">Y636/Y653</f>
        <v>5.4990282382531154E-2</v>
      </c>
      <c r="CH636" s="124">
        <f t="shared" ref="CH636" si="11929">Z636/Z653</f>
        <v>6.3221476510067112E-2</v>
      </c>
      <c r="CI636" s="122">
        <f t="shared" ref="CI636" si="11930">AA636/AA653</f>
        <v>5.1764852100422573E-2</v>
      </c>
      <c r="CJ636" s="128">
        <f t="shared" ref="CJ636" si="11931">AB636/AB653</f>
        <v>5.3211295903560663E-2</v>
      </c>
      <c r="CK636" s="129">
        <f t="shared" ref="CK636" si="11932">AC636/AC653</f>
        <v>5.3901699192011383E-2</v>
      </c>
    </row>
    <row r="637" spans="1:89" ht="13.5" thickTop="1" x14ac:dyDescent="0.2">
      <c r="A637" s="138" t="s">
        <v>29</v>
      </c>
      <c r="B637" s="193">
        <v>1070</v>
      </c>
      <c r="C637" s="187">
        <v>1003</v>
      </c>
      <c r="D637" s="188">
        <v>502</v>
      </c>
      <c r="E637" s="189">
        <v>519</v>
      </c>
      <c r="F637" s="186">
        <v>1327</v>
      </c>
      <c r="G637" s="190">
        <v>664</v>
      </c>
      <c r="H637" s="188">
        <v>1694</v>
      </c>
      <c r="I637" s="189">
        <v>1414</v>
      </c>
      <c r="J637" s="186">
        <v>239</v>
      </c>
      <c r="K637" s="190">
        <v>316</v>
      </c>
      <c r="L637" s="188">
        <v>642</v>
      </c>
      <c r="M637" s="186">
        <v>1065</v>
      </c>
      <c r="N637" s="191">
        <v>1241</v>
      </c>
      <c r="O637" s="194">
        <v>1587</v>
      </c>
      <c r="P637" s="186">
        <v>631</v>
      </c>
      <c r="Q637" s="190">
        <v>632</v>
      </c>
      <c r="R637" s="188">
        <v>969</v>
      </c>
      <c r="S637" s="189">
        <v>955</v>
      </c>
      <c r="T637" s="186">
        <v>168</v>
      </c>
      <c r="U637" s="190">
        <v>237</v>
      </c>
      <c r="V637" s="188">
        <v>560</v>
      </c>
      <c r="W637" s="195">
        <v>1020</v>
      </c>
      <c r="X637" s="186">
        <v>561</v>
      </c>
      <c r="Y637" s="190">
        <v>405</v>
      </c>
      <c r="Z637" s="188">
        <v>1726</v>
      </c>
      <c r="AA637" s="186">
        <v>1767</v>
      </c>
      <c r="AB637" s="161">
        <f t="shared" si="11741"/>
        <v>11330</v>
      </c>
      <c r="AC637" s="162">
        <f t="shared" si="11742"/>
        <v>11584</v>
      </c>
      <c r="AE637" s="253" t="str">
        <f>$AE$17</f>
        <v>17:00 - 17:59</v>
      </c>
      <c r="AF637" s="119">
        <f>SUMIF($A$9:$A$32,$AE637,B$629:B$652)</f>
        <v>1066</v>
      </c>
      <c r="AG637" s="176">
        <f t="shared" ref="AG637:AU639" si="11933">SUMIF($A$9:$A$32,$AE637,C$629:C$652)</f>
        <v>1609</v>
      </c>
      <c r="AH637" s="120">
        <f t="shared" si="11933"/>
        <v>801</v>
      </c>
      <c r="AI637" s="171">
        <f t="shared" si="11933"/>
        <v>519</v>
      </c>
      <c r="AJ637" s="119">
        <f t="shared" si="11933"/>
        <v>1208</v>
      </c>
      <c r="AK637" s="121">
        <f t="shared" si="11933"/>
        <v>1722</v>
      </c>
      <c r="AL637" s="120">
        <f t="shared" si="11933"/>
        <v>1736</v>
      </c>
      <c r="AM637" s="171">
        <f t="shared" si="11933"/>
        <v>2625</v>
      </c>
      <c r="AN637" s="119">
        <f t="shared" si="11933"/>
        <v>680</v>
      </c>
      <c r="AO637" s="121">
        <f t="shared" si="11933"/>
        <v>162</v>
      </c>
      <c r="AP637" s="120">
        <f t="shared" si="11933"/>
        <v>1905</v>
      </c>
      <c r="AQ637" s="119">
        <f t="shared" si="11933"/>
        <v>458</v>
      </c>
      <c r="AR637" s="170">
        <f t="shared" si="11933"/>
        <v>2691</v>
      </c>
      <c r="AS637" s="172">
        <f t="shared" si="11933"/>
        <v>1553</v>
      </c>
      <c r="AT637" s="119">
        <f t="shared" si="11933"/>
        <v>1369</v>
      </c>
      <c r="AU637" s="121">
        <f t="shared" si="11933"/>
        <v>994</v>
      </c>
      <c r="AV637" s="120">
        <f t="shared" ref="AP637:BE639" si="11934">SUMIF($A$9:$A$32,$AE637,R$629:R$652)</f>
        <v>1238</v>
      </c>
      <c r="AW637" s="171">
        <f t="shared" si="11934"/>
        <v>1624</v>
      </c>
      <c r="AX637" s="119">
        <f t="shared" si="11934"/>
        <v>701</v>
      </c>
      <c r="AY637" s="121">
        <f t="shared" si="11934"/>
        <v>144</v>
      </c>
      <c r="AZ637" s="120">
        <f t="shared" si="11934"/>
        <v>1778</v>
      </c>
      <c r="BA637" s="171">
        <f t="shared" si="11934"/>
        <v>1067</v>
      </c>
      <c r="BB637" s="119">
        <f t="shared" si="11934"/>
        <v>1423</v>
      </c>
      <c r="BC637" s="121">
        <f t="shared" si="11934"/>
        <v>406</v>
      </c>
      <c r="BD637" s="20">
        <f t="shared" si="11934"/>
        <v>2127</v>
      </c>
      <c r="BE637" s="175">
        <f t="shared" si="11934"/>
        <v>2559</v>
      </c>
      <c r="BF637" s="161">
        <f>AF637+AH637+AJ637+AL637+AN637+AP637+AR637+AT637+AV637+AX637+AZ637+BB637+BD637</f>
        <v>18723</v>
      </c>
      <c r="BG637" s="162">
        <f>AG637+AI637+AK637+AM637+AO637+AQ637+AS637+AU637+AW637+AY637+BA637+BC637+BE637</f>
        <v>15442</v>
      </c>
      <c r="BI637" s="138" t="s">
        <v>29</v>
      </c>
      <c r="BJ637" s="122">
        <f>B637/B653</f>
        <v>5.078069384462057E-2</v>
      </c>
      <c r="BK637" s="123">
        <f t="shared" ref="BK637" si="11935">C637/C653</f>
        <v>5.4369037294015612E-2</v>
      </c>
      <c r="BL637" s="124">
        <f t="shared" ref="BL637" si="11936">D637/D653</f>
        <v>5.0640572984969233E-2</v>
      </c>
      <c r="BM637" s="125">
        <f t="shared" ref="BM637" si="11937">E637/E653</f>
        <v>5.4735287913942207E-2</v>
      </c>
      <c r="BN637" s="122">
        <f t="shared" ref="BN637" si="11938">F637/F653</f>
        <v>5.7505633558675683E-2</v>
      </c>
      <c r="BO637" s="123">
        <f t="shared" ref="BO637" si="11939">G637/G653</f>
        <v>3.5072892457215295E-2</v>
      </c>
      <c r="BP637" s="124">
        <f t="shared" ref="BP637" si="11940">H637/H653</f>
        <v>5.7900673343131558E-2</v>
      </c>
      <c r="BQ637" s="125">
        <f t="shared" ref="BQ637" si="11941">I637/I653</f>
        <v>5.0060185512992988E-2</v>
      </c>
      <c r="BR637" s="122">
        <f t="shared" ref="BR637" si="11942">J637/J653</f>
        <v>5.0157397691500523E-2</v>
      </c>
      <c r="BS637" s="123">
        <f t="shared" ref="BS637" si="11943">K637/K653</f>
        <v>6.2973296133917889E-2</v>
      </c>
      <c r="BT637" s="124">
        <f t="shared" ref="BT637" si="11944">L637/L653</f>
        <v>4.3804585152838429E-2</v>
      </c>
      <c r="BU637" s="122">
        <f t="shared" ref="BU637" si="11945">M637/M653</f>
        <v>6.9106482382713649E-2</v>
      </c>
      <c r="BV637" s="126">
        <f t="shared" ref="BV637" si="11946">N637/N653</f>
        <v>4.5166690930266415E-2</v>
      </c>
      <c r="BW637" s="127">
        <f t="shared" ref="BW637" si="11947">O637/O653</f>
        <v>5.4461221688400827E-2</v>
      </c>
      <c r="BX637" s="122">
        <f t="shared" ref="BX637" si="11948">P637/P653</f>
        <v>4.597449908925319E-2</v>
      </c>
      <c r="BY637" s="123">
        <f t="shared" ref="BY637" si="11949">Q637/Q653</f>
        <v>4.2367768318026411E-2</v>
      </c>
      <c r="BZ637" s="124">
        <f t="shared" ref="BZ637" si="11950">R637/R653</f>
        <v>5.3130825748437326E-2</v>
      </c>
      <c r="CA637" s="125">
        <f t="shared" ref="CA637" si="11951">S637/S653</f>
        <v>4.8487002437043056E-2</v>
      </c>
      <c r="CB637" s="122">
        <f t="shared" ref="CB637" si="11952">T637/T653</f>
        <v>3.8915913829047952E-2</v>
      </c>
      <c r="CC637" s="123">
        <f t="shared" ref="CC637" si="11953">U637/U653</f>
        <v>4.3702747556702934E-2</v>
      </c>
      <c r="CD637" s="124">
        <f t="shared" ref="CD637" si="11954">V637/V653</f>
        <v>3.7771482530689328E-2</v>
      </c>
      <c r="CE637" s="125">
        <f t="shared" ref="CE637" si="11955">W637/W653</f>
        <v>5.7066129573682442E-2</v>
      </c>
      <c r="CF637" s="122">
        <f t="shared" ref="CF637" si="11956">X637/X653</f>
        <v>4.3640606767794632E-2</v>
      </c>
      <c r="CG637" s="123">
        <f t="shared" ref="CG637" si="11957">Y637/Y653</f>
        <v>4.6301589116268436E-2</v>
      </c>
      <c r="CH637" s="124">
        <f t="shared" ref="CH637" si="11958">Z637/Z653</f>
        <v>5.7919463087248324E-2</v>
      </c>
      <c r="CI637" s="122">
        <f t="shared" ref="CI637" si="11959">AA637/AA653</f>
        <v>5.4903057419835942E-2</v>
      </c>
      <c r="CJ637" s="128">
        <f t="shared" ref="CJ637" si="11960">AB637/AB653</f>
        <v>5.0586002902109607E-2</v>
      </c>
      <c r="CK637" s="129">
        <f t="shared" ref="CK637" si="11961">AC637/AC653</f>
        <v>5.1825803738401378E-2</v>
      </c>
    </row>
    <row r="638" spans="1:89" x14ac:dyDescent="0.2">
      <c r="A638" s="130" t="s">
        <v>31</v>
      </c>
      <c r="B638" s="196">
        <v>938</v>
      </c>
      <c r="C638" s="180">
        <v>833</v>
      </c>
      <c r="D638" s="181">
        <v>407</v>
      </c>
      <c r="E638" s="182">
        <v>442</v>
      </c>
      <c r="F638" s="179">
        <v>1206</v>
      </c>
      <c r="G638" s="183">
        <v>725</v>
      </c>
      <c r="H638" s="181">
        <v>1469</v>
      </c>
      <c r="I638" s="182">
        <v>1283</v>
      </c>
      <c r="J638" s="179">
        <v>246</v>
      </c>
      <c r="K638" s="180">
        <v>210</v>
      </c>
      <c r="L638" s="181">
        <v>642</v>
      </c>
      <c r="M638" s="179">
        <v>851</v>
      </c>
      <c r="N638" s="184">
        <v>1224</v>
      </c>
      <c r="O638" s="197">
        <v>1415</v>
      </c>
      <c r="P638" s="179">
        <v>574</v>
      </c>
      <c r="Q638" s="180">
        <v>686</v>
      </c>
      <c r="R638" s="181">
        <v>927</v>
      </c>
      <c r="S638" s="182">
        <v>991</v>
      </c>
      <c r="T638" s="188">
        <v>191</v>
      </c>
      <c r="U638" s="179">
        <v>246</v>
      </c>
      <c r="V638" s="181">
        <v>578</v>
      </c>
      <c r="W638" s="198">
        <v>955</v>
      </c>
      <c r="X638" s="179">
        <v>493</v>
      </c>
      <c r="Y638" s="183">
        <v>364</v>
      </c>
      <c r="Z638" s="181">
        <v>1662</v>
      </c>
      <c r="AA638" s="179">
        <v>2023</v>
      </c>
      <c r="AB638" s="161">
        <f t="shared" si="11741"/>
        <v>10557</v>
      </c>
      <c r="AC638" s="162">
        <f t="shared" si="11742"/>
        <v>11024</v>
      </c>
      <c r="AE638" s="255" t="str">
        <f>$AE$18</f>
        <v>18:00 - 18:59</v>
      </c>
      <c r="AF638" s="119">
        <f>SUMIF($A$9:$A$32,$AE638,B$629:B$652)</f>
        <v>990</v>
      </c>
      <c r="AG638" s="180">
        <f t="shared" si="11933"/>
        <v>2563</v>
      </c>
      <c r="AH638" s="181">
        <f t="shared" si="11933"/>
        <v>636</v>
      </c>
      <c r="AI638" s="182">
        <f t="shared" si="11933"/>
        <v>880</v>
      </c>
      <c r="AJ638" s="179">
        <f t="shared" si="11933"/>
        <v>834</v>
      </c>
      <c r="AK638" s="183">
        <f t="shared" si="11933"/>
        <v>2164</v>
      </c>
      <c r="AL638" s="181">
        <f t="shared" si="11933"/>
        <v>1628</v>
      </c>
      <c r="AM638" s="182">
        <f t="shared" si="11933"/>
        <v>3124</v>
      </c>
      <c r="AN638" s="179">
        <f t="shared" si="11933"/>
        <v>479</v>
      </c>
      <c r="AO638" s="183">
        <f t="shared" si="11933"/>
        <v>150</v>
      </c>
      <c r="AP638" s="181">
        <f t="shared" si="11934"/>
        <v>1842</v>
      </c>
      <c r="AQ638" s="179">
        <f t="shared" si="11934"/>
        <v>481</v>
      </c>
      <c r="AR638" s="184">
        <f t="shared" si="11934"/>
        <v>2525</v>
      </c>
      <c r="AS638" s="185">
        <f t="shared" si="11934"/>
        <v>1799</v>
      </c>
      <c r="AT638" s="179">
        <f t="shared" si="11934"/>
        <v>1247</v>
      </c>
      <c r="AU638" s="183">
        <f t="shared" si="11934"/>
        <v>1331</v>
      </c>
      <c r="AV638" s="181">
        <f t="shared" si="11934"/>
        <v>1156</v>
      </c>
      <c r="AW638" s="182">
        <f t="shared" si="11934"/>
        <v>1923</v>
      </c>
      <c r="AX638" s="179">
        <f t="shared" si="11934"/>
        <v>568</v>
      </c>
      <c r="AY638" s="183">
        <f t="shared" si="11934"/>
        <v>115</v>
      </c>
      <c r="AZ638" s="181">
        <f t="shared" si="11934"/>
        <v>1856</v>
      </c>
      <c r="BA638" s="182">
        <f t="shared" si="11934"/>
        <v>881</v>
      </c>
      <c r="BB638" s="179">
        <f t="shared" si="11934"/>
        <v>1181</v>
      </c>
      <c r="BC638" s="183">
        <f t="shared" si="11934"/>
        <v>454</v>
      </c>
      <c r="BD638" s="181">
        <f t="shared" si="11934"/>
        <v>1868</v>
      </c>
      <c r="BE638" s="179">
        <f t="shared" si="11934"/>
        <v>3037</v>
      </c>
      <c r="BF638" s="163">
        <f>SUM(AF638,AH638,AJ638,AL638,AN638,AP638,AR638,AT638,AV638,AX638,AZ638,BB638,BD638)</f>
        <v>16810</v>
      </c>
      <c r="BG638" s="164">
        <f>SUM(AG638,AI638,AK638,AM638,AO638,AQ638,AS638,AU638,AW638,AY638,BA638,BC638,BE638)</f>
        <v>18902</v>
      </c>
      <c r="BI638" s="130" t="s">
        <v>31</v>
      </c>
      <c r="BJ638" s="122">
        <f>B638/B653</f>
        <v>4.451615965070476E-2</v>
      </c>
      <c r="BK638" s="123">
        <f t="shared" ref="BK638" si="11962">C638/C653</f>
        <v>4.5153946227233302E-2</v>
      </c>
      <c r="BL638" s="124">
        <f t="shared" ref="BL638" si="11963">D638/D653</f>
        <v>4.1057197619287805E-2</v>
      </c>
      <c r="BM638" s="125">
        <f t="shared" ref="BM638" si="11964">E638/E653</f>
        <v>4.661463826197005E-2</v>
      </c>
      <c r="BN638" s="122">
        <f t="shared" ref="BN638" si="11965">F638/F653</f>
        <v>5.2262090483619343E-2</v>
      </c>
      <c r="BO638" s="123">
        <f t="shared" ref="BO638" si="11966">G638/G653</f>
        <v>3.8294950348616102E-2</v>
      </c>
      <c r="BP638" s="124">
        <f t="shared" ref="BP638" si="11967">H638/H653</f>
        <v>5.0210206104521996E-2</v>
      </c>
      <c r="BQ638" s="125">
        <f t="shared" ref="BQ638" si="11968">I638/I653</f>
        <v>4.5422360688239044E-2</v>
      </c>
      <c r="BR638" s="122">
        <f t="shared" ref="BR638" si="11969">J638/J653</f>
        <v>5.1626442812172088E-2</v>
      </c>
      <c r="BS638" s="123">
        <f t="shared" ref="BS638" si="11970">K638/K653</f>
        <v>4.1849342367477081E-2</v>
      </c>
      <c r="BT638" s="124">
        <f t="shared" ref="BT638" si="11971">L638/L653</f>
        <v>4.3804585152838429E-2</v>
      </c>
      <c r="BU638" s="122">
        <f t="shared" ref="BU638" si="11972">M638/M653</f>
        <v>5.5220297190318603E-2</v>
      </c>
      <c r="BV638" s="126">
        <f t="shared" ref="BV638" si="11973">N638/N653</f>
        <v>4.4547969136701122E-2</v>
      </c>
      <c r="BW638" s="127">
        <f t="shared" ref="BW638" si="11974">O638/O653</f>
        <v>4.8558682223747429E-2</v>
      </c>
      <c r="BX638" s="122">
        <f t="shared" ref="BX638" si="11975">P638/P653</f>
        <v>4.1821493624772312E-2</v>
      </c>
      <c r="BY638" s="123">
        <f t="shared" ref="BY638" si="11976">Q638/Q653</f>
        <v>4.5987799155326137E-2</v>
      </c>
      <c r="BZ638" s="124">
        <f t="shared" ref="BZ638" si="11977">R638/R653</f>
        <v>5.0827941660269764E-2</v>
      </c>
      <c r="CA638" s="125">
        <f t="shared" ref="CA638" si="11978">S638/S653</f>
        <v>5.0314784727863528E-2</v>
      </c>
      <c r="CB638" s="122">
        <f t="shared" ref="CB638" si="11979">T638/T653</f>
        <v>4.4243687746119989E-2</v>
      </c>
      <c r="CC638" s="123">
        <f t="shared" ref="CC638" si="11980">U638/U653</f>
        <v>4.5362345565185321E-2</v>
      </c>
      <c r="CD638" s="124">
        <f t="shared" ref="CD638" si="11981">V638/V653</f>
        <v>3.8985565897747203E-2</v>
      </c>
      <c r="CE638" s="125">
        <f t="shared" ref="CE638" si="11982">W638/W653</f>
        <v>5.3429562493006601E-2</v>
      </c>
      <c r="CF638" s="122">
        <f t="shared" ref="CF638" si="11983">X638/X653</f>
        <v>3.8350836250486194E-2</v>
      </c>
      <c r="CG638" s="123">
        <f t="shared" ref="CG638" si="11984">Y638/Y653</f>
        <v>4.1614267748942495E-2</v>
      </c>
      <c r="CH638" s="124">
        <f t="shared" ref="CH638" si="11985">Z638/Z653</f>
        <v>5.5771812080536914E-2</v>
      </c>
      <c r="CI638" s="122">
        <f t="shared" ref="CI638" si="11986">AA638/AA653</f>
        <v>6.2857320407655973E-2</v>
      </c>
      <c r="CJ638" s="128">
        <f t="shared" ref="CJ638" si="11987">AB638/AB653</f>
        <v>4.7134724857685009E-2</v>
      </c>
      <c r="CK638" s="129">
        <f t="shared" ref="CK638" si="11988">AC638/AC653</f>
        <v>4.932041267369966E-2</v>
      </c>
    </row>
    <row r="639" spans="1:89" ht="13.5" thickBot="1" x14ac:dyDescent="0.25">
      <c r="A639" s="138" t="s">
        <v>33</v>
      </c>
      <c r="B639" s="193">
        <v>856</v>
      </c>
      <c r="C639" s="187">
        <v>881</v>
      </c>
      <c r="D639" s="188">
        <v>368</v>
      </c>
      <c r="E639" s="189">
        <v>576</v>
      </c>
      <c r="F639" s="186">
        <v>820</v>
      </c>
      <c r="G639" s="190">
        <v>687</v>
      </c>
      <c r="H639" s="188">
        <v>1461</v>
      </c>
      <c r="I639" s="189">
        <v>1235</v>
      </c>
      <c r="J639" s="186">
        <v>231</v>
      </c>
      <c r="K639" s="187">
        <v>230</v>
      </c>
      <c r="L639" s="188">
        <v>599</v>
      </c>
      <c r="M639" s="186">
        <v>681</v>
      </c>
      <c r="N639" s="191">
        <v>1183</v>
      </c>
      <c r="O639" s="194">
        <v>1126</v>
      </c>
      <c r="P639" s="186">
        <v>592</v>
      </c>
      <c r="Q639" s="187">
        <v>564</v>
      </c>
      <c r="R639" s="188">
        <v>858</v>
      </c>
      <c r="S639" s="189">
        <v>741</v>
      </c>
      <c r="T639" s="186">
        <v>148</v>
      </c>
      <c r="U639" s="190">
        <v>194</v>
      </c>
      <c r="V639" s="188">
        <v>594</v>
      </c>
      <c r="W639" s="195">
        <v>680</v>
      </c>
      <c r="X639" s="186">
        <v>494</v>
      </c>
      <c r="Y639" s="190">
        <v>241</v>
      </c>
      <c r="Z639" s="188">
        <v>1552</v>
      </c>
      <c r="AA639" s="186">
        <v>1620</v>
      </c>
      <c r="AB639" s="161">
        <f t="shared" si="11741"/>
        <v>9756</v>
      </c>
      <c r="AC639" s="162">
        <f t="shared" si="11742"/>
        <v>9456</v>
      </c>
      <c r="AE639" s="253">
        <f>$AE$19</f>
        <v>0</v>
      </c>
      <c r="AF639" s="119">
        <f>SUMIF($A$9:$A$32,$AE639,B$629:B$652)</f>
        <v>0</v>
      </c>
      <c r="AG639" s="187">
        <f t="shared" si="11933"/>
        <v>0</v>
      </c>
      <c r="AH639" s="188">
        <f t="shared" si="11933"/>
        <v>0</v>
      </c>
      <c r="AI639" s="189">
        <f t="shared" si="11933"/>
        <v>0</v>
      </c>
      <c r="AJ639" s="186">
        <f t="shared" si="11933"/>
        <v>0</v>
      </c>
      <c r="AK639" s="190">
        <f t="shared" si="11933"/>
        <v>0</v>
      </c>
      <c r="AL639" s="188">
        <f t="shared" si="11933"/>
        <v>0</v>
      </c>
      <c r="AM639" s="189">
        <f t="shared" si="11933"/>
        <v>0</v>
      </c>
      <c r="AN639" s="186">
        <f t="shared" si="11933"/>
        <v>0</v>
      </c>
      <c r="AO639" s="190">
        <f t="shared" si="11933"/>
        <v>0</v>
      </c>
      <c r="AP639" s="188">
        <f t="shared" si="11934"/>
        <v>0</v>
      </c>
      <c r="AQ639" s="186">
        <f t="shared" si="11934"/>
        <v>0</v>
      </c>
      <c r="AR639" s="191">
        <f t="shared" si="11934"/>
        <v>0</v>
      </c>
      <c r="AS639" s="192">
        <f t="shared" si="11934"/>
        <v>0</v>
      </c>
      <c r="AT639" s="186">
        <f t="shared" si="11934"/>
        <v>0</v>
      </c>
      <c r="AU639" s="190">
        <f t="shared" si="11934"/>
        <v>0</v>
      </c>
      <c r="AV639" s="188">
        <f t="shared" si="11934"/>
        <v>0</v>
      </c>
      <c r="AW639" s="189">
        <f t="shared" si="11934"/>
        <v>0</v>
      </c>
      <c r="AX639" s="186">
        <f t="shared" si="11934"/>
        <v>0</v>
      </c>
      <c r="AY639" s="190">
        <f t="shared" si="11934"/>
        <v>0</v>
      </c>
      <c r="AZ639" s="188">
        <f t="shared" si="11934"/>
        <v>0</v>
      </c>
      <c r="BA639" s="189">
        <f t="shared" si="11934"/>
        <v>0</v>
      </c>
      <c r="BB639" s="186">
        <f t="shared" si="11934"/>
        <v>0</v>
      </c>
      <c r="BC639" s="190">
        <f t="shared" si="11934"/>
        <v>0</v>
      </c>
      <c r="BD639" s="188">
        <f t="shared" si="11934"/>
        <v>0</v>
      </c>
      <c r="BE639" s="186">
        <f t="shared" si="11934"/>
        <v>0</v>
      </c>
      <c r="BF639" s="163">
        <f>SUM(AF639,AH639,AJ639,AL639,AN639,AP639,AR639,AT639,AV639,AX639,AZ639,BB639,BD639)</f>
        <v>0</v>
      </c>
      <c r="BG639" s="164">
        <f>SUM(AG639,AI639,AK639,AM639,AO639,AQ639,AS639,AU639,AW639,AY639,BA639,BC639,BE639)</f>
        <v>0</v>
      </c>
      <c r="BI639" s="138" t="s">
        <v>33</v>
      </c>
      <c r="BJ639" s="122">
        <f>B639/B653</f>
        <v>4.0624555075696456E-2</v>
      </c>
      <c r="BK639" s="123">
        <f t="shared" ref="BK639" si="11989">C639/C653</f>
        <v>4.7755854293148312E-2</v>
      </c>
      <c r="BL639" s="124">
        <f t="shared" ref="BL639" si="11990">D639/D653</f>
        <v>3.7122969837587005E-2</v>
      </c>
      <c r="BM639" s="125">
        <f t="shared" ref="BM639" si="11991">E639/E653</f>
        <v>6.0746677916051463E-2</v>
      </c>
      <c r="BN639" s="122">
        <f t="shared" ref="BN639" si="11992">F639/F653</f>
        <v>3.5534754723522272E-2</v>
      </c>
      <c r="BO639" s="123">
        <f t="shared" ref="BO639" si="11993">G639/G653</f>
        <v>3.6287766744136911E-2</v>
      </c>
      <c r="BP639" s="124">
        <f t="shared" ref="BP639" si="11994">H639/H653</f>
        <v>4.9936767269371435E-2</v>
      </c>
      <c r="BQ639" s="125">
        <f t="shared" ref="BQ639" si="11995">I639/I653</f>
        <v>4.3723005027260495E-2</v>
      </c>
      <c r="BR639" s="122">
        <f t="shared" ref="BR639" si="11996">J639/J653</f>
        <v>4.8478488982161595E-2</v>
      </c>
      <c r="BS639" s="123">
        <f t="shared" ref="BS639" si="11997">K639/K653</f>
        <v>4.5834994021522517E-2</v>
      </c>
      <c r="BT639" s="124">
        <f t="shared" ref="BT639" si="11998">L639/L653</f>
        <v>4.0870633187772926E-2</v>
      </c>
      <c r="BU639" s="122">
        <f t="shared" ref="BU639" si="11999">M639/M653</f>
        <v>4.4189215495425344E-2</v>
      </c>
      <c r="BV639" s="126">
        <f t="shared" ref="BV639" si="12000">N639/N653</f>
        <v>4.305575775222012E-2</v>
      </c>
      <c r="BW639" s="127">
        <f t="shared" ref="BW639" si="12001">O639/O653</f>
        <v>3.8641043239533289E-2</v>
      </c>
      <c r="BX639" s="122">
        <f t="shared" ref="BX639" si="12002">P639/P653</f>
        <v>4.3132969034608379E-2</v>
      </c>
      <c r="BY639" s="123">
        <f t="shared" ref="BY639" si="12003">Q639/Q653</f>
        <v>3.7809210967352687E-2</v>
      </c>
      <c r="BZ639" s="124">
        <f t="shared" ref="BZ639" si="12004">R639/R653</f>
        <v>4.7044632086851626E-2</v>
      </c>
      <c r="CA639" s="125">
        <f t="shared" ref="CA639" si="12005">S639/S653</f>
        <v>3.7621852152721368E-2</v>
      </c>
      <c r="CB639" s="122">
        <f t="shared" ref="CB639" si="12006">T639/T653</f>
        <v>3.428306694463748E-2</v>
      </c>
      <c r="CC639" s="123">
        <f t="shared" ref="CC639" si="12007">U639/U653</f>
        <v>3.5773557071731514E-2</v>
      </c>
      <c r="CD639" s="124">
        <f t="shared" ref="CD639" si="12008">V639/V653</f>
        <v>4.0064751112909754E-2</v>
      </c>
      <c r="CE639" s="125">
        <f t="shared" ref="CE639" si="12009">W639/W653</f>
        <v>3.8044086382454961E-2</v>
      </c>
      <c r="CF639" s="122">
        <f t="shared" ref="CF639" si="12010">X639/X653</f>
        <v>3.8428626993387789E-2</v>
      </c>
      <c r="CG639" s="123">
        <f t="shared" ref="CG639" si="12011">Y639/Y653</f>
        <v>2.7552303646964673E-2</v>
      </c>
      <c r="CH639" s="124">
        <f t="shared" ref="CH639" si="12012">Z639/Z653</f>
        <v>5.2080536912751677E-2</v>
      </c>
      <c r="CI639" s="122">
        <f t="shared" ref="CI639" si="12013">AA639/AA653</f>
        <v>5.0335570469798654E-2</v>
      </c>
      <c r="CJ639" s="128">
        <f t="shared" ref="CJ639" si="12014">AB639/AB653</f>
        <v>4.3558432860810362E-2</v>
      </c>
      <c r="CK639" s="129">
        <f t="shared" ref="CK639" si="12015">AC639/AC653</f>
        <v>4.230531769253483E-2</v>
      </c>
    </row>
    <row r="640" spans="1:89" ht="14.25" thickTop="1" thickBot="1" x14ac:dyDescent="0.25">
      <c r="A640" s="130" t="s">
        <v>34</v>
      </c>
      <c r="B640" s="196">
        <v>818</v>
      </c>
      <c r="C640" s="180">
        <v>995</v>
      </c>
      <c r="D640" s="181">
        <v>351</v>
      </c>
      <c r="E640" s="182">
        <v>620</v>
      </c>
      <c r="F640" s="179">
        <v>834</v>
      </c>
      <c r="G640" s="183">
        <v>870</v>
      </c>
      <c r="H640" s="181">
        <v>1342</v>
      </c>
      <c r="I640" s="182">
        <v>1529</v>
      </c>
      <c r="J640" s="179">
        <v>248</v>
      </c>
      <c r="K640" s="180">
        <v>200</v>
      </c>
      <c r="L640" s="181">
        <v>771</v>
      </c>
      <c r="M640" s="179">
        <v>550</v>
      </c>
      <c r="N640" s="184">
        <v>1292</v>
      </c>
      <c r="O640" s="197">
        <v>1125</v>
      </c>
      <c r="P640" s="179">
        <v>700</v>
      </c>
      <c r="Q640" s="180">
        <v>495</v>
      </c>
      <c r="R640" s="181">
        <v>902</v>
      </c>
      <c r="S640" s="182">
        <v>878</v>
      </c>
      <c r="T640" s="179">
        <v>203</v>
      </c>
      <c r="U640" s="183">
        <v>200</v>
      </c>
      <c r="V640" s="181">
        <v>709</v>
      </c>
      <c r="W640" s="198">
        <v>820</v>
      </c>
      <c r="X640" s="179">
        <v>491</v>
      </c>
      <c r="Y640" s="183">
        <v>302</v>
      </c>
      <c r="Z640" s="181">
        <v>1674</v>
      </c>
      <c r="AA640" s="179">
        <v>1920</v>
      </c>
      <c r="AB640" s="161">
        <f t="shared" si="11741"/>
        <v>10335</v>
      </c>
      <c r="AC640" s="162">
        <f t="shared" si="11742"/>
        <v>10504</v>
      </c>
      <c r="AE640" s="250" t="s">
        <v>25</v>
      </c>
      <c r="AF640" s="14">
        <f t="shared" ref="AF640:BG640" si="12016">SUM(AF637:AF639)</f>
        <v>2056</v>
      </c>
      <c r="AG640" s="1">
        <f t="shared" si="12016"/>
        <v>4172</v>
      </c>
      <c r="AH640" s="14">
        <f t="shared" si="12016"/>
        <v>1437</v>
      </c>
      <c r="AI640" s="1">
        <f t="shared" si="12016"/>
        <v>1399</v>
      </c>
      <c r="AJ640" s="14">
        <f t="shared" si="12016"/>
        <v>2042</v>
      </c>
      <c r="AK640" s="1">
        <f t="shared" si="12016"/>
        <v>3886</v>
      </c>
      <c r="AL640" s="14">
        <f t="shared" si="12016"/>
        <v>3364</v>
      </c>
      <c r="AM640" s="1">
        <f t="shared" si="12016"/>
        <v>5749</v>
      </c>
      <c r="AN640" s="14">
        <f t="shared" si="12016"/>
        <v>1159</v>
      </c>
      <c r="AO640" s="1">
        <f t="shared" si="12016"/>
        <v>312</v>
      </c>
      <c r="AP640" s="14">
        <f t="shared" si="12016"/>
        <v>3747</v>
      </c>
      <c r="AQ640" s="1">
        <f t="shared" si="12016"/>
        <v>939</v>
      </c>
      <c r="AR640" s="14">
        <f t="shared" si="12016"/>
        <v>5216</v>
      </c>
      <c r="AS640" s="1">
        <f t="shared" si="12016"/>
        <v>3352</v>
      </c>
      <c r="AT640" s="14">
        <f t="shared" si="12016"/>
        <v>2616</v>
      </c>
      <c r="AU640" s="1">
        <f t="shared" si="12016"/>
        <v>2325</v>
      </c>
      <c r="AV640" s="14">
        <f t="shared" si="12016"/>
        <v>2394</v>
      </c>
      <c r="AW640" s="1">
        <f t="shared" si="12016"/>
        <v>3547</v>
      </c>
      <c r="AX640" s="14">
        <f t="shared" si="12016"/>
        <v>1269</v>
      </c>
      <c r="AY640" s="1">
        <f t="shared" si="12016"/>
        <v>259</v>
      </c>
      <c r="AZ640" s="14">
        <f t="shared" si="12016"/>
        <v>3634</v>
      </c>
      <c r="BA640" s="1">
        <f t="shared" si="12016"/>
        <v>1948</v>
      </c>
      <c r="BB640" s="14">
        <f t="shared" si="12016"/>
        <v>2604</v>
      </c>
      <c r="BC640" s="1">
        <f t="shared" si="12016"/>
        <v>860</v>
      </c>
      <c r="BD640" s="14">
        <f t="shared" si="12016"/>
        <v>3995</v>
      </c>
      <c r="BE640" s="1">
        <f t="shared" si="12016"/>
        <v>5596</v>
      </c>
      <c r="BF640" s="165">
        <f t="shared" si="12016"/>
        <v>35533</v>
      </c>
      <c r="BG640" s="166">
        <f t="shared" si="12016"/>
        <v>34344</v>
      </c>
      <c r="BI640" s="130" t="s">
        <v>34</v>
      </c>
      <c r="BJ640" s="122">
        <f>B640/B653</f>
        <v>3.8821128565326754E-2</v>
      </c>
      <c r="BK640" s="123">
        <f t="shared" ref="BK640" si="12017">C640/C653</f>
        <v>5.3935385949696442E-2</v>
      </c>
      <c r="BL640" s="124">
        <f t="shared" ref="BL640" si="12018">D640/D653</f>
        <v>3.540805003530717E-2</v>
      </c>
      <c r="BM640" s="125">
        <f t="shared" ref="BM640" si="12019">E640/E653</f>
        <v>6.5387049145749845E-2</v>
      </c>
      <c r="BN640" s="122">
        <f t="shared" ref="BN640" si="12020">F640/F653</f>
        <v>3.6141445657826315E-2</v>
      </c>
      <c r="BO640" s="123">
        <f t="shared" ref="BO640" si="12021">G640/G653</f>
        <v>4.595394041833932E-2</v>
      </c>
      <c r="BP640" s="124">
        <f t="shared" ref="BP640" si="12022">H640/H653</f>
        <v>4.5869364596506819E-2</v>
      </c>
      <c r="BQ640" s="125">
        <f t="shared" ref="BQ640" si="12023">I640/I653</f>
        <v>5.413155845075409E-2</v>
      </c>
      <c r="BR640" s="122">
        <f t="shared" ref="BR640" si="12024">J640/J653</f>
        <v>5.204616998950682E-2</v>
      </c>
      <c r="BS640" s="123">
        <f t="shared" ref="BS640" si="12025">K640/K653</f>
        <v>3.9856516540454363E-2</v>
      </c>
      <c r="BT640" s="124">
        <f t="shared" ref="BT640" si="12026">L640/L653</f>
        <v>5.2606441048034934E-2</v>
      </c>
      <c r="BU640" s="122">
        <f t="shared" ref="BU640" si="12027">M640/M653</f>
        <v>3.5688793718772309E-2</v>
      </c>
      <c r="BV640" s="126">
        <f t="shared" ref="BV640" si="12028">N640/N653</f>
        <v>4.7022856310962292E-2</v>
      </c>
      <c r="BW640" s="127">
        <f t="shared" ref="BW640" si="12029">O640/O653</f>
        <v>3.860672614962251E-2</v>
      </c>
      <c r="BX640" s="122">
        <f t="shared" ref="BX640" si="12030">P640/P653</f>
        <v>5.1001821493624776E-2</v>
      </c>
      <c r="BY640" s="123">
        <f t="shared" ref="BY640" si="12031">Q640/Q653</f>
        <v>3.3183616008580816E-2</v>
      </c>
      <c r="BZ640" s="124">
        <f t="shared" ref="BZ640" si="12032">R640/R653</f>
        <v>4.9457177322074788E-2</v>
      </c>
      <c r="CA640" s="125">
        <f t="shared" ref="CA640" si="12033">S640/S653</f>
        <v>4.4577579203899272E-2</v>
      </c>
      <c r="CB640" s="122">
        <f t="shared" ref="CB640" si="12034">T640/T653</f>
        <v>4.7023395876766273E-2</v>
      </c>
      <c r="CC640" s="123">
        <f t="shared" ref="CC640" si="12035">U640/U653</f>
        <v>3.687995574405311E-2</v>
      </c>
      <c r="CD640" s="124">
        <f t="shared" ref="CD640" si="12036">V640/V653</f>
        <v>4.7821394846890596E-2</v>
      </c>
      <c r="CE640" s="125">
        <f t="shared" ref="CE640" si="12037">W640/W653</f>
        <v>4.587669240237216E-2</v>
      </c>
      <c r="CF640" s="122">
        <f t="shared" ref="CF640" si="12038">X640/X653</f>
        <v>3.8195254764683002E-2</v>
      </c>
      <c r="CG640" s="123">
        <f t="shared" ref="CG640" si="12039">Y640/Y653</f>
        <v>3.4526123242254486E-2</v>
      </c>
      <c r="CH640" s="124">
        <f t="shared" ref="CH640" si="12040">Z640/Z653</f>
        <v>5.6174496644295302E-2</v>
      </c>
      <c r="CI640" s="122">
        <f t="shared" ref="CI640" si="12041">AA640/AA653</f>
        <v>5.9656972408650262E-2</v>
      </c>
      <c r="CJ640" s="128">
        <f t="shared" ref="CJ640" si="12042">AB640/AB653</f>
        <v>4.6143542806116752E-2</v>
      </c>
      <c r="CK640" s="129">
        <f t="shared" ref="CK640" si="12043">AC640/AC653</f>
        <v>4.6993978113619488E-2</v>
      </c>
    </row>
    <row r="641" spans="1:89" ht="13.5" thickTop="1" x14ac:dyDescent="0.2">
      <c r="A641" s="138" t="s">
        <v>35</v>
      </c>
      <c r="B641" s="193">
        <v>787</v>
      </c>
      <c r="C641" s="187">
        <v>1108</v>
      </c>
      <c r="D641" s="188">
        <v>386</v>
      </c>
      <c r="E641" s="189">
        <v>623</v>
      </c>
      <c r="F641" s="186">
        <v>845</v>
      </c>
      <c r="G641" s="190">
        <v>1129</v>
      </c>
      <c r="H641" s="188">
        <v>1380</v>
      </c>
      <c r="I641" s="189">
        <v>1736</v>
      </c>
      <c r="J641" s="186">
        <v>278</v>
      </c>
      <c r="K641" s="187">
        <v>144</v>
      </c>
      <c r="L641" s="188">
        <v>1126</v>
      </c>
      <c r="M641" s="186">
        <v>532</v>
      </c>
      <c r="N641" s="191">
        <v>1610</v>
      </c>
      <c r="O641" s="194">
        <v>1177</v>
      </c>
      <c r="P641" s="186">
        <v>739</v>
      </c>
      <c r="Q641" s="187">
        <v>574</v>
      </c>
      <c r="R641" s="188">
        <v>928</v>
      </c>
      <c r="S641" s="189">
        <v>1072</v>
      </c>
      <c r="T641" s="186">
        <v>282</v>
      </c>
      <c r="U641" s="190">
        <v>151</v>
      </c>
      <c r="V641" s="188">
        <v>949</v>
      </c>
      <c r="W641" s="195">
        <v>760</v>
      </c>
      <c r="X641" s="186">
        <v>671</v>
      </c>
      <c r="Y641" s="190">
        <v>283</v>
      </c>
      <c r="Z641" s="188">
        <v>1664</v>
      </c>
      <c r="AA641" s="186">
        <v>2043</v>
      </c>
      <c r="AB641" s="161">
        <f t="shared" si="11741"/>
        <v>11645</v>
      </c>
      <c r="AC641" s="162">
        <f t="shared" si="11742"/>
        <v>11332</v>
      </c>
      <c r="BI641" s="138" t="s">
        <v>35</v>
      </c>
      <c r="BJ641" s="122">
        <f>B641/B653</f>
        <v>3.73499122016041E-2</v>
      </c>
      <c r="BK641" s="123">
        <f t="shared" ref="BK641" si="12044">C641/C653</f>
        <v>6.0060711188204684E-2</v>
      </c>
      <c r="BL641" s="124">
        <f t="shared" ref="BL641" si="12045">D641/D653</f>
        <v>3.8938767275295064E-2</v>
      </c>
      <c r="BM641" s="125">
        <f t="shared" ref="BM641" si="12046">E641/E653</f>
        <v>6.5703438093229274E-2</v>
      </c>
      <c r="BN641" s="122">
        <f t="shared" ref="BN641" si="12047">F641/F653</f>
        <v>3.6618131391922347E-2</v>
      </c>
      <c r="BO641" s="123">
        <f t="shared" ref="BO641" si="12048">G641/G653</f>
        <v>5.9634481301500106E-2</v>
      </c>
      <c r="BP641" s="124">
        <f t="shared" ref="BP641" si="12049">H641/H653</f>
        <v>4.7168199063471992E-2</v>
      </c>
      <c r="BQ641" s="125">
        <f t="shared" ref="BQ641" si="12050">I641/I653</f>
        <v>6.1460029738724067E-2</v>
      </c>
      <c r="BR641" s="122">
        <f t="shared" ref="BR641" si="12051">J641/J653</f>
        <v>5.8342077649527806E-2</v>
      </c>
      <c r="BS641" s="123">
        <f t="shared" ref="BS641" si="12052">K641/K653</f>
        <v>2.8696691909127141E-2</v>
      </c>
      <c r="BT641" s="124">
        <f t="shared" ref="BT641" si="12053">L641/L653</f>
        <v>7.6828602620087338E-2</v>
      </c>
      <c r="BU641" s="122">
        <f t="shared" ref="BU641" si="12054">M641/M653</f>
        <v>3.4520796833430664E-2</v>
      </c>
      <c r="BV641" s="126">
        <f t="shared" ref="BV641" si="12055">N641/N653</f>
        <v>5.8596593390595426E-2</v>
      </c>
      <c r="BW641" s="127">
        <f t="shared" ref="BW641" si="12056">O641/O653</f>
        <v>4.0391214824982841E-2</v>
      </c>
      <c r="BX641" s="122">
        <f t="shared" ref="BX641" si="12057">P641/P653</f>
        <v>5.384335154826958E-2</v>
      </c>
      <c r="BY641" s="123">
        <f t="shared" ref="BY641" si="12058">Q641/Q653</f>
        <v>3.8479587048334117E-2</v>
      </c>
      <c r="BZ641" s="124">
        <f t="shared" ref="BZ641" si="12059">R641/R653</f>
        <v>5.0882772233797564E-2</v>
      </c>
      <c r="CA641" s="125">
        <f t="shared" ref="CA641" si="12060">S641/S653</f>
        <v>5.4427294882209584E-2</v>
      </c>
      <c r="CB641" s="122">
        <f t="shared" ref="CB641" si="12061">T641/T653</f>
        <v>6.5323141070187635E-2</v>
      </c>
      <c r="CC641" s="123">
        <f t="shared" ref="CC641" si="12062">U641/U653</f>
        <v>2.7844366586760094E-2</v>
      </c>
      <c r="CD641" s="124">
        <f t="shared" ref="CD641" si="12063">V641/V653</f>
        <v>6.4009173074328879E-2</v>
      </c>
      <c r="CE641" s="125">
        <f t="shared" ref="CE641" si="12064">W641/W653</f>
        <v>4.2519861250979077E-2</v>
      </c>
      <c r="CF641" s="122">
        <f t="shared" ref="CF641" si="12065">X641/X653</f>
        <v>5.2197588486970051E-2</v>
      </c>
      <c r="CG641" s="123">
        <f t="shared" ref="CG641" si="12066">Y641/Y653</f>
        <v>3.235394992568881E-2</v>
      </c>
      <c r="CH641" s="124">
        <f t="shared" ref="CH641" si="12067">Z641/Z653</f>
        <v>5.5838926174496643E-2</v>
      </c>
      <c r="CI641" s="122">
        <f t="shared" ref="CI641" si="12068">AA641/AA653</f>
        <v>6.3478747203579419E-2</v>
      </c>
      <c r="CJ641" s="128">
        <f t="shared" ref="CJ641" si="12069">AB641/AB653</f>
        <v>5.1992409867172677E-2</v>
      </c>
      <c r="CK641" s="129">
        <f t="shared" ref="CK641" si="12070">AC641/AC653</f>
        <v>5.0698377759285602E-2</v>
      </c>
    </row>
    <row r="642" spans="1:89" x14ac:dyDescent="0.2">
      <c r="A642" s="130" t="s">
        <v>36</v>
      </c>
      <c r="B642" s="196">
        <v>901</v>
      </c>
      <c r="C642" s="180">
        <v>1788</v>
      </c>
      <c r="D642" s="181">
        <v>678</v>
      </c>
      <c r="E642" s="182">
        <v>660</v>
      </c>
      <c r="F642" s="179">
        <v>967</v>
      </c>
      <c r="G642" s="183">
        <v>1822</v>
      </c>
      <c r="H642" s="181">
        <v>1537</v>
      </c>
      <c r="I642" s="182">
        <v>2188</v>
      </c>
      <c r="J642" s="179">
        <v>487</v>
      </c>
      <c r="K642" s="180">
        <v>151</v>
      </c>
      <c r="L642" s="181">
        <v>1385</v>
      </c>
      <c r="M642" s="179">
        <v>475</v>
      </c>
      <c r="N642" s="184">
        <v>2032</v>
      </c>
      <c r="O642" s="197">
        <v>1397</v>
      </c>
      <c r="P642" s="179">
        <v>1018</v>
      </c>
      <c r="Q642" s="180">
        <v>721</v>
      </c>
      <c r="R642" s="181">
        <v>1267</v>
      </c>
      <c r="S642" s="182">
        <v>1303</v>
      </c>
      <c r="T642" s="179">
        <v>608</v>
      </c>
      <c r="U642" s="183">
        <v>121</v>
      </c>
      <c r="V642" s="181">
        <v>1468</v>
      </c>
      <c r="W642" s="198">
        <v>821</v>
      </c>
      <c r="X642" s="179">
        <v>935</v>
      </c>
      <c r="Y642" s="183">
        <v>320</v>
      </c>
      <c r="Z642" s="181">
        <v>1923</v>
      </c>
      <c r="AA642" s="179">
        <v>2116</v>
      </c>
      <c r="AB642" s="161">
        <f t="shared" si="11741"/>
        <v>15206</v>
      </c>
      <c r="AC642" s="162">
        <f t="shared" si="11742"/>
        <v>13883</v>
      </c>
      <c r="BI642" s="130" t="s">
        <v>36</v>
      </c>
      <c r="BJ642" s="122">
        <f>B642/B653</f>
        <v>4.2760191732713206E-2</v>
      </c>
      <c r="BK642" s="123">
        <f t="shared" ref="BK642" si="12071">C642/C653</f>
        <v>9.6921075455333905E-2</v>
      </c>
      <c r="BL642" s="124">
        <f t="shared" ref="BL642" si="12072">D642/D653</f>
        <v>6.839503682033693E-2</v>
      </c>
      <c r="BM642" s="125">
        <f t="shared" ref="BM642" si="12073">E642/E653</f>
        <v>6.9605568445475635E-2</v>
      </c>
      <c r="BN642" s="122">
        <f t="shared" ref="BN642" si="12074">F642/F653</f>
        <v>4.1905009533714684E-2</v>
      </c>
      <c r="BO642" s="123">
        <f t="shared" ref="BO642" si="12075">G642/G653</f>
        <v>9.6239171772660045E-2</v>
      </c>
      <c r="BP642" s="124">
        <f t="shared" ref="BP642" si="12076">H642/H653</f>
        <v>5.2534436203301775E-2</v>
      </c>
      <c r="BQ642" s="125">
        <f t="shared" ref="BQ642" si="12077">I642/I653</f>
        <v>7.7462295546272042E-2</v>
      </c>
      <c r="BR642" s="122">
        <f t="shared" ref="BR642" si="12078">J642/J653</f>
        <v>0.10220356768100734</v>
      </c>
      <c r="BS642" s="123">
        <f t="shared" ref="BS642" si="12079">K642/K653</f>
        <v>3.0091669988043045E-2</v>
      </c>
      <c r="BT642" s="124">
        <f t="shared" ref="BT642" si="12080">L642/L653</f>
        <v>9.4500545851528381E-2</v>
      </c>
      <c r="BU642" s="122">
        <f t="shared" ref="BU642" si="12081">M642/M653</f>
        <v>3.0822140029848809E-2</v>
      </c>
      <c r="BV642" s="126">
        <f t="shared" ref="BV642" si="12082">N642/N653</f>
        <v>7.3955452030863303E-2</v>
      </c>
      <c r="BW642" s="127">
        <f t="shared" ref="BW642" si="12083">O642/O653</f>
        <v>4.7940974605353466E-2</v>
      </c>
      <c r="BX642" s="122">
        <f t="shared" ref="BX642" si="12084">P642/P653</f>
        <v>7.4171220400728599E-2</v>
      </c>
      <c r="BY642" s="123">
        <f t="shared" ref="BY642" si="12085">Q642/Q653</f>
        <v>4.8334115438761142E-2</v>
      </c>
      <c r="BZ642" s="124">
        <f t="shared" ref="BZ642" si="12086">R642/R653</f>
        <v>6.9470336659721466E-2</v>
      </c>
      <c r="CA642" s="125">
        <f t="shared" ref="CA642" si="12087">S642/S653</f>
        <v>6.6155564581640944E-2</v>
      </c>
      <c r="CB642" s="122">
        <f t="shared" ref="CB642" si="12088">T642/T653</f>
        <v>0.14083854528607828</v>
      </c>
      <c r="CC642" s="123">
        <f t="shared" ref="CC642" si="12089">U642/U653</f>
        <v>2.231237322515213E-2</v>
      </c>
      <c r="CD642" s="124">
        <f t="shared" ref="CD642" si="12090">V642/V653</f>
        <v>9.9015243491164168E-2</v>
      </c>
      <c r="CE642" s="125">
        <f t="shared" ref="CE642" si="12091">W642/W653</f>
        <v>4.5932639588228713E-2</v>
      </c>
      <c r="CF642" s="122">
        <f t="shared" ref="CF642" si="12092">X642/X653</f>
        <v>7.2734344612991053E-2</v>
      </c>
      <c r="CG642" s="123">
        <f t="shared" ref="CG642" si="12093">Y642/Y653</f>
        <v>3.658397164742197E-2</v>
      </c>
      <c r="CH642" s="124">
        <f t="shared" ref="CH642" si="12094">Z642/Z653</f>
        <v>6.4530201342281879E-2</v>
      </c>
      <c r="CI642" s="122">
        <f t="shared" ref="CI642" si="12095">AA642/AA653</f>
        <v>6.5746955008699981E-2</v>
      </c>
      <c r="CJ642" s="128">
        <f t="shared" ref="CJ642" si="12096">AB642/AB653</f>
        <v>6.7891505748409423E-2</v>
      </c>
      <c r="CK642" s="129">
        <f t="shared" ref="CK642" si="12097">AC642/AC653</f>
        <v>6.2111328841525065E-2</v>
      </c>
    </row>
    <row r="643" spans="1:89" x14ac:dyDescent="0.2">
      <c r="A643" s="138" t="s">
        <v>30</v>
      </c>
      <c r="B643" s="193">
        <v>1066</v>
      </c>
      <c r="C643" s="187">
        <v>1609</v>
      </c>
      <c r="D643" s="188">
        <v>801</v>
      </c>
      <c r="E643" s="189">
        <v>519</v>
      </c>
      <c r="F643" s="186">
        <v>1208</v>
      </c>
      <c r="G643" s="190">
        <v>1722</v>
      </c>
      <c r="H643" s="188">
        <v>1736</v>
      </c>
      <c r="I643" s="189">
        <v>2625</v>
      </c>
      <c r="J643" s="186">
        <v>680</v>
      </c>
      <c r="K643" s="187">
        <v>162</v>
      </c>
      <c r="L643" s="188">
        <v>1905</v>
      </c>
      <c r="M643" s="186">
        <v>458</v>
      </c>
      <c r="N643" s="191">
        <v>2691</v>
      </c>
      <c r="O643" s="194">
        <v>1553</v>
      </c>
      <c r="P643" s="186">
        <v>1369</v>
      </c>
      <c r="Q643" s="187">
        <v>994</v>
      </c>
      <c r="R643" s="188">
        <v>1238</v>
      </c>
      <c r="S643" s="189">
        <v>1624</v>
      </c>
      <c r="T643" s="186">
        <v>701</v>
      </c>
      <c r="U643" s="190">
        <v>144</v>
      </c>
      <c r="V643" s="188">
        <v>1778</v>
      </c>
      <c r="W643" s="195">
        <v>1067</v>
      </c>
      <c r="X643" s="186">
        <v>1423</v>
      </c>
      <c r="Y643" s="190">
        <v>406</v>
      </c>
      <c r="Z643" s="188">
        <v>2127</v>
      </c>
      <c r="AA643" s="186">
        <v>2559</v>
      </c>
      <c r="AB643" s="161">
        <f t="shared" si="11741"/>
        <v>18723</v>
      </c>
      <c r="AC643" s="162">
        <f t="shared" si="11742"/>
        <v>15442</v>
      </c>
      <c r="BI643" s="138" t="s">
        <v>30</v>
      </c>
      <c r="BJ643" s="122">
        <f>B643/B653</f>
        <v>5.0590859475107969E-2</v>
      </c>
      <c r="BK643" s="123">
        <f t="shared" ref="BK643" si="12098">C643/C653</f>
        <v>8.7218126626192535E-2</v>
      </c>
      <c r="BL643" s="124">
        <f t="shared" ref="BL643" si="12099">D643/D653</f>
        <v>8.0802985978008682E-2</v>
      </c>
      <c r="BM643" s="125">
        <f t="shared" ref="BM643" si="12100">E643/E653</f>
        <v>5.4735287913942207E-2</v>
      </c>
      <c r="BN643" s="122">
        <f t="shared" ref="BN643" si="12101">F643/F653</f>
        <v>5.2348760617091351E-2</v>
      </c>
      <c r="BO643" s="123">
        <f t="shared" ref="BO643" si="12102">G643/G653</f>
        <v>9.0957109655609547E-2</v>
      </c>
      <c r="BP643" s="124">
        <f t="shared" ref="BP643" si="12103">H643/H653</f>
        <v>5.9336227227672012E-2</v>
      </c>
      <c r="BQ643" s="125">
        <f t="shared" ref="BQ643" si="12104">I643/I653</f>
        <v>9.2933512709764216E-2</v>
      </c>
      <c r="BR643" s="122">
        <f t="shared" ref="BR643" si="12105">J643/J653</f>
        <v>0.14270724029380902</v>
      </c>
      <c r="BS643" s="123">
        <f t="shared" ref="BS643" si="12106">K643/K653</f>
        <v>3.2283778397768033E-2</v>
      </c>
      <c r="BT643" s="124">
        <f t="shared" ref="BT643" si="12107">L643/L653</f>
        <v>0.12998089519650655</v>
      </c>
      <c r="BU643" s="122">
        <f t="shared" ref="BU643" si="12108">M643/M653</f>
        <v>2.9719031860359485E-2</v>
      </c>
      <c r="BV643" s="126">
        <f t="shared" ref="BV643" si="12109">N643/N653</f>
        <v>9.7940020381423784E-2</v>
      </c>
      <c r="BW643" s="127">
        <f t="shared" ref="BW643" si="12110">O643/O653</f>
        <v>5.3294440631434452E-2</v>
      </c>
      <c r="BX643" s="122">
        <f t="shared" ref="BX643" si="12111">P643/P653</f>
        <v>9.9744990892531873E-2</v>
      </c>
      <c r="BY643" s="123">
        <f t="shared" ref="BY643" si="12112">Q643/Q653</f>
        <v>6.6635382449554206E-2</v>
      </c>
      <c r="BZ643" s="124">
        <f t="shared" ref="BZ643" si="12113">R643/R653</f>
        <v>6.7880250027415281E-2</v>
      </c>
      <c r="CA643" s="125">
        <f t="shared" ref="CA643" si="12114">S643/S653</f>
        <v>8.2453290008123473E-2</v>
      </c>
      <c r="CB643" s="122">
        <f t="shared" ref="CB643" si="12115">T643/T653</f>
        <v>0.16238128329858698</v>
      </c>
      <c r="CC643" s="123">
        <f t="shared" ref="CC643" si="12116">U643/U653</f>
        <v>2.6553568135718238E-2</v>
      </c>
      <c r="CD643" s="124">
        <f t="shared" ref="CD643" si="12117">V643/V653</f>
        <v>0.11992445703493862</v>
      </c>
      <c r="CE643" s="125">
        <f t="shared" ref="CE643" si="12118">W643/W653</f>
        <v>5.9695647308940357E-2</v>
      </c>
      <c r="CF643" s="122">
        <f t="shared" ref="CF643" si="12119">X643/X653</f>
        <v>0.11069622714896928</v>
      </c>
      <c r="CG643" s="123">
        <f t="shared" ref="CG643" si="12120">Y643/Y653</f>
        <v>4.6415914027666628E-2</v>
      </c>
      <c r="CH643" s="124">
        <f t="shared" ref="CH643" si="12121">Z643/Z653</f>
        <v>7.1375838926174495E-2</v>
      </c>
      <c r="CI643" s="122">
        <f t="shared" ref="CI643" si="12122">AA643/AA653</f>
        <v>7.9511558538404178E-2</v>
      </c>
      <c r="CJ643" s="128">
        <f t="shared" ref="CJ643" si="12123">AB643/AB653</f>
        <v>8.3594151132938943E-2</v>
      </c>
      <c r="CK643" s="129">
        <f t="shared" ref="CK643" si="12124">AC643/AC653</f>
        <v>6.9086158609150045E-2</v>
      </c>
    </row>
    <row r="644" spans="1:89" x14ac:dyDescent="0.2">
      <c r="A644" s="130" t="s">
        <v>32</v>
      </c>
      <c r="B644" s="196">
        <v>990</v>
      </c>
      <c r="C644" s="180">
        <v>2563</v>
      </c>
      <c r="D644" s="181">
        <v>636</v>
      </c>
      <c r="E644" s="182">
        <v>880</v>
      </c>
      <c r="F644" s="179">
        <v>834</v>
      </c>
      <c r="G644" s="183">
        <v>2164</v>
      </c>
      <c r="H644" s="181">
        <v>1628</v>
      </c>
      <c r="I644" s="182">
        <v>3124</v>
      </c>
      <c r="J644" s="179">
        <v>479</v>
      </c>
      <c r="K644" s="180">
        <v>150</v>
      </c>
      <c r="L644" s="181">
        <v>1842</v>
      </c>
      <c r="M644" s="179">
        <v>481</v>
      </c>
      <c r="N644" s="184">
        <v>2525</v>
      </c>
      <c r="O644" s="197">
        <v>1799</v>
      </c>
      <c r="P644" s="179">
        <v>1247</v>
      </c>
      <c r="Q644" s="180">
        <v>1331</v>
      </c>
      <c r="R644" s="181">
        <v>1156</v>
      </c>
      <c r="S644" s="182">
        <v>1923</v>
      </c>
      <c r="T644" s="179">
        <v>568</v>
      </c>
      <c r="U644" s="183">
        <v>115</v>
      </c>
      <c r="V644" s="181">
        <v>1856</v>
      </c>
      <c r="W644" s="198">
        <v>881</v>
      </c>
      <c r="X644" s="179">
        <v>1181</v>
      </c>
      <c r="Y644" s="183">
        <v>454</v>
      </c>
      <c r="Z644" s="181">
        <v>1868</v>
      </c>
      <c r="AA644" s="179">
        <v>3037</v>
      </c>
      <c r="AB644" s="161">
        <f t="shared" si="11741"/>
        <v>16810</v>
      </c>
      <c r="AC644" s="162">
        <f t="shared" si="11742"/>
        <v>18902</v>
      </c>
      <c r="BI644" s="130" t="s">
        <v>32</v>
      </c>
      <c r="BJ644" s="122">
        <f>B644/B653</f>
        <v>4.6984006454368565E-2</v>
      </c>
      <c r="BK644" s="123">
        <f t="shared" ref="BK644" si="12125">C644/C653</f>
        <v>0.13893104943625326</v>
      </c>
      <c r="BL644" s="124">
        <f t="shared" ref="BL644" si="12126">D644/D653</f>
        <v>6.415817613235146E-2</v>
      </c>
      <c r="BM644" s="125">
        <f t="shared" ref="BM644" si="12127">E644/E653</f>
        <v>9.2807424593967514E-2</v>
      </c>
      <c r="BN644" s="122">
        <f t="shared" ref="BN644" si="12128">F644/F653</f>
        <v>3.6141445657826315E-2</v>
      </c>
      <c r="BO644" s="123">
        <f t="shared" ref="BO644" si="12129">G644/G653</f>
        <v>0.11430382421297275</v>
      </c>
      <c r="BP644" s="124">
        <f t="shared" ref="BP644" si="12130">H644/H653</f>
        <v>5.5644802953139422E-2</v>
      </c>
      <c r="BQ644" s="125">
        <f t="shared" ref="BQ644" si="12131">I644/I653</f>
        <v>0.11059973093535368</v>
      </c>
      <c r="BR644" s="122">
        <f t="shared" ref="BR644" si="12132">J644/J653</f>
        <v>0.10052465897166842</v>
      </c>
      <c r="BS644" s="123">
        <f t="shared" ref="BS644" si="12133">K644/K653</f>
        <v>2.9892387405340774E-2</v>
      </c>
      <c r="BT644" s="124">
        <f t="shared" ref="BT644" si="12134">L644/L653</f>
        <v>0.12568231441048036</v>
      </c>
      <c r="BU644" s="122">
        <f t="shared" ref="BU644" si="12135">M644/M653</f>
        <v>3.1211472324962689E-2</v>
      </c>
      <c r="BV644" s="126">
        <f t="shared" ref="BV644" si="12136">N644/N653</f>
        <v>9.1898384044256806E-2</v>
      </c>
      <c r="BW644" s="127">
        <f t="shared" ref="BW644" si="12137">O644/O653</f>
        <v>6.1736444749485246E-2</v>
      </c>
      <c r="BX644" s="122">
        <f t="shared" ref="BX644" si="12138">P644/P653</f>
        <v>9.0856102003642983E-2</v>
      </c>
      <c r="BY644" s="123">
        <f t="shared" ref="BY644" si="12139">Q644/Q653</f>
        <v>8.9227056378628405E-2</v>
      </c>
      <c r="BZ644" s="124">
        <f t="shared" ref="BZ644" si="12140">R644/R653</f>
        <v>6.3384142998135759E-2</v>
      </c>
      <c r="CA644" s="125">
        <f t="shared" ref="CA644" si="12141">S644/S653</f>
        <v>9.7634037367993504E-2</v>
      </c>
      <c r="CB644" s="122">
        <f t="shared" ref="CB644" si="12142">T644/T653</f>
        <v>0.13157285151725737</v>
      </c>
      <c r="CC644" s="123">
        <f t="shared" ref="CC644" si="12143">U644/U653</f>
        <v>2.1205974552830537E-2</v>
      </c>
      <c r="CD644" s="124">
        <f t="shared" ref="CD644" si="12144">V644/V653</f>
        <v>0.12518548495885606</v>
      </c>
      <c r="CE644" s="125">
        <f t="shared" ref="CE644" si="12145">W644/W653</f>
        <v>4.9289470739621796E-2</v>
      </c>
      <c r="CF644" s="122">
        <f t="shared" ref="CF644" si="12146">X644/X653</f>
        <v>9.1870867366783349E-2</v>
      </c>
      <c r="CG644" s="123">
        <f t="shared" ref="CG644" si="12147">Y644/Y653</f>
        <v>5.1903509774779921E-2</v>
      </c>
      <c r="CH644" s="124">
        <f t="shared" ref="CH644" si="12148">Z644/Z653</f>
        <v>6.2684563758389267E-2</v>
      </c>
      <c r="CI644" s="122">
        <f t="shared" ref="CI644" si="12149">AA644/AA653</f>
        <v>9.43636589609744E-2</v>
      </c>
      <c r="CJ644" s="128">
        <f t="shared" ref="CJ644" si="12150">AB644/AB653</f>
        <v>7.5053019310190872E-2</v>
      </c>
      <c r="CK644" s="129">
        <f t="shared" ref="CK644" si="12151">AC644/AC653</f>
        <v>8.4565896258914267E-2</v>
      </c>
    </row>
    <row r="645" spans="1:89" x14ac:dyDescent="0.2">
      <c r="A645" s="138" t="s">
        <v>37</v>
      </c>
      <c r="B645" s="193">
        <v>1044</v>
      </c>
      <c r="C645" s="187">
        <v>1808</v>
      </c>
      <c r="D645" s="188">
        <v>481</v>
      </c>
      <c r="E645" s="189">
        <v>657</v>
      </c>
      <c r="F645" s="186">
        <v>699</v>
      </c>
      <c r="G645" s="190">
        <v>2130</v>
      </c>
      <c r="H645" s="188">
        <v>1383</v>
      </c>
      <c r="I645" s="189">
        <v>2470</v>
      </c>
      <c r="J645" s="186">
        <v>400</v>
      </c>
      <c r="K645" s="187">
        <v>137</v>
      </c>
      <c r="L645" s="188">
        <v>1254</v>
      </c>
      <c r="M645" s="186">
        <v>542</v>
      </c>
      <c r="N645" s="191">
        <v>1936</v>
      </c>
      <c r="O645" s="194">
        <v>1560</v>
      </c>
      <c r="P645" s="186">
        <v>706</v>
      </c>
      <c r="Q645" s="187">
        <v>1144</v>
      </c>
      <c r="R645" s="188">
        <v>933</v>
      </c>
      <c r="S645" s="189">
        <v>1315</v>
      </c>
      <c r="T645" s="186">
        <v>340</v>
      </c>
      <c r="U645" s="190">
        <v>136</v>
      </c>
      <c r="V645" s="188">
        <v>1322</v>
      </c>
      <c r="W645" s="195">
        <v>724</v>
      </c>
      <c r="X645" s="186">
        <v>752</v>
      </c>
      <c r="Y645" s="190">
        <v>371</v>
      </c>
      <c r="Z645" s="188">
        <v>1474</v>
      </c>
      <c r="AA645" s="186">
        <v>2120</v>
      </c>
      <c r="AB645" s="161">
        <f t="shared" si="11741"/>
        <v>12724</v>
      </c>
      <c r="AC645" s="162">
        <f t="shared" si="11742"/>
        <v>15114</v>
      </c>
      <c r="BI645" s="138" t="s">
        <v>37</v>
      </c>
      <c r="BJ645" s="122">
        <f>B645/B653</f>
        <v>4.9546770442788664E-2</v>
      </c>
      <c r="BK645" s="123">
        <f t="shared" ref="BK645" si="12152">C645/C653</f>
        <v>9.8005203816131828E-2</v>
      </c>
      <c r="BL645" s="124">
        <f t="shared" ref="BL645" si="12153">D645/D653</f>
        <v>4.8522142640976498E-2</v>
      </c>
      <c r="BM645" s="125">
        <f t="shared" ref="BM645" si="12154">E645/E653</f>
        <v>6.9289179497996206E-2</v>
      </c>
      <c r="BN645" s="122">
        <f t="shared" ref="BN645" si="12155">F645/F653</f>
        <v>3.0291211648465939E-2</v>
      </c>
      <c r="BO645" s="123">
        <f t="shared" ref="BO645" si="12156">G645/G653</f>
        <v>0.11250792309317557</v>
      </c>
      <c r="BP645" s="124">
        <f t="shared" ref="BP645" si="12157">H645/H653</f>
        <v>4.7270738626653451E-2</v>
      </c>
      <c r="BQ645" s="125">
        <f t="shared" ref="BQ645" si="12158">I645/I653</f>
        <v>8.744601005452099E-2</v>
      </c>
      <c r="BR645" s="122">
        <f t="shared" ref="BR645" si="12159">J645/J653</f>
        <v>8.394543546694648E-2</v>
      </c>
      <c r="BS645" s="123">
        <f t="shared" ref="BS645" si="12160">K645/K653</f>
        <v>2.7301713830211238E-2</v>
      </c>
      <c r="BT645" s="124">
        <f t="shared" ref="BT645" si="12161">L645/L653</f>
        <v>8.5562227074235803E-2</v>
      </c>
      <c r="BU645" s="122">
        <f t="shared" ref="BU645" si="12162">M645/M653</f>
        <v>3.5169683991953797E-2</v>
      </c>
      <c r="BV645" s="126">
        <f t="shared" ref="BV645" si="12163">N645/N653</f>
        <v>7.0461493667200462E-2</v>
      </c>
      <c r="BW645" s="127">
        <f t="shared" ref="BW645" si="12164">O645/O653</f>
        <v>5.3534660260809885E-2</v>
      </c>
      <c r="BX645" s="122">
        <f t="shared" ref="BX645" si="12165">P645/P653</f>
        <v>5.1438979963570129E-2</v>
      </c>
      <c r="BY645" s="123">
        <f t="shared" ref="BY645" si="12166">Q645/Q653</f>
        <v>7.6691023664275659E-2</v>
      </c>
      <c r="BZ645" s="124">
        <f t="shared" ref="BZ645" si="12167">R645/R653</f>
        <v>5.1156925101436559E-2</v>
      </c>
      <c r="CA645" s="125">
        <f t="shared" ref="CA645" si="12168">S645/S653</f>
        <v>6.6764825345247761E-2</v>
      </c>
      <c r="CB645" s="122">
        <f t="shared" ref="CB645" si="12169">T645/T653</f>
        <v>7.8758397034978E-2</v>
      </c>
      <c r="CC645" s="123">
        <f t="shared" ref="CC645" si="12170">U645/U653</f>
        <v>2.5078369905956112E-2</v>
      </c>
      <c r="CD645" s="124">
        <f t="shared" ref="CD645" si="12171">V645/V653</f>
        <v>8.9167678402805886E-2</v>
      </c>
      <c r="CE645" s="125">
        <f t="shared" ref="CE645" si="12172">W645/W653</f>
        <v>4.0505762560143224E-2</v>
      </c>
      <c r="CF645" s="122">
        <f t="shared" ref="CF645" si="12173">X645/X653</f>
        <v>5.8498638661999225E-2</v>
      </c>
      <c r="CG645" s="123">
        <f t="shared" ref="CG645" si="12174">Y645/Y653</f>
        <v>4.2414542128729853E-2</v>
      </c>
      <c r="CH645" s="124">
        <f t="shared" ref="CH645" si="12175">Z645/Z653</f>
        <v>4.946308724832215E-2</v>
      </c>
      <c r="CI645" s="122">
        <f t="shared" ref="CI645" si="12176">AA645/AA653</f>
        <v>6.5871240367884665E-2</v>
      </c>
      <c r="CJ645" s="128">
        <f t="shared" ref="CJ645" si="12177">AB645/AB653</f>
        <v>5.6809911820515681E-2</v>
      </c>
      <c r="CK645" s="129">
        <f t="shared" ref="CK645" si="12178">AC645/AC653</f>
        <v>6.7618715271253321E-2</v>
      </c>
    </row>
    <row r="646" spans="1:89" x14ac:dyDescent="0.2">
      <c r="A646" s="130" t="s">
        <v>38</v>
      </c>
      <c r="B646" s="196">
        <v>859</v>
      </c>
      <c r="C646" s="180">
        <v>983</v>
      </c>
      <c r="D646" s="181">
        <v>652</v>
      </c>
      <c r="E646" s="182">
        <v>468</v>
      </c>
      <c r="F646" s="179">
        <v>767</v>
      </c>
      <c r="G646" s="183">
        <v>1262</v>
      </c>
      <c r="H646" s="181">
        <v>1075</v>
      </c>
      <c r="I646" s="182">
        <v>1704</v>
      </c>
      <c r="J646" s="179">
        <v>269</v>
      </c>
      <c r="K646" s="180">
        <v>87</v>
      </c>
      <c r="L646" s="181">
        <v>828</v>
      </c>
      <c r="M646" s="179">
        <v>530</v>
      </c>
      <c r="N646" s="184">
        <v>1293</v>
      </c>
      <c r="O646" s="197">
        <v>1288</v>
      </c>
      <c r="P646" s="179">
        <v>479</v>
      </c>
      <c r="Q646" s="180">
        <v>788</v>
      </c>
      <c r="R646" s="181">
        <v>721</v>
      </c>
      <c r="S646" s="182">
        <v>969</v>
      </c>
      <c r="T646" s="179">
        <v>216</v>
      </c>
      <c r="U646" s="183">
        <v>147</v>
      </c>
      <c r="V646" s="181">
        <v>899</v>
      </c>
      <c r="W646" s="198">
        <v>589</v>
      </c>
      <c r="X646" s="179">
        <v>427</v>
      </c>
      <c r="Y646" s="183">
        <v>375</v>
      </c>
      <c r="Z646" s="181">
        <v>1106</v>
      </c>
      <c r="AA646" s="179">
        <v>1372</v>
      </c>
      <c r="AB646" s="161">
        <f t="shared" si="11741"/>
        <v>9591</v>
      </c>
      <c r="AC646" s="162">
        <f t="shared" si="11742"/>
        <v>10562</v>
      </c>
      <c r="BI646" s="130" t="s">
        <v>38</v>
      </c>
      <c r="BJ646" s="122">
        <f>B646/B653</f>
        <v>4.0766930852830903E-2</v>
      </c>
      <c r="BK646" s="123">
        <f t="shared" ref="BK646" si="12179">C646/C653</f>
        <v>5.328490893321769E-2</v>
      </c>
      <c r="BL646" s="124">
        <f t="shared" ref="BL646" si="12180">D646/D653</f>
        <v>6.5772218299203072E-2</v>
      </c>
      <c r="BM646" s="125">
        <f t="shared" ref="BM646" si="12181">E646/E653</f>
        <v>4.9356675806791817E-2</v>
      </c>
      <c r="BN646" s="122">
        <f t="shared" ref="BN646" si="12182">F646/F653</f>
        <v>3.3237996186514129E-2</v>
      </c>
      <c r="BO646" s="123">
        <f t="shared" ref="BO646" si="12183">G646/G653</f>
        <v>6.6659623917177266E-2</v>
      </c>
      <c r="BP646" s="124">
        <f t="shared" ref="BP646" si="12184">H646/H653</f>
        <v>3.6743343473356803E-2</v>
      </c>
      <c r="BQ646" s="125">
        <f t="shared" ref="BQ646" si="12185">I646/I653</f>
        <v>6.0327125964738368E-2</v>
      </c>
      <c r="BR646" s="122">
        <f t="shared" ref="BR646" si="12186">J646/J653</f>
        <v>5.6453305351521509E-2</v>
      </c>
      <c r="BS646" s="123">
        <f t="shared" ref="BS646" si="12187">K646/K653</f>
        <v>1.7337584695097649E-2</v>
      </c>
      <c r="BT646" s="124">
        <f t="shared" ref="BT646" si="12188">L646/L653</f>
        <v>5.6495633187772926E-2</v>
      </c>
      <c r="BU646" s="122">
        <f t="shared" ref="BU646" si="12189">M646/M653</f>
        <v>3.4391019401726043E-2</v>
      </c>
      <c r="BV646" s="126">
        <f t="shared" ref="BV646" si="12190">N646/N653</f>
        <v>4.7059251710583783E-2</v>
      </c>
      <c r="BW646" s="127">
        <f t="shared" ref="BW646" si="12191">O646/O653</f>
        <v>4.4200411805078929E-2</v>
      </c>
      <c r="BX646" s="122">
        <f t="shared" ref="BX646" si="12192">P646/P653</f>
        <v>3.4899817850637525E-2</v>
      </c>
      <c r="BY646" s="123">
        <f t="shared" ref="BY646" si="12193">Q646/Q653</f>
        <v>5.2825635181336733E-2</v>
      </c>
      <c r="BZ646" s="124">
        <f t="shared" ref="BZ646" si="12194">R646/R653</f>
        <v>3.9532843513543151E-2</v>
      </c>
      <c r="CA646" s="125">
        <f t="shared" ref="CA646" si="12195">S646/S653</f>
        <v>4.9197806661251016E-2</v>
      </c>
      <c r="CB646" s="122">
        <f t="shared" ref="CB646" si="12196">T646/T653</f>
        <v>5.0034746351633082E-2</v>
      </c>
      <c r="CC646" s="123">
        <f t="shared" ref="CC646" si="12197">U646/U653</f>
        <v>2.7106767471879033E-2</v>
      </c>
      <c r="CD646" s="124">
        <f t="shared" ref="CD646" si="12198">V646/V653</f>
        <v>6.0636719276945909E-2</v>
      </c>
      <c r="CE646" s="125">
        <f t="shared" ref="CE646" si="12199">W646/W653</f>
        <v>3.2952892469508784E-2</v>
      </c>
      <c r="CF646" s="122">
        <f t="shared" ref="CF646" si="12200">X646/X653</f>
        <v>3.3216647218980939E-2</v>
      </c>
      <c r="CG646" s="123">
        <f t="shared" ref="CG646" si="12201">Y646/Y653</f>
        <v>4.2871841774322628E-2</v>
      </c>
      <c r="CH646" s="124">
        <f t="shared" ref="CH646" si="12202">Z646/Z653</f>
        <v>3.7114093959731545E-2</v>
      </c>
      <c r="CI646" s="122">
        <f t="shared" ref="CI646" si="12203">AA646/AA653</f>
        <v>4.2629878200347998E-2</v>
      </c>
      <c r="CJ646" s="128">
        <f t="shared" ref="CJ646" si="12204">AB646/AB653</f>
        <v>4.2821743498158274E-2</v>
      </c>
      <c r="CK646" s="129">
        <f t="shared" ref="CK646" si="12205">AC646/AC653</f>
        <v>4.7253465045320735E-2</v>
      </c>
    </row>
    <row r="647" spans="1:89" x14ac:dyDescent="0.2">
      <c r="A647" s="138" t="s">
        <v>39</v>
      </c>
      <c r="B647" s="193">
        <v>342</v>
      </c>
      <c r="C647" s="187">
        <v>712</v>
      </c>
      <c r="D647" s="188">
        <v>224</v>
      </c>
      <c r="E647" s="189">
        <v>373</v>
      </c>
      <c r="F647" s="186">
        <v>322</v>
      </c>
      <c r="G647" s="190">
        <v>1110</v>
      </c>
      <c r="H647" s="188">
        <v>481</v>
      </c>
      <c r="I647" s="189">
        <v>1363</v>
      </c>
      <c r="J647" s="186">
        <v>94</v>
      </c>
      <c r="K647" s="187">
        <v>77</v>
      </c>
      <c r="L647" s="188">
        <v>875</v>
      </c>
      <c r="M647" s="186">
        <v>341</v>
      </c>
      <c r="N647" s="191">
        <v>1238</v>
      </c>
      <c r="O647" s="194">
        <v>1085</v>
      </c>
      <c r="P647" s="186">
        <v>405</v>
      </c>
      <c r="Q647" s="187">
        <v>616</v>
      </c>
      <c r="R647" s="188">
        <v>599</v>
      </c>
      <c r="S647" s="189">
        <v>859</v>
      </c>
      <c r="T647" s="186">
        <v>127</v>
      </c>
      <c r="U647" s="190">
        <v>135</v>
      </c>
      <c r="V647" s="188">
        <v>935</v>
      </c>
      <c r="W647" s="195">
        <v>554</v>
      </c>
      <c r="X647" s="186">
        <v>242</v>
      </c>
      <c r="Y647" s="190">
        <v>390</v>
      </c>
      <c r="Z647" s="188">
        <v>783</v>
      </c>
      <c r="AA647" s="186">
        <v>1055</v>
      </c>
      <c r="AB647" s="161">
        <f t="shared" si="11741"/>
        <v>6667</v>
      </c>
      <c r="AC647" s="162">
        <f t="shared" si="11742"/>
        <v>8670</v>
      </c>
      <c r="BI647" s="138" t="s">
        <v>39</v>
      </c>
      <c r="BJ647" s="122">
        <f>B647/B653</f>
        <v>1.6230838593327322E-2</v>
      </c>
      <c r="BK647" s="123">
        <f t="shared" ref="BK647" si="12206">C647/C653</f>
        <v>3.8594969644405897E-2</v>
      </c>
      <c r="BL647" s="124">
        <f t="shared" ref="BL647" si="12207">D647/D653</f>
        <v>2.2596590335922526E-2</v>
      </c>
      <c r="BM647" s="125">
        <f t="shared" ref="BM647" si="12208">E647/E653</f>
        <v>3.933769246994305E-2</v>
      </c>
      <c r="BN647" s="122">
        <f t="shared" ref="BN647" si="12209">F647/F653</f>
        <v>1.3953891488992893E-2</v>
      </c>
      <c r="BO647" s="123">
        <f t="shared" ref="BO647" si="12210">G647/G653</f>
        <v>5.8630889499260513E-2</v>
      </c>
      <c r="BP647" s="124">
        <f t="shared" ref="BP647" si="12211">H647/H653</f>
        <v>1.6440509963427555E-2</v>
      </c>
      <c r="BQ647" s="125">
        <f t="shared" ref="BQ647" si="12212">I647/I653</f>
        <v>4.8254620123203286E-2</v>
      </c>
      <c r="BR647" s="122">
        <f t="shared" ref="BR647" si="12213">J647/J653</f>
        <v>1.9727177334732424E-2</v>
      </c>
      <c r="BS647" s="123">
        <f t="shared" ref="BS647" si="12214">K647/K653</f>
        <v>1.534475886807493E-2</v>
      </c>
      <c r="BT647" s="124">
        <f t="shared" ref="BT647" si="12215">L647/L653</f>
        <v>5.970251091703057E-2</v>
      </c>
      <c r="BU647" s="122">
        <f t="shared" ref="BU647" si="12216">M647/M653</f>
        <v>2.2127052105638829E-2</v>
      </c>
      <c r="BV647" s="126">
        <f t="shared" ref="BV647" si="12217">N647/N653</f>
        <v>4.5057504731401951E-2</v>
      </c>
      <c r="BW647" s="127">
        <f t="shared" ref="BW647" si="12218">O647/O653</f>
        <v>3.7234042553191488E-2</v>
      </c>
      <c r="BX647" s="122">
        <f t="shared" ref="BX647" si="12219">P647/P653</f>
        <v>2.9508196721311476E-2</v>
      </c>
      <c r="BY647" s="123">
        <f t="shared" ref="BY647" si="12220">Q647/Q653</f>
        <v>4.1295166588456125E-2</v>
      </c>
      <c r="BZ647" s="124">
        <f t="shared" ref="BZ647" si="12221">R647/R653</f>
        <v>3.284351354315166E-2</v>
      </c>
      <c r="CA647" s="125">
        <f t="shared" ref="CA647" si="12222">S647/S653</f>
        <v>4.3612916328188464E-2</v>
      </c>
      <c r="CB647" s="122">
        <f t="shared" ref="CB647" si="12223">T647/T653</f>
        <v>2.9418577716006485E-2</v>
      </c>
      <c r="CC647" s="123">
        <f t="shared" ref="CC647" si="12224">U647/U653</f>
        <v>2.4893970127235848E-2</v>
      </c>
      <c r="CD647" s="124">
        <f t="shared" ref="CD647" si="12225">V647/V653</f>
        <v>6.3064886011061652E-2</v>
      </c>
      <c r="CE647" s="125">
        <f t="shared" ref="CE647" si="12226">W647/W653</f>
        <v>3.0994740964529484E-2</v>
      </c>
      <c r="CF647" s="122">
        <f t="shared" ref="CF647" si="12227">X647/X653</f>
        <v>1.882535978218592E-2</v>
      </c>
      <c r="CG647" s="123">
        <f t="shared" ref="CG647" si="12228">Y647/Y653</f>
        <v>4.4586715445295529E-2</v>
      </c>
      <c r="CH647" s="124">
        <f t="shared" ref="CH647" si="12229">Z647/Z653</f>
        <v>2.62751677852349E-2</v>
      </c>
      <c r="CI647" s="122">
        <f t="shared" ref="CI647" si="12230">AA647/AA653</f>
        <v>3.2780263484961471E-2</v>
      </c>
      <c r="CJ647" s="128">
        <f t="shared" ref="CJ647" si="12231">AB647/AB653</f>
        <v>2.9766715035160173E-2</v>
      </c>
      <c r="CK647" s="129">
        <f t="shared" ref="CK647" si="12232">AC647/AC653</f>
        <v>3.8788822376721335E-2</v>
      </c>
    </row>
    <row r="648" spans="1:89" x14ac:dyDescent="0.2">
      <c r="A648" s="130" t="s">
        <v>40</v>
      </c>
      <c r="B648" s="196">
        <v>0</v>
      </c>
      <c r="C648" s="180">
        <v>209</v>
      </c>
      <c r="D648" s="181">
        <v>6</v>
      </c>
      <c r="E648" s="182">
        <v>157</v>
      </c>
      <c r="F648" s="179">
        <v>14</v>
      </c>
      <c r="G648" s="183">
        <v>384</v>
      </c>
      <c r="H648" s="181">
        <v>50</v>
      </c>
      <c r="I648" s="182">
        <v>358</v>
      </c>
      <c r="J648" s="179">
        <v>22</v>
      </c>
      <c r="K648" s="180">
        <v>20</v>
      </c>
      <c r="L648" s="181">
        <v>140</v>
      </c>
      <c r="M648" s="179">
        <v>62</v>
      </c>
      <c r="N648" s="184">
        <v>205</v>
      </c>
      <c r="O648" s="197">
        <v>125</v>
      </c>
      <c r="P648" s="179">
        <v>55</v>
      </c>
      <c r="Q648" s="180">
        <v>75</v>
      </c>
      <c r="R648" s="181">
        <v>146</v>
      </c>
      <c r="S648" s="182">
        <v>62</v>
      </c>
      <c r="T648" s="179">
        <v>24</v>
      </c>
      <c r="U648" s="183">
        <v>11</v>
      </c>
      <c r="V648" s="181">
        <v>110</v>
      </c>
      <c r="W648" s="198">
        <v>15</v>
      </c>
      <c r="X648" s="179">
        <v>34</v>
      </c>
      <c r="Y648" s="183">
        <v>23</v>
      </c>
      <c r="Z648" s="181">
        <v>62</v>
      </c>
      <c r="AA648" s="179">
        <v>157</v>
      </c>
      <c r="AB648" s="161">
        <f t="shared" si="11741"/>
        <v>868</v>
      </c>
      <c r="AC648" s="162">
        <f t="shared" si="11742"/>
        <v>1658</v>
      </c>
      <c r="BI648" s="130" t="s">
        <v>40</v>
      </c>
      <c r="BJ648" s="122">
        <f>B648/B653</f>
        <v>0</v>
      </c>
      <c r="BK648" s="123">
        <f t="shared" ref="BK648" si="12233">C648/C653</f>
        <v>1.1329141370338249E-2</v>
      </c>
      <c r="BL648" s="124">
        <f t="shared" ref="BL648" si="12234">D648/D653</f>
        <v>6.052658125693534E-4</v>
      </c>
      <c r="BM648" s="125">
        <f t="shared" ref="BM648" si="12235">E648/E653</f>
        <v>1.6557688251423751E-2</v>
      </c>
      <c r="BN648" s="122">
        <f t="shared" ref="BN648" si="12236">F648/F653</f>
        <v>6.0669093430403887E-4</v>
      </c>
      <c r="BO648" s="123">
        <f t="shared" ref="BO648" si="12237">G648/G653</f>
        <v>2.0283118529473905E-2</v>
      </c>
      <c r="BP648" s="124">
        <f t="shared" ref="BP648" si="12238">H648/H653</f>
        <v>1.7089927196910141E-3</v>
      </c>
      <c r="BQ648" s="125">
        <f t="shared" ref="BQ648" si="12239">I648/I653</f>
        <v>1.2674360971464986E-2</v>
      </c>
      <c r="BR648" s="122">
        <f t="shared" ref="BR648" si="12240">J648/J653</f>
        <v>4.6169989506820563E-3</v>
      </c>
      <c r="BS648" s="123">
        <f t="shared" ref="BS648" si="12241">K648/K653</f>
        <v>3.9856516540454365E-3</v>
      </c>
      <c r="BT648" s="124">
        <f t="shared" ref="BT648" si="12242">L648/L653</f>
        <v>9.5524017467248905E-3</v>
      </c>
      <c r="BU648" s="122">
        <f t="shared" ref="BU648" si="12243">M648/M653</f>
        <v>4.0231003828434236E-3</v>
      </c>
      <c r="BV648" s="126">
        <f t="shared" ref="BV648" si="12244">N648/N653</f>
        <v>7.461056922405008E-3</v>
      </c>
      <c r="BW648" s="127">
        <f t="shared" ref="BW648" si="12245">O648/O653</f>
        <v>4.289636238846946E-3</v>
      </c>
      <c r="BX648" s="122">
        <f t="shared" ref="BX648" si="12246">P648/P653</f>
        <v>4.0072859744990892E-3</v>
      </c>
      <c r="BY648" s="123">
        <f t="shared" ref="BY648" si="12247">Q648/Q653</f>
        <v>5.0278206073607291E-3</v>
      </c>
      <c r="BZ648" s="124">
        <f t="shared" ref="BZ648" si="12248">R648/R653</f>
        <v>8.0052637350586688E-3</v>
      </c>
      <c r="CA648" s="125">
        <f t="shared" ref="CA648" si="12249">S648/S653</f>
        <v>3.147847278635256E-3</v>
      </c>
      <c r="CB648" s="122">
        <f t="shared" ref="CB648" si="12250">T648/T653</f>
        <v>5.5594162612925642E-3</v>
      </c>
      <c r="CC648" s="123">
        <f t="shared" ref="CC648" si="12251">U648/U653</f>
        <v>2.0283975659229209E-3</v>
      </c>
      <c r="CD648" s="124">
        <f t="shared" ref="CD648" si="12252">V648/V653</f>
        <v>7.4193983542425465E-3</v>
      </c>
      <c r="CE648" s="125">
        <f t="shared" ref="CE648" si="12253">W648/W653</f>
        <v>8.3920778784827123E-4</v>
      </c>
      <c r="CF648" s="122">
        <f t="shared" ref="CF648" si="12254">X648/X653</f>
        <v>2.64488525865422E-3</v>
      </c>
      <c r="CG648" s="123">
        <f t="shared" ref="CG648" si="12255">Y648/Y653</f>
        <v>2.6294729621584544E-3</v>
      </c>
      <c r="CH648" s="124">
        <f t="shared" ref="CH648" si="12256">Z648/Z653</f>
        <v>2.0805369127516776E-3</v>
      </c>
      <c r="CI648" s="122">
        <f t="shared" ref="CI648" si="12257">AA648/AA653</f>
        <v>4.8782003479990056E-3</v>
      </c>
      <c r="CJ648" s="128">
        <f t="shared" ref="CJ648" si="12258">AB648/AB653</f>
        <v>3.8754325259515569E-3</v>
      </c>
      <c r="CK648" s="129">
        <f t="shared" ref="CK648" si="12259">AC648/AC653</f>
        <v>7.4177471165633195E-3</v>
      </c>
    </row>
    <row r="649" spans="1:89" x14ac:dyDescent="0.2">
      <c r="A649" s="138" t="s">
        <v>41</v>
      </c>
      <c r="B649" s="193">
        <v>0</v>
      </c>
      <c r="C649" s="187">
        <v>0</v>
      </c>
      <c r="D649" s="188">
        <v>0</v>
      </c>
      <c r="E649" s="189">
        <v>0</v>
      </c>
      <c r="F649" s="186">
        <v>0</v>
      </c>
      <c r="G649" s="190">
        <v>0</v>
      </c>
      <c r="H649" s="188">
        <v>0</v>
      </c>
      <c r="I649" s="189">
        <v>0</v>
      </c>
      <c r="J649" s="186">
        <v>0</v>
      </c>
      <c r="K649" s="190">
        <v>0</v>
      </c>
      <c r="L649" s="188">
        <v>0</v>
      </c>
      <c r="M649" s="186">
        <v>0</v>
      </c>
      <c r="N649" s="191">
        <v>0</v>
      </c>
      <c r="O649" s="194">
        <v>0</v>
      </c>
      <c r="P649" s="186">
        <v>0</v>
      </c>
      <c r="Q649" s="190">
        <v>0</v>
      </c>
      <c r="R649" s="188">
        <v>0</v>
      </c>
      <c r="S649" s="189">
        <v>0</v>
      </c>
      <c r="T649" s="186">
        <v>0</v>
      </c>
      <c r="U649" s="190">
        <v>0</v>
      </c>
      <c r="V649" s="188">
        <v>0</v>
      </c>
      <c r="W649" s="189">
        <v>0</v>
      </c>
      <c r="X649" s="186">
        <v>0</v>
      </c>
      <c r="Y649" s="190">
        <v>0</v>
      </c>
      <c r="Z649" s="188">
        <v>0</v>
      </c>
      <c r="AA649" s="186">
        <v>0</v>
      </c>
      <c r="AB649" s="161">
        <f t="shared" si="11741"/>
        <v>0</v>
      </c>
      <c r="AC649" s="162">
        <f t="shared" si="11742"/>
        <v>0</v>
      </c>
      <c r="BI649" s="138" t="s">
        <v>41</v>
      </c>
      <c r="BJ649" s="122">
        <f>B649/B653</f>
        <v>0</v>
      </c>
      <c r="BK649" s="123">
        <f t="shared" ref="BK649" si="12260">C649/C653</f>
        <v>0</v>
      </c>
      <c r="BL649" s="124">
        <f t="shared" ref="BL649" si="12261">D649/D653</f>
        <v>0</v>
      </c>
      <c r="BM649" s="125">
        <f t="shared" ref="BM649" si="12262">E649/E653</f>
        <v>0</v>
      </c>
      <c r="BN649" s="122">
        <f t="shared" ref="BN649" si="12263">F649/F653</f>
        <v>0</v>
      </c>
      <c r="BO649" s="123">
        <f t="shared" ref="BO649" si="12264">G649/G653</f>
        <v>0</v>
      </c>
      <c r="BP649" s="124">
        <f t="shared" ref="BP649" si="12265">H649/H653</f>
        <v>0</v>
      </c>
      <c r="BQ649" s="125">
        <f t="shared" ref="BQ649" si="12266">I649/I653</f>
        <v>0</v>
      </c>
      <c r="BR649" s="122">
        <f t="shared" ref="BR649" si="12267">J649/J653</f>
        <v>0</v>
      </c>
      <c r="BS649" s="123">
        <f t="shared" ref="BS649" si="12268">K649/K653</f>
        <v>0</v>
      </c>
      <c r="BT649" s="124">
        <f t="shared" ref="BT649" si="12269">L649/L653</f>
        <v>0</v>
      </c>
      <c r="BU649" s="122">
        <f t="shared" ref="BU649" si="12270">M649/M653</f>
        <v>0</v>
      </c>
      <c r="BV649" s="126">
        <f t="shared" ref="BV649" si="12271">N649/N653</f>
        <v>0</v>
      </c>
      <c r="BW649" s="127">
        <f t="shared" ref="BW649" si="12272">O649/O653</f>
        <v>0</v>
      </c>
      <c r="BX649" s="122">
        <f t="shared" ref="BX649" si="12273">P649/P653</f>
        <v>0</v>
      </c>
      <c r="BY649" s="123">
        <f t="shared" ref="BY649" si="12274">Q649/Q653</f>
        <v>0</v>
      </c>
      <c r="BZ649" s="124">
        <f t="shared" ref="BZ649" si="12275">R649/R653</f>
        <v>0</v>
      </c>
      <c r="CA649" s="125">
        <f t="shared" ref="CA649" si="12276">S649/S653</f>
        <v>0</v>
      </c>
      <c r="CB649" s="122">
        <f t="shared" ref="CB649" si="12277">T649/T653</f>
        <v>0</v>
      </c>
      <c r="CC649" s="123">
        <f t="shared" ref="CC649" si="12278">U649/U653</f>
        <v>0</v>
      </c>
      <c r="CD649" s="124">
        <f t="shared" ref="CD649" si="12279">V649/V653</f>
        <v>0</v>
      </c>
      <c r="CE649" s="125">
        <f t="shared" ref="CE649" si="12280">W649/W653</f>
        <v>0</v>
      </c>
      <c r="CF649" s="122">
        <f t="shared" ref="CF649" si="12281">X649/X653</f>
        <v>0</v>
      </c>
      <c r="CG649" s="123">
        <f t="shared" ref="CG649" si="12282">Y649/Y653</f>
        <v>0</v>
      </c>
      <c r="CH649" s="124">
        <f t="shared" ref="CH649" si="12283">Z649/Z653</f>
        <v>0</v>
      </c>
      <c r="CI649" s="122">
        <f t="shared" ref="CI649" si="12284">AA649/AA653</f>
        <v>0</v>
      </c>
      <c r="CJ649" s="128">
        <f t="shared" ref="CJ649" si="12285">AB649/AB653</f>
        <v>0</v>
      </c>
      <c r="CK649" s="129">
        <f t="shared" ref="CK649" si="12286">AC649/AC653</f>
        <v>0</v>
      </c>
    </row>
    <row r="650" spans="1:89" x14ac:dyDescent="0.2">
      <c r="A650" s="130" t="s">
        <v>42</v>
      </c>
      <c r="B650" s="55"/>
      <c r="C650" s="56"/>
      <c r="D650" s="132"/>
      <c r="E650" s="133"/>
      <c r="F650" s="131"/>
      <c r="G650" s="134"/>
      <c r="H650" s="132"/>
      <c r="I650" s="133"/>
      <c r="J650" s="131"/>
      <c r="K650" s="134"/>
      <c r="L650" s="132"/>
      <c r="M650" s="131"/>
      <c r="N650" s="135"/>
      <c r="O650" s="136"/>
      <c r="P650" s="131"/>
      <c r="Q650" s="134"/>
      <c r="R650" s="132"/>
      <c r="S650" s="133"/>
      <c r="T650" s="131"/>
      <c r="U650" s="134"/>
      <c r="V650" s="132"/>
      <c r="W650" s="133"/>
      <c r="X650" s="131"/>
      <c r="Y650" s="134"/>
      <c r="Z650" s="137"/>
      <c r="AA650" s="2"/>
      <c r="AB650" s="163">
        <v>0</v>
      </c>
      <c r="AC650" s="164">
        <f t="shared" ref="AC650:AC652" si="12287">SUM(C650,E650,G650,I650,K650,M650,O650,Q650,S650,U650,W650,Y650,AA650)</f>
        <v>0</v>
      </c>
      <c r="BI650" s="130" t="s">
        <v>42</v>
      </c>
      <c r="BJ650" s="122">
        <f>B650/B653</f>
        <v>0</v>
      </c>
      <c r="BK650" s="123">
        <f t="shared" ref="BK650" si="12288">C650/C653</f>
        <v>0</v>
      </c>
      <c r="BL650" s="124">
        <f t="shared" ref="BL650" si="12289">D650/D653</f>
        <v>0</v>
      </c>
      <c r="BM650" s="125">
        <f t="shared" ref="BM650" si="12290">E650/E653</f>
        <v>0</v>
      </c>
      <c r="BN650" s="122">
        <f t="shared" ref="BN650" si="12291">F650/F653</f>
        <v>0</v>
      </c>
      <c r="BO650" s="123">
        <f t="shared" ref="BO650" si="12292">G650/G653</f>
        <v>0</v>
      </c>
      <c r="BP650" s="124">
        <f t="shared" ref="BP650" si="12293">H650/H653</f>
        <v>0</v>
      </c>
      <c r="BQ650" s="125">
        <f t="shared" ref="BQ650" si="12294">I650/I653</f>
        <v>0</v>
      </c>
      <c r="BR650" s="122">
        <f t="shared" ref="BR650" si="12295">J650/J653</f>
        <v>0</v>
      </c>
      <c r="BS650" s="123">
        <f t="shared" ref="BS650" si="12296">K650/K653</f>
        <v>0</v>
      </c>
      <c r="BT650" s="124">
        <f t="shared" ref="BT650" si="12297">L650/L653</f>
        <v>0</v>
      </c>
      <c r="BU650" s="122">
        <f t="shared" ref="BU650" si="12298">M650/M653</f>
        <v>0</v>
      </c>
      <c r="BV650" s="126">
        <f t="shared" ref="BV650" si="12299">N650/N653</f>
        <v>0</v>
      </c>
      <c r="BW650" s="127">
        <f t="shared" ref="BW650" si="12300">O650/O653</f>
        <v>0</v>
      </c>
      <c r="BX650" s="122">
        <f t="shared" ref="BX650" si="12301">P650/P653</f>
        <v>0</v>
      </c>
      <c r="BY650" s="123">
        <f t="shared" ref="BY650" si="12302">Q650/Q653</f>
        <v>0</v>
      </c>
      <c r="BZ650" s="124">
        <f t="shared" ref="BZ650" si="12303">R650/R653</f>
        <v>0</v>
      </c>
      <c r="CA650" s="125">
        <f t="shared" ref="CA650" si="12304">S650/S653</f>
        <v>0</v>
      </c>
      <c r="CB650" s="122">
        <f t="shared" ref="CB650" si="12305">T650/T653</f>
        <v>0</v>
      </c>
      <c r="CC650" s="123">
        <f t="shared" ref="CC650" si="12306">U650/U653</f>
        <v>0</v>
      </c>
      <c r="CD650" s="124">
        <f t="shared" ref="CD650" si="12307">V650/V653</f>
        <v>0</v>
      </c>
      <c r="CE650" s="125">
        <f t="shared" ref="CE650" si="12308">W650/W653</f>
        <v>0</v>
      </c>
      <c r="CF650" s="122">
        <f t="shared" ref="CF650" si="12309">X650/X653</f>
        <v>0</v>
      </c>
      <c r="CG650" s="123">
        <f t="shared" ref="CG650" si="12310">Y650/Y653</f>
        <v>0</v>
      </c>
      <c r="CH650" s="124">
        <f t="shared" ref="CH650" si="12311">Z650/Z653</f>
        <v>0</v>
      </c>
      <c r="CI650" s="122">
        <f t="shared" ref="CI650" si="12312">AA650/AA653</f>
        <v>0</v>
      </c>
      <c r="CJ650" s="128">
        <f t="shared" ref="CJ650" si="12313">AB650/AB653</f>
        <v>0</v>
      </c>
      <c r="CK650" s="129">
        <f t="shared" ref="CK650" si="12314">AC650/AC653</f>
        <v>0</v>
      </c>
    </row>
    <row r="651" spans="1:89" x14ac:dyDescent="0.2">
      <c r="A651" s="138" t="s">
        <v>43</v>
      </c>
      <c r="B651" s="53"/>
      <c r="C651" s="54"/>
      <c r="D651" s="143"/>
      <c r="E651" s="140"/>
      <c r="F651" s="141"/>
      <c r="G651" s="142"/>
      <c r="H651" s="143"/>
      <c r="I651" s="140"/>
      <c r="J651" s="141"/>
      <c r="K651" s="142"/>
      <c r="L651" s="143"/>
      <c r="M651" s="141"/>
      <c r="N651" s="145"/>
      <c r="O651" s="144"/>
      <c r="P651" s="141"/>
      <c r="Q651" s="142"/>
      <c r="R651" s="143"/>
      <c r="S651" s="140"/>
      <c r="T651" s="141"/>
      <c r="U651" s="142"/>
      <c r="V651" s="143"/>
      <c r="W651" s="140"/>
      <c r="X651" s="141"/>
      <c r="Y651" s="142"/>
      <c r="Z651" s="3"/>
      <c r="AA651" s="139"/>
      <c r="AB651" s="163">
        <f t="shared" ref="AB651:AB652" si="12315">SUM(B651,D651,F651,H651,J651,L651,N651,P651,R651,T651,V651,X651,Z651)</f>
        <v>0</v>
      </c>
      <c r="AC651" s="164">
        <f t="shared" si="12287"/>
        <v>0</v>
      </c>
      <c r="BI651" s="138" t="s">
        <v>43</v>
      </c>
      <c r="BJ651" s="122">
        <f>B651/B653</f>
        <v>0</v>
      </c>
      <c r="BK651" s="123">
        <f t="shared" ref="BK651" si="12316">C651/C653</f>
        <v>0</v>
      </c>
      <c r="BL651" s="124">
        <f t="shared" ref="BL651" si="12317">D651/D653</f>
        <v>0</v>
      </c>
      <c r="BM651" s="125">
        <f t="shared" ref="BM651" si="12318">E651/E653</f>
        <v>0</v>
      </c>
      <c r="BN651" s="122">
        <f t="shared" ref="BN651" si="12319">F651/F653</f>
        <v>0</v>
      </c>
      <c r="BO651" s="123">
        <f t="shared" ref="BO651" si="12320">G651/G653</f>
        <v>0</v>
      </c>
      <c r="BP651" s="124">
        <f t="shared" ref="BP651" si="12321">H651/H653</f>
        <v>0</v>
      </c>
      <c r="BQ651" s="125">
        <f t="shared" ref="BQ651" si="12322">I651/I653</f>
        <v>0</v>
      </c>
      <c r="BR651" s="122">
        <f t="shared" ref="BR651" si="12323">J651/J653</f>
        <v>0</v>
      </c>
      <c r="BS651" s="123">
        <f t="shared" ref="BS651" si="12324">K651/K653</f>
        <v>0</v>
      </c>
      <c r="BT651" s="124">
        <f t="shared" ref="BT651" si="12325">L651/L653</f>
        <v>0</v>
      </c>
      <c r="BU651" s="122">
        <f t="shared" ref="BU651" si="12326">M651/M653</f>
        <v>0</v>
      </c>
      <c r="BV651" s="126">
        <f t="shared" ref="BV651" si="12327">N651/N653</f>
        <v>0</v>
      </c>
      <c r="BW651" s="127">
        <f t="shared" ref="BW651" si="12328">O651/O653</f>
        <v>0</v>
      </c>
      <c r="BX651" s="122">
        <f t="shared" ref="BX651" si="12329">P651/P653</f>
        <v>0</v>
      </c>
      <c r="BY651" s="123">
        <f t="shared" ref="BY651" si="12330">Q651/Q653</f>
        <v>0</v>
      </c>
      <c r="BZ651" s="124">
        <f t="shared" ref="BZ651" si="12331">R651/R653</f>
        <v>0</v>
      </c>
      <c r="CA651" s="125">
        <f t="shared" ref="CA651" si="12332">S651/S653</f>
        <v>0</v>
      </c>
      <c r="CB651" s="122">
        <f t="shared" ref="CB651" si="12333">T651/T653</f>
        <v>0</v>
      </c>
      <c r="CC651" s="123">
        <f t="shared" ref="CC651" si="12334">U651/U653</f>
        <v>0</v>
      </c>
      <c r="CD651" s="124">
        <f t="shared" ref="CD651" si="12335">V651/V653</f>
        <v>0</v>
      </c>
      <c r="CE651" s="125">
        <f t="shared" ref="CE651" si="12336">W651/W653</f>
        <v>0</v>
      </c>
      <c r="CF651" s="122">
        <f t="shared" ref="CF651" si="12337">X651/X653</f>
        <v>0</v>
      </c>
      <c r="CG651" s="123">
        <f t="shared" ref="CG651" si="12338">Y651/Y653</f>
        <v>0</v>
      </c>
      <c r="CH651" s="124">
        <f t="shared" ref="CH651" si="12339">Z651/Z653</f>
        <v>0</v>
      </c>
      <c r="CI651" s="122">
        <f t="shared" ref="CI651" si="12340">AA651/AA653</f>
        <v>0</v>
      </c>
      <c r="CJ651" s="128">
        <f t="shared" ref="CJ651" si="12341">AB651/AB653</f>
        <v>0</v>
      </c>
      <c r="CK651" s="129">
        <f t="shared" ref="CK651" si="12342">AC651/AC653</f>
        <v>0</v>
      </c>
    </row>
    <row r="652" spans="1:89" ht="13.5" thickBot="1" x14ac:dyDescent="0.25">
      <c r="A652" s="130" t="s">
        <v>44</v>
      </c>
      <c r="B652" s="55"/>
      <c r="C652" s="56"/>
      <c r="D652" s="132"/>
      <c r="E652" s="133"/>
      <c r="F652" s="131"/>
      <c r="G652" s="134"/>
      <c r="H652" s="132"/>
      <c r="I652" s="133"/>
      <c r="J652" s="131"/>
      <c r="K652" s="134"/>
      <c r="L652" s="132"/>
      <c r="M652" s="131"/>
      <c r="N652" s="135"/>
      <c r="O652" s="136"/>
      <c r="P652" s="131"/>
      <c r="Q652" s="134"/>
      <c r="R652" s="132"/>
      <c r="S652" s="133"/>
      <c r="T652" s="131"/>
      <c r="U652" s="134"/>
      <c r="V652" s="132"/>
      <c r="W652" s="133"/>
      <c r="X652" s="131"/>
      <c r="Y652" s="134"/>
      <c r="Z652" s="137"/>
      <c r="AA652" s="2"/>
      <c r="AB652" s="163">
        <f t="shared" si="12315"/>
        <v>0</v>
      </c>
      <c r="AC652" s="164">
        <f t="shared" si="12287"/>
        <v>0</v>
      </c>
      <c r="BI652" s="130" t="s">
        <v>44</v>
      </c>
      <c r="BJ652" s="122">
        <f>B652/B653</f>
        <v>0</v>
      </c>
      <c r="BK652" s="123">
        <f t="shared" ref="BK652" si="12343">C652/C653</f>
        <v>0</v>
      </c>
      <c r="BL652" s="124">
        <f t="shared" ref="BL652" si="12344">D652/D653</f>
        <v>0</v>
      </c>
      <c r="BM652" s="125">
        <f t="shared" ref="BM652" si="12345">E652/E653</f>
        <v>0</v>
      </c>
      <c r="BN652" s="122">
        <f t="shared" ref="BN652" si="12346">F652/F653</f>
        <v>0</v>
      </c>
      <c r="BO652" s="123">
        <f t="shared" ref="BO652" si="12347">G652/G653</f>
        <v>0</v>
      </c>
      <c r="BP652" s="124">
        <f t="shared" ref="BP652" si="12348">H652/H653</f>
        <v>0</v>
      </c>
      <c r="BQ652" s="125">
        <f t="shared" ref="BQ652" si="12349">I652/I653</f>
        <v>0</v>
      </c>
      <c r="BR652" s="122">
        <f t="shared" ref="BR652" si="12350">J652/J653</f>
        <v>0</v>
      </c>
      <c r="BS652" s="123">
        <f t="shared" ref="BS652" si="12351">K652/K653</f>
        <v>0</v>
      </c>
      <c r="BT652" s="124">
        <f t="shared" ref="BT652" si="12352">L652/L653</f>
        <v>0</v>
      </c>
      <c r="BU652" s="122">
        <f t="shared" ref="BU652" si="12353">M652/M653</f>
        <v>0</v>
      </c>
      <c r="BV652" s="126">
        <f t="shared" ref="BV652" si="12354">N652/N653</f>
        <v>0</v>
      </c>
      <c r="BW652" s="127">
        <f t="shared" ref="BW652" si="12355">O652/O653</f>
        <v>0</v>
      </c>
      <c r="BX652" s="122">
        <f t="shared" ref="BX652" si="12356">P652/P653</f>
        <v>0</v>
      </c>
      <c r="BY652" s="123">
        <f t="shared" ref="BY652" si="12357">Q652/Q653</f>
        <v>0</v>
      </c>
      <c r="BZ652" s="124">
        <f t="shared" ref="BZ652" si="12358">R652/R653</f>
        <v>0</v>
      </c>
      <c r="CA652" s="125">
        <f t="shared" ref="CA652" si="12359">S652/S653</f>
        <v>0</v>
      </c>
      <c r="CB652" s="122">
        <f t="shared" ref="CB652" si="12360">T652/T653</f>
        <v>0</v>
      </c>
      <c r="CC652" s="123">
        <f t="shared" ref="CC652" si="12361">U652/U653</f>
        <v>0</v>
      </c>
      <c r="CD652" s="124">
        <f t="shared" ref="CD652" si="12362">V652/V653</f>
        <v>0</v>
      </c>
      <c r="CE652" s="125">
        <f t="shared" ref="CE652" si="12363">W652/W653</f>
        <v>0</v>
      </c>
      <c r="CF652" s="122">
        <f t="shared" ref="CF652" si="12364">X652/X653</f>
        <v>0</v>
      </c>
      <c r="CG652" s="123">
        <f t="shared" ref="CG652" si="12365">Y652/Y653</f>
        <v>0</v>
      </c>
      <c r="CH652" s="124">
        <f t="shared" ref="CH652" si="12366">Z652/Z653</f>
        <v>0</v>
      </c>
      <c r="CI652" s="122">
        <f t="shared" ref="CI652" si="12367">AA652/AA653</f>
        <v>0</v>
      </c>
      <c r="CJ652" s="128">
        <f t="shared" ref="CJ652" si="12368">AB652/AB653</f>
        <v>0</v>
      </c>
      <c r="CK652" s="129">
        <f t="shared" ref="CK652" si="12369">AC652/AC653</f>
        <v>0</v>
      </c>
    </row>
    <row r="653" spans="1:89" ht="14.25" thickTop="1" thickBot="1" x14ac:dyDescent="0.25">
      <c r="A653" s="250" t="s">
        <v>25</v>
      </c>
      <c r="B653" s="14">
        <f>SUM(B630:B652)</f>
        <v>21071</v>
      </c>
      <c r="C653" s="1">
        <f t="shared" ref="C653:AA653" si="12370">SUM(C630:C652)</f>
        <v>18448</v>
      </c>
      <c r="D653" s="14">
        <f t="shared" si="12370"/>
        <v>9913</v>
      </c>
      <c r="E653" s="1">
        <f t="shared" si="12370"/>
        <v>9482</v>
      </c>
      <c r="F653" s="14">
        <f t="shared" si="12370"/>
        <v>23076</v>
      </c>
      <c r="G653" s="1">
        <f t="shared" si="12370"/>
        <v>18932</v>
      </c>
      <c r="H653" s="14">
        <f t="shared" si="12370"/>
        <v>29257</v>
      </c>
      <c r="I653" s="1">
        <f t="shared" si="12370"/>
        <v>28246</v>
      </c>
      <c r="J653" s="14">
        <f t="shared" si="12370"/>
        <v>4765</v>
      </c>
      <c r="K653" s="1">
        <f t="shared" si="12370"/>
        <v>5018</v>
      </c>
      <c r="L653" s="14">
        <f t="shared" si="12370"/>
        <v>14656</v>
      </c>
      <c r="M653" s="1">
        <f t="shared" si="12370"/>
        <v>15411</v>
      </c>
      <c r="N653" s="14">
        <f t="shared" si="12370"/>
        <v>27476</v>
      </c>
      <c r="O653" s="1">
        <f t="shared" si="12370"/>
        <v>29140</v>
      </c>
      <c r="P653" s="14">
        <f t="shared" si="12370"/>
        <v>13725</v>
      </c>
      <c r="Q653" s="1">
        <f t="shared" si="12370"/>
        <v>14917</v>
      </c>
      <c r="R653" s="14">
        <f t="shared" si="12370"/>
        <v>18238</v>
      </c>
      <c r="S653" s="1">
        <f t="shared" si="12370"/>
        <v>19696</v>
      </c>
      <c r="T653" s="14">
        <f t="shared" si="12370"/>
        <v>4317</v>
      </c>
      <c r="U653" s="1">
        <f t="shared" si="12370"/>
        <v>5423</v>
      </c>
      <c r="V653" s="14">
        <f t="shared" si="12370"/>
        <v>14826</v>
      </c>
      <c r="W653" s="1">
        <f t="shared" si="12370"/>
        <v>17874</v>
      </c>
      <c r="X653" s="14">
        <f t="shared" si="12370"/>
        <v>12855</v>
      </c>
      <c r="Y653" s="1">
        <f t="shared" si="12370"/>
        <v>8747</v>
      </c>
      <c r="Z653" s="14">
        <f t="shared" si="12370"/>
        <v>29800</v>
      </c>
      <c r="AA653" s="1">
        <f t="shared" si="12370"/>
        <v>32184</v>
      </c>
      <c r="AB653" s="165">
        <f t="shared" ref="AB653:AC653" si="12371">SUM(AB629:AB652)</f>
        <v>223975</v>
      </c>
      <c r="AC653" s="166">
        <f t="shared" si="12371"/>
        <v>223518</v>
      </c>
      <c r="BI653" s="250" t="s">
        <v>25</v>
      </c>
      <c r="BJ653" s="146">
        <f>SUM(BJ629:BJ652)</f>
        <v>1</v>
      </c>
      <c r="BK653" s="147">
        <f t="shared" ref="BK653:CK653" si="12372">SUM(BK629:BK652)</f>
        <v>1</v>
      </c>
      <c r="BL653" s="146">
        <f t="shared" si="12372"/>
        <v>1</v>
      </c>
      <c r="BM653" s="147">
        <f t="shared" si="12372"/>
        <v>1</v>
      </c>
      <c r="BN653" s="146">
        <f t="shared" si="12372"/>
        <v>0.99999999999999978</v>
      </c>
      <c r="BO653" s="147">
        <f t="shared" si="12372"/>
        <v>1</v>
      </c>
      <c r="BP653" s="146">
        <f t="shared" si="12372"/>
        <v>1.0000000000000002</v>
      </c>
      <c r="BQ653" s="147">
        <f t="shared" si="12372"/>
        <v>1</v>
      </c>
      <c r="BR653" s="146">
        <f t="shared" si="12372"/>
        <v>0.99999999999999989</v>
      </c>
      <c r="BS653" s="147">
        <f t="shared" si="12372"/>
        <v>0.99999999999999978</v>
      </c>
      <c r="BT653" s="146">
        <f t="shared" si="12372"/>
        <v>1</v>
      </c>
      <c r="BU653" s="147">
        <f t="shared" si="12372"/>
        <v>1</v>
      </c>
      <c r="BV653" s="146">
        <f t="shared" si="12372"/>
        <v>0.99999999999999989</v>
      </c>
      <c r="BW653" s="147">
        <f t="shared" si="12372"/>
        <v>1</v>
      </c>
      <c r="BX653" s="146">
        <f t="shared" si="12372"/>
        <v>1.0000000000000002</v>
      </c>
      <c r="BY653" s="147">
        <f t="shared" si="12372"/>
        <v>1</v>
      </c>
      <c r="BZ653" s="146">
        <f t="shared" si="12372"/>
        <v>0.99999999999999989</v>
      </c>
      <c r="CA653" s="147">
        <f t="shared" si="12372"/>
        <v>1</v>
      </c>
      <c r="CB653" s="146">
        <f t="shared" si="12372"/>
        <v>1.0000000000000002</v>
      </c>
      <c r="CC653" s="147">
        <f t="shared" si="12372"/>
        <v>0.99999999999999989</v>
      </c>
      <c r="CD653" s="146">
        <f t="shared" si="12372"/>
        <v>1</v>
      </c>
      <c r="CE653" s="147">
        <f t="shared" si="12372"/>
        <v>0.99999999999999989</v>
      </c>
      <c r="CF653" s="146">
        <f t="shared" si="12372"/>
        <v>1.0000000000000002</v>
      </c>
      <c r="CG653" s="147">
        <f t="shared" si="12372"/>
        <v>1</v>
      </c>
      <c r="CH653" s="146">
        <f t="shared" si="12372"/>
        <v>0.99999999999999989</v>
      </c>
      <c r="CI653" s="147">
        <f t="shared" si="12372"/>
        <v>1</v>
      </c>
      <c r="CJ653" s="146">
        <f t="shared" si="12372"/>
        <v>0.99999999999999989</v>
      </c>
      <c r="CK653" s="147">
        <f t="shared" si="12372"/>
        <v>1</v>
      </c>
    </row>
    <row r="654" spans="1:89" ht="13.5" thickTop="1" x14ac:dyDescent="0.2">
      <c r="A654" s="177"/>
    </row>
    <row r="656" spans="1:89" x14ac:dyDescent="0.2">
      <c r="A656" s="269">
        <f>+A625+1</f>
        <v>44614</v>
      </c>
      <c r="B656" s="269"/>
      <c r="C656" s="269"/>
      <c r="D656" s="269"/>
      <c r="BI656" s="274">
        <f>+BI594+2</f>
        <v>44614</v>
      </c>
      <c r="BJ656" s="274"/>
      <c r="BK656" s="274"/>
      <c r="BL656" s="274"/>
    </row>
    <row r="657" spans="1:89" ht="13.5" thickBot="1" x14ac:dyDescent="0.25">
      <c r="AE657" t="s">
        <v>1</v>
      </c>
    </row>
    <row r="658" spans="1:89" ht="14.25" thickTop="1" thickBot="1" x14ac:dyDescent="0.25">
      <c r="A658" s="265" t="s">
        <v>2</v>
      </c>
      <c r="B658" s="267" t="s">
        <v>3</v>
      </c>
      <c r="C658" s="268"/>
      <c r="D658" s="267" t="s">
        <v>4</v>
      </c>
      <c r="E658" s="268"/>
      <c r="F658" s="267" t="s">
        <v>5</v>
      </c>
      <c r="G658" s="268"/>
      <c r="H658" s="267" t="s">
        <v>6</v>
      </c>
      <c r="I658" s="268"/>
      <c r="J658" s="267" t="s">
        <v>7</v>
      </c>
      <c r="K658" s="268"/>
      <c r="L658" s="267" t="s">
        <v>8</v>
      </c>
      <c r="M658" s="268"/>
      <c r="N658" s="267" t="s">
        <v>9</v>
      </c>
      <c r="O658" s="268"/>
      <c r="P658" s="267" t="s">
        <v>10</v>
      </c>
      <c r="Q658" s="268"/>
      <c r="R658" s="267" t="s">
        <v>11</v>
      </c>
      <c r="S658" s="268"/>
      <c r="T658" s="267" t="s">
        <v>12</v>
      </c>
      <c r="U658" s="268"/>
      <c r="V658" s="267" t="s">
        <v>13</v>
      </c>
      <c r="W658" s="268"/>
      <c r="X658" s="267" t="s">
        <v>14</v>
      </c>
      <c r="Y658" s="268"/>
      <c r="Z658" s="270" t="s">
        <v>15</v>
      </c>
      <c r="AA658" s="271"/>
      <c r="AB658" s="272" t="s">
        <v>16</v>
      </c>
      <c r="AC658" s="273"/>
      <c r="AE658" s="265" t="s">
        <v>2</v>
      </c>
      <c r="AF658" s="267" t="s">
        <v>3</v>
      </c>
      <c r="AG658" s="268"/>
      <c r="AH658" s="267" t="s">
        <v>4</v>
      </c>
      <c r="AI658" s="268"/>
      <c r="AJ658" s="267" t="s">
        <v>5</v>
      </c>
      <c r="AK658" s="268"/>
      <c r="AL658" s="267" t="s">
        <v>6</v>
      </c>
      <c r="AM658" s="268"/>
      <c r="AN658" s="267" t="s">
        <v>7</v>
      </c>
      <c r="AO658" s="268"/>
      <c r="AP658" s="267" t="s">
        <v>8</v>
      </c>
      <c r="AQ658" s="268"/>
      <c r="AR658" s="267" t="s">
        <v>9</v>
      </c>
      <c r="AS658" s="268"/>
      <c r="AT658" s="267" t="s">
        <v>10</v>
      </c>
      <c r="AU658" s="268"/>
      <c r="AV658" s="267" t="s">
        <v>11</v>
      </c>
      <c r="AW658" s="268"/>
      <c r="AX658" s="267" t="s">
        <v>12</v>
      </c>
      <c r="AY658" s="268"/>
      <c r="AZ658" s="267" t="s">
        <v>13</v>
      </c>
      <c r="BA658" s="268"/>
      <c r="BB658" s="267" t="s">
        <v>14</v>
      </c>
      <c r="BC658" s="268"/>
      <c r="BD658" s="270" t="s">
        <v>15</v>
      </c>
      <c r="BE658" s="271"/>
      <c r="BF658" s="272" t="s">
        <v>16</v>
      </c>
      <c r="BG658" s="273"/>
      <c r="BI658" s="265" t="s">
        <v>2</v>
      </c>
      <c r="BJ658" s="267" t="s">
        <v>3</v>
      </c>
      <c r="BK658" s="268"/>
      <c r="BL658" s="267" t="s">
        <v>4</v>
      </c>
      <c r="BM658" s="268"/>
      <c r="BN658" s="267" t="s">
        <v>5</v>
      </c>
      <c r="BO658" s="268"/>
      <c r="BP658" s="267" t="s">
        <v>6</v>
      </c>
      <c r="BQ658" s="268"/>
      <c r="BR658" s="267" t="s">
        <v>7</v>
      </c>
      <c r="BS658" s="268"/>
      <c r="BT658" s="267" t="s">
        <v>8</v>
      </c>
      <c r="BU658" s="268"/>
      <c r="BV658" s="267" t="s">
        <v>9</v>
      </c>
      <c r="BW658" s="268"/>
      <c r="BX658" s="267" t="s">
        <v>10</v>
      </c>
      <c r="BY658" s="268"/>
      <c r="BZ658" s="267" t="s">
        <v>11</v>
      </c>
      <c r="CA658" s="268"/>
      <c r="CB658" s="267" t="s">
        <v>12</v>
      </c>
      <c r="CC658" s="268"/>
      <c r="CD658" s="267" t="s">
        <v>13</v>
      </c>
      <c r="CE658" s="268"/>
      <c r="CF658" s="267" t="s">
        <v>14</v>
      </c>
      <c r="CG658" s="268"/>
      <c r="CH658" s="270" t="s">
        <v>15</v>
      </c>
      <c r="CI658" s="271"/>
      <c r="CJ658" s="267" t="s">
        <v>16</v>
      </c>
      <c r="CK658" s="268"/>
    </row>
    <row r="659" spans="1:89" ht="15" thickTop="1" thickBot="1" x14ac:dyDescent="0.3">
      <c r="A659" s="266"/>
      <c r="B659" s="110" t="s">
        <v>17</v>
      </c>
      <c r="C659" s="111" t="s">
        <v>18</v>
      </c>
      <c r="D659" s="112" t="s">
        <v>17</v>
      </c>
      <c r="E659" s="113" t="s">
        <v>18</v>
      </c>
      <c r="F659" s="110" t="s">
        <v>17</v>
      </c>
      <c r="G659" s="111" t="s">
        <v>18</v>
      </c>
      <c r="H659" s="112" t="s">
        <v>17</v>
      </c>
      <c r="I659" s="113" t="s">
        <v>18</v>
      </c>
      <c r="J659" s="110" t="s">
        <v>17</v>
      </c>
      <c r="K659" s="111" t="s">
        <v>18</v>
      </c>
      <c r="L659" s="112" t="s">
        <v>17</v>
      </c>
      <c r="M659" s="110" t="s">
        <v>18</v>
      </c>
      <c r="N659" s="114" t="s">
        <v>17</v>
      </c>
      <c r="O659" s="115" t="s">
        <v>18</v>
      </c>
      <c r="P659" s="110" t="s">
        <v>17</v>
      </c>
      <c r="Q659" s="111" t="s">
        <v>18</v>
      </c>
      <c r="R659" s="112" t="s">
        <v>17</v>
      </c>
      <c r="S659" s="113" t="s">
        <v>18</v>
      </c>
      <c r="T659" s="110" t="s">
        <v>17</v>
      </c>
      <c r="U659" s="111" t="s">
        <v>18</v>
      </c>
      <c r="V659" s="112" t="s">
        <v>17</v>
      </c>
      <c r="W659" s="113" t="s">
        <v>18</v>
      </c>
      <c r="X659" s="110" t="s">
        <v>17</v>
      </c>
      <c r="Y659" s="111" t="s">
        <v>18</v>
      </c>
      <c r="Z659" s="25" t="s">
        <v>17</v>
      </c>
      <c r="AA659" s="116" t="s">
        <v>18</v>
      </c>
      <c r="AB659" s="167" t="s">
        <v>17</v>
      </c>
      <c r="AC659" s="168" t="s">
        <v>18</v>
      </c>
      <c r="AE659" s="266"/>
      <c r="AF659" s="110" t="s">
        <v>17</v>
      </c>
      <c r="AG659" s="111" t="s">
        <v>18</v>
      </c>
      <c r="AH659" s="112" t="s">
        <v>17</v>
      </c>
      <c r="AI659" s="113" t="s">
        <v>18</v>
      </c>
      <c r="AJ659" s="110" t="s">
        <v>17</v>
      </c>
      <c r="AK659" s="111" t="s">
        <v>18</v>
      </c>
      <c r="AL659" s="112" t="s">
        <v>17</v>
      </c>
      <c r="AM659" s="113" t="s">
        <v>18</v>
      </c>
      <c r="AN659" s="110" t="s">
        <v>17</v>
      </c>
      <c r="AO659" s="111" t="s">
        <v>18</v>
      </c>
      <c r="AP659" s="112" t="s">
        <v>17</v>
      </c>
      <c r="AQ659" s="110" t="s">
        <v>18</v>
      </c>
      <c r="AR659" s="114" t="s">
        <v>17</v>
      </c>
      <c r="AS659" s="115" t="s">
        <v>18</v>
      </c>
      <c r="AT659" s="110" t="s">
        <v>17</v>
      </c>
      <c r="AU659" s="111" t="s">
        <v>18</v>
      </c>
      <c r="AV659" s="112" t="s">
        <v>17</v>
      </c>
      <c r="AW659" s="113" t="s">
        <v>18</v>
      </c>
      <c r="AX659" s="110" t="s">
        <v>17</v>
      </c>
      <c r="AY659" s="111" t="s">
        <v>18</v>
      </c>
      <c r="AZ659" s="112" t="s">
        <v>17</v>
      </c>
      <c r="BA659" s="113" t="s">
        <v>18</v>
      </c>
      <c r="BB659" s="110" t="s">
        <v>17</v>
      </c>
      <c r="BC659" s="111" t="s">
        <v>18</v>
      </c>
      <c r="BD659" s="25" t="s">
        <v>17</v>
      </c>
      <c r="BE659" s="116" t="s">
        <v>18</v>
      </c>
      <c r="BF659" s="167" t="s">
        <v>17</v>
      </c>
      <c r="BG659" s="168" t="s">
        <v>18</v>
      </c>
      <c r="BI659" s="266"/>
      <c r="BJ659" s="110" t="s">
        <v>17</v>
      </c>
      <c r="BK659" s="111" t="s">
        <v>18</v>
      </c>
      <c r="BL659" s="112" t="s">
        <v>17</v>
      </c>
      <c r="BM659" s="113" t="s">
        <v>18</v>
      </c>
      <c r="BN659" s="110" t="s">
        <v>17</v>
      </c>
      <c r="BO659" s="111" t="s">
        <v>18</v>
      </c>
      <c r="BP659" s="112" t="s">
        <v>17</v>
      </c>
      <c r="BQ659" s="113" t="s">
        <v>18</v>
      </c>
      <c r="BR659" s="110" t="s">
        <v>17</v>
      </c>
      <c r="BS659" s="111" t="s">
        <v>18</v>
      </c>
      <c r="BT659" s="112" t="s">
        <v>17</v>
      </c>
      <c r="BU659" s="110" t="s">
        <v>18</v>
      </c>
      <c r="BV659" s="114" t="s">
        <v>17</v>
      </c>
      <c r="BW659" s="115" t="s">
        <v>18</v>
      </c>
      <c r="BX659" s="110" t="s">
        <v>17</v>
      </c>
      <c r="BY659" s="111" t="s">
        <v>18</v>
      </c>
      <c r="BZ659" s="112" t="s">
        <v>17</v>
      </c>
      <c r="CA659" s="113" t="s">
        <v>18</v>
      </c>
      <c r="CB659" s="110" t="s">
        <v>17</v>
      </c>
      <c r="CC659" s="111" t="s">
        <v>18</v>
      </c>
      <c r="CD659" s="112" t="s">
        <v>17</v>
      </c>
      <c r="CE659" s="113" t="s">
        <v>18</v>
      </c>
      <c r="CF659" s="110" t="s">
        <v>17</v>
      </c>
      <c r="CG659" s="111" t="s">
        <v>18</v>
      </c>
      <c r="CH659" s="25" t="s">
        <v>17</v>
      </c>
      <c r="CI659" s="116" t="s">
        <v>18</v>
      </c>
      <c r="CJ659" s="114" t="s">
        <v>17</v>
      </c>
      <c r="CK659" s="115" t="s">
        <v>18</v>
      </c>
    </row>
    <row r="660" spans="1:89" ht="13.5" thickTop="1" x14ac:dyDescent="0.2">
      <c r="A660" s="118" t="s">
        <v>19</v>
      </c>
      <c r="B660" s="119"/>
      <c r="C660" s="176"/>
      <c r="D660" s="120"/>
      <c r="E660" s="171"/>
      <c r="F660" s="119"/>
      <c r="G660" s="121"/>
      <c r="H660" s="120"/>
      <c r="I660" s="171"/>
      <c r="J660" s="119"/>
      <c r="K660" s="121"/>
      <c r="L660" s="120"/>
      <c r="M660" s="119"/>
      <c r="N660" s="170"/>
      <c r="O660" s="172"/>
      <c r="P660" s="119"/>
      <c r="Q660" s="121"/>
      <c r="R660" s="120"/>
      <c r="S660" s="171"/>
      <c r="T660" s="119"/>
      <c r="U660" s="121"/>
      <c r="V660" s="120"/>
      <c r="W660" s="171"/>
      <c r="X660" s="119"/>
      <c r="Y660" s="121"/>
      <c r="Z660" s="20"/>
      <c r="AA660" s="175"/>
      <c r="AB660" s="161">
        <f>B660+D660+F660+H660+J660+L660+N660+P660+R660+T660+V660+X660+Z660</f>
        <v>0</v>
      </c>
      <c r="AC660" s="162">
        <f>C660+E660+G660+I660+K660+M660+O660+Q660+S660+U660+W660+Y660+AA660</f>
        <v>0</v>
      </c>
      <c r="AE660" s="253" t="str">
        <f>$AE$9</f>
        <v>07:00 - 07:59</v>
      </c>
      <c r="AF660" s="119">
        <f>SUMIF($A$9:$A$32,$AE660,B$660:B$683)</f>
        <v>2209</v>
      </c>
      <c r="AG660" s="176">
        <f t="shared" ref="AG660:AV662" si="12373">SUMIF($A$9:$A$32,$AE660,C$660:C$683)</f>
        <v>810</v>
      </c>
      <c r="AH660" s="120">
        <f t="shared" si="12373"/>
        <v>706</v>
      </c>
      <c r="AI660" s="171">
        <f t="shared" si="12373"/>
        <v>619</v>
      </c>
      <c r="AJ660" s="119">
        <f t="shared" si="12373"/>
        <v>2230</v>
      </c>
      <c r="AK660" s="121">
        <f t="shared" si="12373"/>
        <v>1173</v>
      </c>
      <c r="AL660" s="120">
        <f t="shared" si="12373"/>
        <v>2475</v>
      </c>
      <c r="AM660" s="171">
        <f t="shared" si="12373"/>
        <v>1609</v>
      </c>
      <c r="AN660" s="119">
        <f t="shared" si="12373"/>
        <v>180</v>
      </c>
      <c r="AO660" s="121">
        <f t="shared" si="12373"/>
        <v>684</v>
      </c>
      <c r="AP660" s="120">
        <f t="shared" si="12373"/>
        <v>706</v>
      </c>
      <c r="AQ660" s="119">
        <f t="shared" si="12373"/>
        <v>2220</v>
      </c>
      <c r="AR660" s="170">
        <f t="shared" si="12373"/>
        <v>2030</v>
      </c>
      <c r="AS660" s="172">
        <f t="shared" si="12373"/>
        <v>3019</v>
      </c>
      <c r="AT660" s="119">
        <f t="shared" si="12373"/>
        <v>1426</v>
      </c>
      <c r="AU660" s="121">
        <f t="shared" si="12373"/>
        <v>1340</v>
      </c>
      <c r="AV660" s="120">
        <f t="shared" si="12373"/>
        <v>1744</v>
      </c>
      <c r="AW660" s="171">
        <f t="shared" ref="AW660:BE662" si="12374">SUMIF($A$9:$A$32,$AE660,S$660:S$683)</f>
        <v>1331</v>
      </c>
      <c r="AX660" s="119">
        <f t="shared" si="12374"/>
        <v>222</v>
      </c>
      <c r="AY660" s="121">
        <f t="shared" si="12374"/>
        <v>977</v>
      </c>
      <c r="AZ660" s="120">
        <f t="shared" si="12374"/>
        <v>653</v>
      </c>
      <c r="BA660" s="171">
        <f t="shared" si="12374"/>
        <v>1677</v>
      </c>
      <c r="BB660" s="119">
        <f t="shared" si="12374"/>
        <v>1219</v>
      </c>
      <c r="BC660" s="121">
        <f t="shared" si="12374"/>
        <v>1122</v>
      </c>
      <c r="BD660" s="20">
        <f t="shared" si="12374"/>
        <v>2377</v>
      </c>
      <c r="BE660" s="175">
        <f t="shared" si="12374"/>
        <v>1914</v>
      </c>
      <c r="BF660" s="161">
        <f>AF660+AH660+AJ660+AL660+AN660+AP660+AR660+AT660+AV660+AX660+AZ660+BB660+BD660</f>
        <v>18177</v>
      </c>
      <c r="BG660" s="162">
        <f>AG660+AI660+AK660+AM660+AO660+AQ660+AS660+AU660+AW660+AY660+BA660+BC660+BE660</f>
        <v>18495</v>
      </c>
      <c r="BI660" s="118" t="s">
        <v>19</v>
      </c>
      <c r="BJ660" s="122">
        <f>B660/B684</f>
        <v>0</v>
      </c>
      <c r="BK660" s="123">
        <f t="shared" ref="BK660" si="12375">C660/C684</f>
        <v>0</v>
      </c>
      <c r="BL660" s="124">
        <f t="shared" ref="BL660" si="12376">D660/D684</f>
        <v>0</v>
      </c>
      <c r="BM660" s="125">
        <f t="shared" ref="BM660" si="12377">E660/E684</f>
        <v>0</v>
      </c>
      <c r="BN660" s="122">
        <f t="shared" ref="BN660" si="12378">F660/F684</f>
        <v>0</v>
      </c>
      <c r="BO660" s="123">
        <f t="shared" ref="BO660" si="12379">G660/G684</f>
        <v>0</v>
      </c>
      <c r="BP660" s="124">
        <f t="shared" ref="BP660" si="12380">H660/H684</f>
        <v>0</v>
      </c>
      <c r="BQ660" s="125">
        <f t="shared" ref="BQ660" si="12381">I660/I684</f>
        <v>0</v>
      </c>
      <c r="BR660" s="122">
        <f t="shared" ref="BR660" si="12382">J660/J684</f>
        <v>0</v>
      </c>
      <c r="BS660" s="123">
        <f t="shared" ref="BS660" si="12383">K660/K684</f>
        <v>0</v>
      </c>
      <c r="BT660" s="124">
        <f t="shared" ref="BT660" si="12384">L660/L684</f>
        <v>0</v>
      </c>
      <c r="BU660" s="122">
        <f t="shared" ref="BU660" si="12385">M660/M684</f>
        <v>0</v>
      </c>
      <c r="BV660" s="126">
        <f t="shared" ref="BV660" si="12386">N660/N684</f>
        <v>0</v>
      </c>
      <c r="BW660" s="127">
        <f t="shared" ref="BW660" si="12387">O660/O684</f>
        <v>0</v>
      </c>
      <c r="BX660" s="122">
        <f t="shared" ref="BX660" si="12388">P660/P684</f>
        <v>0</v>
      </c>
      <c r="BY660" s="123">
        <f t="shared" ref="BY660" si="12389">Q660/Q684</f>
        <v>0</v>
      </c>
      <c r="BZ660" s="124">
        <f t="shared" ref="BZ660" si="12390">R660/R684</f>
        <v>0</v>
      </c>
      <c r="CA660" s="125">
        <f t="shared" ref="CA660" si="12391">S660/S684</f>
        <v>0</v>
      </c>
      <c r="CB660" s="122">
        <f t="shared" ref="CB660" si="12392">T660/T684</f>
        <v>0</v>
      </c>
      <c r="CC660" s="123">
        <f t="shared" ref="CC660" si="12393">U660/U684</f>
        <v>0</v>
      </c>
      <c r="CD660" s="124">
        <f t="shared" ref="CD660" si="12394">V660/V684</f>
        <v>0</v>
      </c>
      <c r="CE660" s="125">
        <f t="shared" ref="CE660" si="12395">W660/W684</f>
        <v>0</v>
      </c>
      <c r="CF660" s="122">
        <f t="shared" ref="CF660" si="12396">X660/X684</f>
        <v>0</v>
      </c>
      <c r="CG660" s="123">
        <f t="shared" ref="CG660" si="12397">Y660/Y684</f>
        <v>0</v>
      </c>
      <c r="CH660" s="124">
        <f t="shared" ref="CH660" si="12398">Z660/Z684</f>
        <v>0</v>
      </c>
      <c r="CI660" s="122">
        <f t="shared" ref="CI660" si="12399">AA660/AA684</f>
        <v>0</v>
      </c>
      <c r="CJ660" s="128">
        <f t="shared" ref="CJ660" si="12400">AB660/AB684</f>
        <v>0</v>
      </c>
      <c r="CK660" s="129">
        <f t="shared" ref="CK660" si="12401">AC660/AC684</f>
        <v>0</v>
      </c>
    </row>
    <row r="661" spans="1:89" x14ac:dyDescent="0.2">
      <c r="A661" s="130" t="s">
        <v>21</v>
      </c>
      <c r="B661" s="179">
        <v>267</v>
      </c>
      <c r="C661" s="180">
        <v>0</v>
      </c>
      <c r="D661" s="181">
        <v>112</v>
      </c>
      <c r="E661" s="182">
        <v>0</v>
      </c>
      <c r="F661" s="179">
        <v>573</v>
      </c>
      <c r="G661" s="183">
        <v>3</v>
      </c>
      <c r="H661" s="181">
        <v>371</v>
      </c>
      <c r="I661" s="182">
        <v>22</v>
      </c>
      <c r="J661" s="179">
        <v>9</v>
      </c>
      <c r="K661" s="183">
        <v>18</v>
      </c>
      <c r="L661" s="181">
        <v>22</v>
      </c>
      <c r="M661" s="179">
        <v>54</v>
      </c>
      <c r="N661" s="184">
        <v>123</v>
      </c>
      <c r="O661" s="185">
        <v>78</v>
      </c>
      <c r="P661" s="179">
        <v>50</v>
      </c>
      <c r="Q661" s="183">
        <v>6</v>
      </c>
      <c r="R661" s="181">
        <v>21</v>
      </c>
      <c r="S661" s="182">
        <v>0</v>
      </c>
      <c r="T661" s="179">
        <v>0</v>
      </c>
      <c r="U661" s="183">
        <v>0</v>
      </c>
      <c r="V661" s="181">
        <v>2</v>
      </c>
      <c r="W661" s="182">
        <v>0</v>
      </c>
      <c r="X661" s="179">
        <v>2</v>
      </c>
      <c r="Y661" s="183">
        <v>0</v>
      </c>
      <c r="Z661" s="181">
        <v>0</v>
      </c>
      <c r="AA661" s="179">
        <v>0</v>
      </c>
      <c r="AB661" s="161">
        <f t="shared" ref="AB661:AB680" si="12402">B661+D661+F661+H661+J661+L661+N661+P661+R661+T661+V661+X661+Z661</f>
        <v>1552</v>
      </c>
      <c r="AC661" s="162">
        <f t="shared" ref="AC661:AC680" si="12403">C661+E661+G661+I661+K661+M661+O661+Q661+S661+U661+W661+Y661+AA661</f>
        <v>181</v>
      </c>
      <c r="AE661" s="255" t="str">
        <f>$AE$10</f>
        <v>08:00 - 08:59</v>
      </c>
      <c r="AF661" s="119">
        <f>SUMIF($A$9:$A$32,$AE661,B$660:B$683)</f>
        <v>1807</v>
      </c>
      <c r="AG661" s="180">
        <f t="shared" si="12373"/>
        <v>717</v>
      </c>
      <c r="AH661" s="181">
        <f t="shared" si="12373"/>
        <v>530</v>
      </c>
      <c r="AI661" s="182">
        <f t="shared" si="12373"/>
        <v>602</v>
      </c>
      <c r="AJ661" s="179">
        <f t="shared" si="12373"/>
        <v>1848</v>
      </c>
      <c r="AK661" s="183">
        <f t="shared" si="12373"/>
        <v>880</v>
      </c>
      <c r="AL661" s="181">
        <f t="shared" si="12373"/>
        <v>2127</v>
      </c>
      <c r="AM661" s="182">
        <f t="shared" si="12373"/>
        <v>1421</v>
      </c>
      <c r="AN661" s="179">
        <f t="shared" si="12373"/>
        <v>206</v>
      </c>
      <c r="AO661" s="183">
        <f t="shared" si="12373"/>
        <v>648</v>
      </c>
      <c r="AP661" s="181">
        <f t="shared" si="12373"/>
        <v>526</v>
      </c>
      <c r="AQ661" s="179">
        <f t="shared" si="12373"/>
        <v>1783</v>
      </c>
      <c r="AR661" s="184">
        <f t="shared" si="12373"/>
        <v>1545</v>
      </c>
      <c r="AS661" s="185">
        <f t="shared" si="12373"/>
        <v>2401</v>
      </c>
      <c r="AT661" s="179">
        <f t="shared" si="12373"/>
        <v>1084</v>
      </c>
      <c r="AU661" s="183">
        <f t="shared" si="12373"/>
        <v>1072</v>
      </c>
      <c r="AV661" s="181">
        <f t="shared" si="12373"/>
        <v>1533</v>
      </c>
      <c r="AW661" s="182">
        <f t="shared" si="12374"/>
        <v>1074</v>
      </c>
      <c r="AX661" s="179">
        <f t="shared" si="12374"/>
        <v>255</v>
      </c>
      <c r="AY661" s="183">
        <f t="shared" si="12374"/>
        <v>671</v>
      </c>
      <c r="AZ661" s="181">
        <f t="shared" si="12374"/>
        <v>580</v>
      </c>
      <c r="BA661" s="182">
        <f t="shared" si="12374"/>
        <v>1509</v>
      </c>
      <c r="BB661" s="179">
        <f t="shared" si="12374"/>
        <v>875</v>
      </c>
      <c r="BC661" s="183">
        <f t="shared" si="12374"/>
        <v>933</v>
      </c>
      <c r="BD661" s="181">
        <f t="shared" si="12374"/>
        <v>2035</v>
      </c>
      <c r="BE661" s="179">
        <f t="shared" si="12374"/>
        <v>1739</v>
      </c>
      <c r="BF661" s="163">
        <f>SUM(AF661,AH661,AJ661,AL661,AN661,AP661,AR661,AT661,AV661,AX661,AZ661,BB661,BD661)</f>
        <v>14951</v>
      </c>
      <c r="BG661" s="164">
        <f>SUM(AG661,AI661,AK661,AM661,AO661,AQ661,AS661,AU661,AW661,AY661,BA661,BC661,BE661)</f>
        <v>15450</v>
      </c>
      <c r="BI661" s="130" t="s">
        <v>21</v>
      </c>
      <c r="BJ661" s="122">
        <f>B661/B684</f>
        <v>1.4431652343116589E-2</v>
      </c>
      <c r="BK661" s="123">
        <f t="shared" ref="BK661" si="12404">C661/C684</f>
        <v>0</v>
      </c>
      <c r="BL661" s="124">
        <f t="shared" ref="BL661" si="12405">D661/D684</f>
        <v>1.3630278690519654E-2</v>
      </c>
      <c r="BM661" s="125">
        <f t="shared" ref="BM661" si="12406">E661/E684</f>
        <v>0</v>
      </c>
      <c r="BN661" s="122">
        <f t="shared" ref="BN661" si="12407">F661/F684</f>
        <v>2.7006645614365839E-2</v>
      </c>
      <c r="BO661" s="123">
        <f t="shared" ref="BO661" si="12408">G661/G684</f>
        <v>1.556258753955491E-4</v>
      </c>
      <c r="BP661" s="124">
        <f t="shared" ref="BP661" si="12409">H661/H684</f>
        <v>1.433982683982684E-2</v>
      </c>
      <c r="BQ661" s="125">
        <f t="shared" ref="BQ661" si="12410">I661/I684</f>
        <v>8.0494676374812482E-4</v>
      </c>
      <c r="BR661" s="122">
        <f t="shared" ref="BR661" si="12411">J661/J684</f>
        <v>1.9144862795149968E-3</v>
      </c>
      <c r="BS661" s="123">
        <f t="shared" ref="BS661" si="12412">K661/K684</f>
        <v>3.8701354547409157E-3</v>
      </c>
      <c r="BT661" s="124">
        <f t="shared" ref="BT661" si="12413">L661/L684</f>
        <v>1.5056118258965235E-3</v>
      </c>
      <c r="BU661" s="122">
        <f t="shared" ref="BU661" si="12414">M661/M684</f>
        <v>3.7159372419488025E-3</v>
      </c>
      <c r="BV661" s="126">
        <f t="shared" ref="BV661" si="12415">N661/N684</f>
        <v>4.5626530158023593E-3</v>
      </c>
      <c r="BW661" s="127">
        <f t="shared" ref="BW661" si="12416">O661/O684</f>
        <v>2.8855758203544077E-3</v>
      </c>
      <c r="BX661" s="122">
        <f t="shared" ref="BX661" si="12417">P661/P684</f>
        <v>3.599712023038157E-3</v>
      </c>
      <c r="BY661" s="123">
        <f t="shared" ref="BY661" si="12418">Q661/Q684</f>
        <v>4.3693562481794348E-4</v>
      </c>
      <c r="BZ661" s="124">
        <f t="shared" ref="BZ661" si="12419">R661/R684</f>
        <v>1.193453057513071E-3</v>
      </c>
      <c r="CA661" s="125">
        <f t="shared" ref="CA661" si="12420">S661/S684</f>
        <v>0</v>
      </c>
      <c r="CB661" s="122">
        <f t="shared" ref="CB661" si="12421">T661/T684</f>
        <v>0</v>
      </c>
      <c r="CC661" s="123">
        <f t="shared" ref="CC661" si="12422">U661/U684</f>
        <v>0</v>
      </c>
      <c r="CD661" s="124">
        <f t="shared" ref="CD661" si="12423">V661/V684</f>
        <v>1.3367196898810319E-4</v>
      </c>
      <c r="CE661" s="125">
        <f t="shared" ref="CE661" si="12424">W661/W684</f>
        <v>0</v>
      </c>
      <c r="CF661" s="122">
        <f t="shared" ref="CF661" si="12425">X661/X684</f>
        <v>1.6202203499675956E-4</v>
      </c>
      <c r="CG661" s="123">
        <f t="shared" ref="CG661" si="12426">Y661/Y684</f>
        <v>0</v>
      </c>
      <c r="CH661" s="124">
        <f t="shared" ref="CH661" si="12427">Z661/Z684</f>
        <v>0</v>
      </c>
      <c r="CI661" s="122">
        <f t="shared" ref="CI661" si="12428">AA661/AA684</f>
        <v>0</v>
      </c>
      <c r="CJ661" s="128">
        <f t="shared" ref="CJ661" si="12429">AB661/AB684</f>
        <v>7.3676015418794975E-3</v>
      </c>
      <c r="CK661" s="129">
        <f t="shared" ref="CK661" si="12430">AC661/AC684</f>
        <v>8.6086352697213847E-4</v>
      </c>
    </row>
    <row r="662" spans="1:89" ht="13.5" thickBot="1" x14ac:dyDescent="0.25">
      <c r="A662" s="138" t="s">
        <v>23</v>
      </c>
      <c r="B662" s="186">
        <v>1308</v>
      </c>
      <c r="C662" s="187">
        <v>0</v>
      </c>
      <c r="D662" s="188">
        <v>542</v>
      </c>
      <c r="E662" s="189">
        <v>129</v>
      </c>
      <c r="F662" s="186">
        <v>1973</v>
      </c>
      <c r="G662" s="190">
        <v>258</v>
      </c>
      <c r="H662" s="188">
        <v>1441</v>
      </c>
      <c r="I662" s="189">
        <v>398</v>
      </c>
      <c r="J662" s="186">
        <v>67</v>
      </c>
      <c r="K662" s="190">
        <v>164</v>
      </c>
      <c r="L662" s="188">
        <v>247</v>
      </c>
      <c r="M662" s="186">
        <v>552</v>
      </c>
      <c r="N662" s="191">
        <v>910</v>
      </c>
      <c r="O662" s="192">
        <v>1207</v>
      </c>
      <c r="P662" s="186">
        <v>431</v>
      </c>
      <c r="Q662" s="190">
        <v>669</v>
      </c>
      <c r="R662" s="188">
        <v>606</v>
      </c>
      <c r="S662" s="189">
        <v>788</v>
      </c>
      <c r="T662" s="186">
        <v>41</v>
      </c>
      <c r="U662" s="190">
        <v>351</v>
      </c>
      <c r="V662" s="188">
        <v>255</v>
      </c>
      <c r="W662" s="189">
        <v>910</v>
      </c>
      <c r="X662" s="186">
        <v>455</v>
      </c>
      <c r="Y662" s="190">
        <v>415</v>
      </c>
      <c r="Z662" s="188">
        <v>1171</v>
      </c>
      <c r="AA662" s="186">
        <v>837</v>
      </c>
      <c r="AB662" s="161">
        <f t="shared" si="12402"/>
        <v>9447</v>
      </c>
      <c r="AC662" s="162">
        <f t="shared" si="12403"/>
        <v>6678</v>
      </c>
      <c r="AE662" s="253">
        <f>$AE$11</f>
        <v>0</v>
      </c>
      <c r="AF662" s="119">
        <f>SUMIF($A$9:$A$32,$AE662,B$660:B$683)</f>
        <v>0</v>
      </c>
      <c r="AG662" s="187">
        <f t="shared" si="12373"/>
        <v>0</v>
      </c>
      <c r="AH662" s="188">
        <f t="shared" si="12373"/>
        <v>0</v>
      </c>
      <c r="AI662" s="189">
        <f t="shared" si="12373"/>
        <v>0</v>
      </c>
      <c r="AJ662" s="186">
        <f t="shared" si="12373"/>
        <v>0</v>
      </c>
      <c r="AK662" s="190">
        <f t="shared" si="12373"/>
        <v>0</v>
      </c>
      <c r="AL662" s="188">
        <f t="shared" si="12373"/>
        <v>0</v>
      </c>
      <c r="AM662" s="189">
        <f t="shared" si="12373"/>
        <v>0</v>
      </c>
      <c r="AN662" s="186">
        <f t="shared" si="12373"/>
        <v>0</v>
      </c>
      <c r="AO662" s="190">
        <f t="shared" si="12373"/>
        <v>0</v>
      </c>
      <c r="AP662" s="188">
        <f t="shared" si="12373"/>
        <v>0</v>
      </c>
      <c r="AQ662" s="186">
        <f t="shared" si="12373"/>
        <v>0</v>
      </c>
      <c r="AR662" s="191">
        <f t="shared" si="12373"/>
        <v>0</v>
      </c>
      <c r="AS662" s="192">
        <f t="shared" si="12373"/>
        <v>0</v>
      </c>
      <c r="AT662" s="186">
        <f t="shared" si="12373"/>
        <v>0</v>
      </c>
      <c r="AU662" s="190">
        <f t="shared" si="12373"/>
        <v>0</v>
      </c>
      <c r="AV662" s="188">
        <f t="shared" si="12373"/>
        <v>0</v>
      </c>
      <c r="AW662" s="189">
        <f t="shared" si="12374"/>
        <v>0</v>
      </c>
      <c r="AX662" s="186">
        <f t="shared" si="12374"/>
        <v>0</v>
      </c>
      <c r="AY662" s="190">
        <f t="shared" si="12374"/>
        <v>0</v>
      </c>
      <c r="AZ662" s="188">
        <f t="shared" si="12374"/>
        <v>0</v>
      </c>
      <c r="BA662" s="189">
        <f t="shared" si="12374"/>
        <v>0</v>
      </c>
      <c r="BB662" s="186">
        <f t="shared" si="12374"/>
        <v>0</v>
      </c>
      <c r="BC662" s="190">
        <f t="shared" si="12374"/>
        <v>0</v>
      </c>
      <c r="BD662" s="188">
        <f t="shared" si="12374"/>
        <v>0</v>
      </c>
      <c r="BE662" s="186">
        <f t="shared" si="12374"/>
        <v>0</v>
      </c>
      <c r="BF662" s="163">
        <f>SUM(AF662,AH662,AJ662,AL662,AN662,AP662,AR662,AT662,AV662,AX662,AZ662,BB662,BD662)</f>
        <v>0</v>
      </c>
      <c r="BG662" s="164">
        <f>SUM(AG662,AI662,AK662,AM662,AO662,AQ662,AS662,AU662,AW662,AY662,BA662,BC662,BE662)</f>
        <v>0</v>
      </c>
      <c r="BI662" s="138" t="s">
        <v>23</v>
      </c>
      <c r="BJ662" s="122">
        <f>B662/B684</f>
        <v>7.0698881141559922E-2</v>
      </c>
      <c r="BK662" s="123">
        <f t="shared" ref="BK662" si="12431">C662/C684</f>
        <v>0</v>
      </c>
      <c r="BL662" s="124">
        <f t="shared" ref="BL662" si="12432">D662/D684</f>
        <v>6.5960812948764755E-2</v>
      </c>
      <c r="BM662" s="125">
        <f t="shared" ref="BM662" si="12433">E662/E684</f>
        <v>1.5410345239517382E-2</v>
      </c>
      <c r="BN662" s="122">
        <f t="shared" ref="BN662" si="12434">F662/F684</f>
        <v>9.2991469104963004E-2</v>
      </c>
      <c r="BO662" s="123">
        <f t="shared" ref="BO662" si="12435">G662/G684</f>
        <v>1.3383825284017223E-2</v>
      </c>
      <c r="BP662" s="124">
        <f t="shared" ref="BP662" si="12436">H662/H684</f>
        <v>5.5697278911564625E-2</v>
      </c>
      <c r="BQ662" s="125">
        <f t="shared" ref="BQ662" si="12437">I662/I684</f>
        <v>1.4562218725988804E-2</v>
      </c>
      <c r="BR662" s="122">
        <f t="shared" ref="BR662" si="12438">J662/J684</f>
        <v>1.4252286747500531E-2</v>
      </c>
      <c r="BS662" s="123">
        <f t="shared" ref="BS662" si="12439">K662/K684</f>
        <v>3.5261234143195014E-2</v>
      </c>
      <c r="BT662" s="124">
        <f t="shared" ref="BT662" si="12440">L662/L684</f>
        <v>1.6903914590747332E-2</v>
      </c>
      <c r="BU662" s="122">
        <f t="shared" ref="BU662" si="12441">M662/M684</f>
        <v>3.7985136251032205E-2</v>
      </c>
      <c r="BV662" s="126">
        <f t="shared" ref="BV662" si="12442">N662/N684</f>
        <v>3.3756213368944285E-2</v>
      </c>
      <c r="BW662" s="127">
        <f t="shared" ref="BW662" si="12443">O662/O684</f>
        <v>4.4652436091894489E-2</v>
      </c>
      <c r="BX662" s="122">
        <f t="shared" ref="BX662" si="12444">P662/P684</f>
        <v>3.1029517638588914E-2</v>
      </c>
      <c r="BY662" s="123">
        <f t="shared" ref="BY662" si="12445">Q662/Q684</f>
        <v>4.8718322167200699E-2</v>
      </c>
      <c r="BZ662" s="124">
        <f t="shared" ref="BZ662" si="12446">R662/R684</f>
        <v>3.4439645373948627E-2</v>
      </c>
      <c r="CA662" s="125">
        <f t="shared" ref="CA662" si="12447">S662/S684</f>
        <v>4.349986199282363E-2</v>
      </c>
      <c r="CB662" s="122">
        <f t="shared" ref="CB662" si="12448">T662/T684</f>
        <v>8.2945579607525792E-3</v>
      </c>
      <c r="CC662" s="123">
        <f t="shared" ref="CC662" si="12449">U662/U684</f>
        <v>6.6288951841359772E-2</v>
      </c>
      <c r="CD662" s="124">
        <f t="shared" ref="CD662" si="12450">V662/V684</f>
        <v>1.7043176045983158E-2</v>
      </c>
      <c r="CE662" s="125">
        <f t="shared" ref="CE662" si="12451">W662/W684</f>
        <v>5.4396556877278977E-2</v>
      </c>
      <c r="CF662" s="122">
        <f t="shared" ref="CF662" si="12452">X662/X684</f>
        <v>3.6860012961762799E-2</v>
      </c>
      <c r="CG662" s="123">
        <f t="shared" ref="CG662" si="12453">Y662/Y684</f>
        <v>5.2738594484686749E-2</v>
      </c>
      <c r="CH662" s="124">
        <f t="shared" ref="CH662" si="12454">Z662/Z684</f>
        <v>4.3630537650434072E-2</v>
      </c>
      <c r="CI662" s="122">
        <f t="shared" ref="CI662" si="12455">AA662/AA684</f>
        <v>2.8742144843927064E-2</v>
      </c>
      <c r="CJ662" s="128">
        <f t="shared" ref="CJ662" si="12456">AB662/AB684</f>
        <v>4.4846476653437897E-2</v>
      </c>
      <c r="CK662" s="129">
        <f t="shared" ref="CK662" si="12457">AC662/AC684</f>
        <v>3.176158360839746E-2</v>
      </c>
    </row>
    <row r="663" spans="1:89" ht="14.25" thickTop="1" thickBot="1" x14ac:dyDescent="0.25">
      <c r="A663" s="130" t="s">
        <v>24</v>
      </c>
      <c r="B663" s="179">
        <v>2128</v>
      </c>
      <c r="C663" s="180">
        <v>700</v>
      </c>
      <c r="D663" s="181">
        <v>839</v>
      </c>
      <c r="E663" s="182">
        <v>504</v>
      </c>
      <c r="F663" s="179">
        <v>2591</v>
      </c>
      <c r="G663" s="183">
        <v>833</v>
      </c>
      <c r="H663" s="181">
        <v>2253</v>
      </c>
      <c r="I663" s="182">
        <v>1117</v>
      </c>
      <c r="J663" s="179">
        <v>136</v>
      </c>
      <c r="K663" s="183">
        <v>380</v>
      </c>
      <c r="L663" s="181">
        <v>572</v>
      </c>
      <c r="M663" s="179">
        <v>1337</v>
      </c>
      <c r="N663" s="184">
        <v>1651</v>
      </c>
      <c r="O663" s="185">
        <v>2305</v>
      </c>
      <c r="P663" s="179">
        <v>1009</v>
      </c>
      <c r="Q663" s="183">
        <v>1145</v>
      </c>
      <c r="R663" s="181">
        <v>1282</v>
      </c>
      <c r="S663" s="182">
        <v>1219</v>
      </c>
      <c r="T663" s="179">
        <v>172</v>
      </c>
      <c r="U663" s="183">
        <v>788</v>
      </c>
      <c r="V663" s="181">
        <v>585</v>
      </c>
      <c r="W663" s="182">
        <v>1832</v>
      </c>
      <c r="X663" s="179">
        <v>833</v>
      </c>
      <c r="Y663" s="183">
        <v>743</v>
      </c>
      <c r="Z663" s="181">
        <v>1975</v>
      </c>
      <c r="AA663" s="179">
        <v>1398</v>
      </c>
      <c r="AB663" s="161">
        <f t="shared" si="12402"/>
        <v>16026</v>
      </c>
      <c r="AC663" s="162">
        <f t="shared" si="12403"/>
        <v>14301</v>
      </c>
      <c r="AE663" s="250" t="s">
        <v>25</v>
      </c>
      <c r="AF663" s="14">
        <f t="shared" ref="AF663:BG663" si="12458">SUM(AF660:AF662)</f>
        <v>4016</v>
      </c>
      <c r="AG663" s="1">
        <f t="shared" si="12458"/>
        <v>1527</v>
      </c>
      <c r="AH663" s="14">
        <f t="shared" si="12458"/>
        <v>1236</v>
      </c>
      <c r="AI663" s="1">
        <f t="shared" si="12458"/>
        <v>1221</v>
      </c>
      <c r="AJ663" s="14">
        <f t="shared" si="12458"/>
        <v>4078</v>
      </c>
      <c r="AK663" s="1">
        <f t="shared" si="12458"/>
        <v>2053</v>
      </c>
      <c r="AL663" s="14">
        <f t="shared" si="12458"/>
        <v>4602</v>
      </c>
      <c r="AM663" s="1">
        <f t="shared" si="12458"/>
        <v>3030</v>
      </c>
      <c r="AN663" s="14">
        <f t="shared" si="12458"/>
        <v>386</v>
      </c>
      <c r="AO663" s="1">
        <f t="shared" si="12458"/>
        <v>1332</v>
      </c>
      <c r="AP663" s="14">
        <f t="shared" si="12458"/>
        <v>1232</v>
      </c>
      <c r="AQ663" s="1">
        <f t="shared" si="12458"/>
        <v>4003</v>
      </c>
      <c r="AR663" s="14">
        <f t="shared" si="12458"/>
        <v>3575</v>
      </c>
      <c r="AS663" s="1">
        <f t="shared" si="12458"/>
        <v>5420</v>
      </c>
      <c r="AT663" s="14">
        <f t="shared" si="12458"/>
        <v>2510</v>
      </c>
      <c r="AU663" s="1">
        <f t="shared" si="12458"/>
        <v>2412</v>
      </c>
      <c r="AV663" s="14">
        <f t="shared" si="12458"/>
        <v>3277</v>
      </c>
      <c r="AW663" s="1">
        <f t="shared" si="12458"/>
        <v>2405</v>
      </c>
      <c r="AX663" s="14">
        <f t="shared" si="12458"/>
        <v>477</v>
      </c>
      <c r="AY663" s="1">
        <f t="shared" si="12458"/>
        <v>1648</v>
      </c>
      <c r="AZ663" s="14">
        <f t="shared" si="12458"/>
        <v>1233</v>
      </c>
      <c r="BA663" s="1">
        <f t="shared" si="12458"/>
        <v>3186</v>
      </c>
      <c r="BB663" s="14">
        <f t="shared" si="12458"/>
        <v>2094</v>
      </c>
      <c r="BC663" s="1">
        <f t="shared" si="12458"/>
        <v>2055</v>
      </c>
      <c r="BD663" s="14">
        <f t="shared" si="12458"/>
        <v>4412</v>
      </c>
      <c r="BE663" s="1">
        <f t="shared" si="12458"/>
        <v>3653</v>
      </c>
      <c r="BF663" s="165">
        <f t="shared" si="12458"/>
        <v>33128</v>
      </c>
      <c r="BG663" s="166">
        <f t="shared" si="12458"/>
        <v>33945</v>
      </c>
      <c r="BI663" s="130" t="s">
        <v>24</v>
      </c>
      <c r="BJ663" s="122">
        <f>B663/B684</f>
        <v>0.11502080968596293</v>
      </c>
      <c r="BK663" s="123">
        <f t="shared" ref="BK663" si="12459">C663/C684</f>
        <v>3.8461538461538464E-2</v>
      </c>
      <c r="BL663" s="124">
        <f t="shared" ref="BL663" si="12460">D663/D684</f>
        <v>0.10210539126201777</v>
      </c>
      <c r="BM663" s="125">
        <f t="shared" ref="BM663" si="12461">E663/E684</f>
        <v>6.0207860470672558E-2</v>
      </c>
      <c r="BN663" s="122">
        <f t="shared" ref="BN663" si="12462">F663/F684</f>
        <v>0.12211905547438374</v>
      </c>
      <c r="BO663" s="123">
        <f t="shared" ref="BO663" si="12463">G663/G684</f>
        <v>4.3212118068164135E-2</v>
      </c>
      <c r="BP663" s="124">
        <f t="shared" ref="BP663" si="12464">H663/H684</f>
        <v>8.7082560296846009E-2</v>
      </c>
      <c r="BQ663" s="125">
        <f t="shared" ref="BQ663" si="12465">I663/I684</f>
        <v>4.0869342504847972E-2</v>
      </c>
      <c r="BR663" s="122">
        <f t="shared" ref="BR663" si="12466">J663/J684</f>
        <v>2.893001489044884E-2</v>
      </c>
      <c r="BS663" s="123">
        <f t="shared" ref="BS663" si="12467">K663/K684</f>
        <v>8.1702859600085997E-2</v>
      </c>
      <c r="BT663" s="124">
        <f t="shared" ref="BT663" si="12468">L663/L684</f>
        <v>3.9145907473309607E-2</v>
      </c>
      <c r="BU663" s="122">
        <f t="shared" ref="BU663" si="12469">M663/M684</f>
        <v>9.2003853564547211E-2</v>
      </c>
      <c r="BV663" s="126">
        <f t="shared" ref="BV663" si="12470">N663/N684</f>
        <v>6.1243415683656058E-2</v>
      </c>
      <c r="BW663" s="127">
        <f t="shared" ref="BW663" si="12471">O663/O684</f>
        <v>8.5272464947652699E-2</v>
      </c>
      <c r="BX663" s="122">
        <f t="shared" ref="BX663" si="12472">P663/P684</f>
        <v>7.2642188624910009E-2</v>
      </c>
      <c r="BY663" s="123">
        <f t="shared" ref="BY663" si="12473">Q663/Q684</f>
        <v>8.3381881736090888E-2</v>
      </c>
      <c r="BZ663" s="124">
        <f t="shared" ref="BZ663" si="12474">R663/R684</f>
        <v>7.2857467606274151E-2</v>
      </c>
      <c r="CA663" s="125">
        <f t="shared" ref="CA663" si="12475">S663/S684</f>
        <v>6.7292299199558384E-2</v>
      </c>
      <c r="CB663" s="122">
        <f t="shared" ref="CB663" si="12476">T663/T684</f>
        <v>3.4796682176815696E-2</v>
      </c>
      <c r="CC663" s="123">
        <f t="shared" ref="CC663" si="12477">U663/U684</f>
        <v>0.14881964117091595</v>
      </c>
      <c r="CD663" s="124">
        <f t="shared" ref="CD663" si="12478">V663/V684</f>
        <v>3.9099050929020183E-2</v>
      </c>
      <c r="CE663" s="125">
        <f t="shared" ref="CE663" si="12479">W663/W684</f>
        <v>0.10951043098810449</v>
      </c>
      <c r="CF663" s="122">
        <f t="shared" ref="CF663" si="12480">X663/X684</f>
        <v>6.7482177576150354E-2</v>
      </c>
      <c r="CG663" s="123">
        <f t="shared" ref="CG663" si="12481">Y663/Y684</f>
        <v>9.4421146270174103E-2</v>
      </c>
      <c r="CH663" s="124">
        <f t="shared" ref="CH663" si="12482">Z663/Z684</f>
        <v>7.3586944371995977E-2</v>
      </c>
      <c r="CI663" s="122">
        <f t="shared" ref="CI663" si="12483">AA663/AA684</f>
        <v>4.8006593180179254E-2</v>
      </c>
      <c r="CJ663" s="128">
        <f t="shared" ref="CJ663" si="12484">AB663/AB684</f>
        <v>7.6078081385412902E-2</v>
      </c>
      <c r="CK663" s="129">
        <f t="shared" ref="CK663" si="12485">AC663/AC684</f>
        <v>6.8017730934964382E-2</v>
      </c>
    </row>
    <row r="664" spans="1:89" ht="13.5" thickTop="1" x14ac:dyDescent="0.2">
      <c r="A664" s="138" t="s">
        <v>20</v>
      </c>
      <c r="B664" s="186">
        <v>2209</v>
      </c>
      <c r="C664" s="187">
        <v>810</v>
      </c>
      <c r="D664" s="188">
        <v>706</v>
      </c>
      <c r="E664" s="189">
        <v>619</v>
      </c>
      <c r="F664" s="186">
        <v>2230</v>
      </c>
      <c r="G664" s="190">
        <v>1173</v>
      </c>
      <c r="H664" s="188">
        <v>2475</v>
      </c>
      <c r="I664" s="189">
        <v>1609</v>
      </c>
      <c r="J664" s="186">
        <v>180</v>
      </c>
      <c r="K664" s="190">
        <v>684</v>
      </c>
      <c r="L664" s="188">
        <v>706</v>
      </c>
      <c r="M664" s="186">
        <v>2220</v>
      </c>
      <c r="N664" s="191">
        <v>2030</v>
      </c>
      <c r="O664" s="192">
        <v>3019</v>
      </c>
      <c r="P664" s="186">
        <v>1426</v>
      </c>
      <c r="Q664" s="190">
        <v>1340</v>
      </c>
      <c r="R664" s="188">
        <v>1744</v>
      </c>
      <c r="S664" s="189">
        <v>1331</v>
      </c>
      <c r="T664" s="186">
        <v>222</v>
      </c>
      <c r="U664" s="190">
        <v>977</v>
      </c>
      <c r="V664" s="188">
        <v>653</v>
      </c>
      <c r="W664" s="189">
        <v>1677</v>
      </c>
      <c r="X664" s="186">
        <v>1219</v>
      </c>
      <c r="Y664" s="190">
        <v>1122</v>
      </c>
      <c r="Z664" s="188">
        <v>2377</v>
      </c>
      <c r="AA664" s="186">
        <v>1914</v>
      </c>
      <c r="AB664" s="161">
        <f t="shared" si="12402"/>
        <v>18177</v>
      </c>
      <c r="AC664" s="162">
        <f t="shared" si="12403"/>
        <v>18495</v>
      </c>
      <c r="BI664" s="138" t="s">
        <v>20</v>
      </c>
      <c r="BJ664" s="122">
        <f>B664/B684</f>
        <v>0.119398951408032</v>
      </c>
      <c r="BK664" s="123">
        <f t="shared" ref="BK664" si="12486">C664/C684</f>
        <v>4.4505494505494507E-2</v>
      </c>
      <c r="BL664" s="124">
        <f t="shared" ref="BL664" si="12487">D664/D684</f>
        <v>8.5919435317025672E-2</v>
      </c>
      <c r="BM664" s="125">
        <f t="shared" ref="BM664" si="12488">E664/E684</f>
        <v>7.3945765141560149E-2</v>
      </c>
      <c r="BN664" s="122">
        <f t="shared" ref="BN664" si="12489">F664/F684</f>
        <v>0.10510439741716548</v>
      </c>
      <c r="BO664" s="123">
        <f t="shared" ref="BO664" si="12490">G664/G684</f>
        <v>6.0849717279659696E-2</v>
      </c>
      <c r="BP664" s="124">
        <f t="shared" ref="BP664" si="12491">H664/H684</f>
        <v>9.5663265306122444E-2</v>
      </c>
      <c r="BQ664" s="125">
        <f t="shared" ref="BQ664" si="12492">I664/I684</f>
        <v>5.887087922139695E-2</v>
      </c>
      <c r="BR664" s="122">
        <f t="shared" ref="BR664" si="12493">J664/J684</f>
        <v>3.8289725590299938E-2</v>
      </c>
      <c r="BS664" s="123">
        <f t="shared" ref="BS664" si="12494">K664/K684</f>
        <v>0.1470651472801548</v>
      </c>
      <c r="BT664" s="124">
        <f t="shared" ref="BT664" si="12495">L664/L684</f>
        <v>4.8316452231042979E-2</v>
      </c>
      <c r="BU664" s="122">
        <f t="shared" ref="BU664" si="12496">M664/M684</f>
        <v>0.15276630883567299</v>
      </c>
      <c r="BV664" s="126">
        <f t="shared" ref="BV664" si="12497">N664/N684</f>
        <v>7.5302322130721869E-2</v>
      </c>
      <c r="BW664" s="127">
        <f t="shared" ref="BW664" si="12498">O664/O684</f>
        <v>0.11168658207243536</v>
      </c>
      <c r="BX664" s="122">
        <f t="shared" ref="BX664" si="12499">P664/P684</f>
        <v>0.10266378689704823</v>
      </c>
      <c r="BY664" s="123">
        <f t="shared" ref="BY664" si="12500">Q664/Q684</f>
        <v>9.7582289542674047E-2</v>
      </c>
      <c r="BZ664" s="124">
        <f t="shared" ref="BZ664" si="12501">R664/R684</f>
        <v>9.9113434871561712E-2</v>
      </c>
      <c r="CA664" s="125">
        <f t="shared" ref="CA664" si="12502">S664/S684</f>
        <v>7.3475020701076463E-2</v>
      </c>
      <c r="CB664" s="122">
        <f t="shared" ref="CB664" si="12503">T664/T684</f>
        <v>4.4911996763099329E-2</v>
      </c>
      <c r="CC664" s="123">
        <f t="shared" ref="CC664" si="12504">U664/U684</f>
        <v>0.18451369216241736</v>
      </c>
      <c r="CD664" s="124">
        <f t="shared" ref="CD664" si="12505">V664/V684</f>
        <v>4.3643897874615693E-2</v>
      </c>
      <c r="CE664" s="125">
        <f t="shared" ref="CE664" si="12506">W664/W684</f>
        <v>0.1002450833881284</v>
      </c>
      <c r="CF664" s="122">
        <f t="shared" ref="CF664" si="12507">X664/X684</f>
        <v>9.8752430330524957E-2</v>
      </c>
      <c r="CG664" s="123">
        <f t="shared" ref="CG664" si="12508">Y664/Y684</f>
        <v>0.14258482653450247</v>
      </c>
      <c r="CH664" s="124">
        <f t="shared" ref="CH664" si="12509">Z664/Z684</f>
        <v>8.8565147732776933E-2</v>
      </c>
      <c r="CI664" s="122">
        <f t="shared" ref="CI664" si="12510">AA664/AA684</f>
        <v>6.5725764911919227E-2</v>
      </c>
      <c r="CJ664" s="128">
        <f t="shared" ref="CJ664" si="12511">AB664/AB684</f>
        <v>8.6289235326510075E-2</v>
      </c>
      <c r="CK664" s="129">
        <f t="shared" ref="CK664" si="12512">AC664/AC684</f>
        <v>8.7965032769887846E-2</v>
      </c>
    </row>
    <row r="665" spans="1:89" ht="13.5" thickBot="1" x14ac:dyDescent="0.25">
      <c r="A665" s="130" t="s">
        <v>22</v>
      </c>
      <c r="B665" s="179">
        <v>1807</v>
      </c>
      <c r="C665" s="180">
        <v>717</v>
      </c>
      <c r="D665" s="181">
        <v>530</v>
      </c>
      <c r="E665" s="182">
        <v>602</v>
      </c>
      <c r="F665" s="179">
        <v>1848</v>
      </c>
      <c r="G665" s="183">
        <v>880</v>
      </c>
      <c r="H665" s="181">
        <v>2127</v>
      </c>
      <c r="I665" s="182">
        <v>1421</v>
      </c>
      <c r="J665" s="179">
        <v>206</v>
      </c>
      <c r="K665" s="183">
        <v>648</v>
      </c>
      <c r="L665" s="181">
        <v>526</v>
      </c>
      <c r="M665" s="179">
        <v>1783</v>
      </c>
      <c r="N665" s="184">
        <v>1545</v>
      </c>
      <c r="O665" s="185">
        <v>2401</v>
      </c>
      <c r="P665" s="179">
        <v>1084</v>
      </c>
      <c r="Q665" s="183">
        <v>1072</v>
      </c>
      <c r="R665" s="181">
        <v>1533</v>
      </c>
      <c r="S665" s="182">
        <v>1074</v>
      </c>
      <c r="T665" s="179">
        <v>255</v>
      </c>
      <c r="U665" s="183">
        <v>671</v>
      </c>
      <c r="V665" s="181">
        <v>580</v>
      </c>
      <c r="W665" s="182">
        <v>1509</v>
      </c>
      <c r="X665" s="179">
        <v>875</v>
      </c>
      <c r="Y665" s="183">
        <v>933</v>
      </c>
      <c r="Z665" s="181">
        <v>2035</v>
      </c>
      <c r="AA665" s="179">
        <v>1739</v>
      </c>
      <c r="AB665" s="161">
        <f t="shared" si="12402"/>
        <v>14951</v>
      </c>
      <c r="AC665" s="162">
        <f t="shared" si="12403"/>
        <v>15450</v>
      </c>
      <c r="AE665" t="s">
        <v>26</v>
      </c>
      <c r="BI665" s="130" t="s">
        <v>22</v>
      </c>
      <c r="BJ665" s="122">
        <f>B665/B684</f>
        <v>9.767039619480028E-2</v>
      </c>
      <c r="BK665" s="123">
        <f t="shared" ref="BK665" si="12513">C665/C684</f>
        <v>3.9395604395604397E-2</v>
      </c>
      <c r="BL665" s="124">
        <f t="shared" ref="BL665" si="12514">D665/D684</f>
        <v>6.4500425946209083E-2</v>
      </c>
      <c r="BM665" s="125">
        <f t="shared" ref="BM665" si="12515">E665/E684</f>
        <v>7.1914944451081111E-2</v>
      </c>
      <c r="BN665" s="122">
        <f t="shared" ref="BN665" si="12516">F665/F684</f>
        <v>8.709996700758825E-2</v>
      </c>
      <c r="BO665" s="123">
        <f t="shared" ref="BO665" si="12517">G665/G684</f>
        <v>4.5650256782694403E-2</v>
      </c>
      <c r="BP665" s="124">
        <f t="shared" ref="BP665" si="12518">H665/H684</f>
        <v>8.2212430426716138E-2</v>
      </c>
      <c r="BQ665" s="125">
        <f t="shared" ref="BQ665" si="12519">I665/I684</f>
        <v>5.1992243240276612E-2</v>
      </c>
      <c r="BR665" s="122">
        <f t="shared" ref="BR665" si="12520">J665/J684</f>
        <v>4.3820463731121036E-2</v>
      </c>
      <c r="BS665" s="123">
        <f t="shared" ref="BS665" si="12521">K665/K684</f>
        <v>0.13932487637067298</v>
      </c>
      <c r="BT665" s="124">
        <f t="shared" ref="BT665" si="12522">L665/L684</f>
        <v>3.599781001916233E-2</v>
      </c>
      <c r="BU665" s="122">
        <f t="shared" ref="BU665" si="12523">M665/M684</f>
        <v>0.12269474263693916</v>
      </c>
      <c r="BV665" s="126">
        <f t="shared" ref="BV665" si="12524">N665/N684</f>
        <v>5.7311373247273534E-2</v>
      </c>
      <c r="BW665" s="127">
        <f t="shared" ref="BW665" si="12525">O665/O684</f>
        <v>8.8823942880396578E-2</v>
      </c>
      <c r="BX665" s="122">
        <f t="shared" ref="BX665" si="12526">P665/P684</f>
        <v>7.8041756659467248E-2</v>
      </c>
      <c r="BY665" s="123">
        <f t="shared" ref="BY665" si="12527">Q665/Q684</f>
        <v>7.8065831634139243E-2</v>
      </c>
      <c r="BZ665" s="124">
        <f t="shared" ref="BZ665" si="12528">R665/R684</f>
        <v>8.7122073198454192E-2</v>
      </c>
      <c r="CA665" s="125">
        <f t="shared" ref="CA665" si="12529">S665/S684</f>
        <v>5.9287882969914434E-2</v>
      </c>
      <c r="CB665" s="122">
        <f t="shared" ref="CB665" si="12530">T665/T684</f>
        <v>5.1588104390046532E-2</v>
      </c>
      <c r="CC665" s="123">
        <f t="shared" ref="CC665" si="12531">U665/U684</f>
        <v>0.1267233238904627</v>
      </c>
      <c r="CD665" s="124">
        <f t="shared" ref="CD665" si="12532">V665/V684</f>
        <v>3.8764871006549927E-2</v>
      </c>
      <c r="CE665" s="125">
        <f t="shared" ref="CE665" si="12533">W665/W684</f>
        <v>9.0202642118476895E-2</v>
      </c>
      <c r="CF665" s="122">
        <f t="shared" ref="CF665" si="12534">X665/X684</f>
        <v>7.0884640311082311E-2</v>
      </c>
      <c r="CG665" s="123">
        <f t="shared" ref="CG665" si="12535">Y665/Y684</f>
        <v>0.11856652687762105</v>
      </c>
      <c r="CH665" s="124">
        <f t="shared" ref="CH665" si="12536">Z665/Z684</f>
        <v>7.5822497112411041E-2</v>
      </c>
      <c r="CI665" s="122">
        <f t="shared" ref="CI665" si="12537">AA665/AA684</f>
        <v>5.9716355894371756E-2</v>
      </c>
      <c r="CJ665" s="128">
        <f t="shared" ref="CJ665" si="12538">AB665/AB684</f>
        <v>7.0974877997835292E-2</v>
      </c>
      <c r="CK665" s="129">
        <f t="shared" ref="CK665" si="12539">AC665/AC684</f>
        <v>7.3482549678008505E-2</v>
      </c>
    </row>
    <row r="666" spans="1:89" ht="14.25" thickTop="1" thickBot="1" x14ac:dyDescent="0.25">
      <c r="A666" s="138" t="s">
        <v>27</v>
      </c>
      <c r="B666" s="186">
        <v>1434</v>
      </c>
      <c r="C666" s="187">
        <v>1010</v>
      </c>
      <c r="D666" s="188">
        <v>492</v>
      </c>
      <c r="E666" s="189">
        <v>484</v>
      </c>
      <c r="F666" s="186">
        <v>1740</v>
      </c>
      <c r="G666" s="190">
        <v>681</v>
      </c>
      <c r="H666" s="188">
        <v>1881</v>
      </c>
      <c r="I666" s="189">
        <v>1446</v>
      </c>
      <c r="J666" s="186">
        <v>208</v>
      </c>
      <c r="K666" s="190">
        <v>566</v>
      </c>
      <c r="L666" s="188">
        <v>496</v>
      </c>
      <c r="M666" s="186">
        <v>1529</v>
      </c>
      <c r="N666" s="191">
        <v>1477</v>
      </c>
      <c r="O666" s="192">
        <v>2282</v>
      </c>
      <c r="P666" s="186">
        <v>772</v>
      </c>
      <c r="Q666" s="190">
        <v>860</v>
      </c>
      <c r="R666" s="188">
        <v>1298</v>
      </c>
      <c r="S666" s="189">
        <v>1018</v>
      </c>
      <c r="T666" s="186">
        <v>173</v>
      </c>
      <c r="U666" s="190">
        <v>436</v>
      </c>
      <c r="V666" s="188">
        <v>512</v>
      </c>
      <c r="W666" s="189">
        <v>1468</v>
      </c>
      <c r="X666" s="186">
        <v>784</v>
      </c>
      <c r="Y666" s="190">
        <v>641</v>
      </c>
      <c r="Z666" s="188">
        <v>1851</v>
      </c>
      <c r="AA666" s="186">
        <v>1644</v>
      </c>
      <c r="AB666" s="161">
        <f t="shared" si="12402"/>
        <v>13118</v>
      </c>
      <c r="AC666" s="162">
        <f t="shared" si="12403"/>
        <v>14065</v>
      </c>
      <c r="AE666" s="265" t="s">
        <v>2</v>
      </c>
      <c r="AF666" s="267" t="s">
        <v>3</v>
      </c>
      <c r="AG666" s="268"/>
      <c r="AH666" s="267" t="s">
        <v>4</v>
      </c>
      <c r="AI666" s="268"/>
      <c r="AJ666" s="267" t="s">
        <v>5</v>
      </c>
      <c r="AK666" s="268"/>
      <c r="AL666" s="267" t="s">
        <v>6</v>
      </c>
      <c r="AM666" s="268"/>
      <c r="AN666" s="267" t="s">
        <v>7</v>
      </c>
      <c r="AO666" s="268"/>
      <c r="AP666" s="267" t="s">
        <v>8</v>
      </c>
      <c r="AQ666" s="268"/>
      <c r="AR666" s="267" t="s">
        <v>9</v>
      </c>
      <c r="AS666" s="268"/>
      <c r="AT666" s="267" t="s">
        <v>10</v>
      </c>
      <c r="AU666" s="268"/>
      <c r="AV666" s="267" t="s">
        <v>11</v>
      </c>
      <c r="AW666" s="268"/>
      <c r="AX666" s="267" t="s">
        <v>12</v>
      </c>
      <c r="AY666" s="268"/>
      <c r="AZ666" s="267" t="s">
        <v>13</v>
      </c>
      <c r="BA666" s="268"/>
      <c r="BB666" s="267" t="s">
        <v>14</v>
      </c>
      <c r="BC666" s="268"/>
      <c r="BD666" s="270" t="s">
        <v>15</v>
      </c>
      <c r="BE666" s="271"/>
      <c r="BF666" s="272" t="s">
        <v>16</v>
      </c>
      <c r="BG666" s="273"/>
      <c r="BI666" s="138" t="s">
        <v>27</v>
      </c>
      <c r="BJ666" s="122">
        <f>B666/B684</f>
        <v>7.7509323820334042E-2</v>
      </c>
      <c r="BK666" s="123">
        <f t="shared" ref="BK666" si="12540">C666/C684</f>
        <v>5.5494505494505492E-2</v>
      </c>
      <c r="BL666" s="124">
        <f t="shared" ref="BL666" si="12541">D666/D684</f>
        <v>5.9875867104782765E-2</v>
      </c>
      <c r="BM666" s="125">
        <f t="shared" ref="BM666" si="12542">E666/E684</f>
        <v>5.7818659658344283E-2</v>
      </c>
      <c r="BN666" s="122">
        <f t="shared" ref="BN666" si="12543">F666/F684</f>
        <v>8.2009709195456471E-2</v>
      </c>
      <c r="BO666" s="123">
        <f t="shared" ref="BO666" si="12544">G666/G684</f>
        <v>3.5327073714789645E-2</v>
      </c>
      <c r="BP666" s="124">
        <f t="shared" ref="BP666" si="12545">H666/H684</f>
        <v>7.2704081632653059E-2</v>
      </c>
      <c r="BQ666" s="125">
        <f t="shared" ref="BQ666" si="12546">I666/I684</f>
        <v>5.290695547180857E-2</v>
      </c>
      <c r="BR666" s="122">
        <f t="shared" ref="BR666" si="12547">J666/J684</f>
        <v>4.4245905126568813E-2</v>
      </c>
      <c r="BS666" s="123">
        <f t="shared" ref="BS666" si="12548">K666/K684</f>
        <v>0.12169425929907547</v>
      </c>
      <c r="BT666" s="124">
        <f t="shared" ref="BT666" si="12549">L666/L684</f>
        <v>3.3944702983848891E-2</v>
      </c>
      <c r="BU666" s="122">
        <f t="shared" ref="BU666" si="12550">M666/M684</f>
        <v>0.10521607486925406</v>
      </c>
      <c r="BV666" s="126">
        <f t="shared" ref="BV666" si="12551">N666/N684</f>
        <v>5.4788930929594186E-2</v>
      </c>
      <c r="BW666" s="127">
        <f t="shared" ref="BW666" si="12552">O666/O684</f>
        <v>8.4421590026266133E-2</v>
      </c>
      <c r="BX666" s="122">
        <f t="shared" ref="BX666" si="12553">P666/P684</f>
        <v>5.5579553635709142E-2</v>
      </c>
      <c r="BY666" s="123">
        <f t="shared" ref="BY666" si="12554">Q666/Q684</f>
        <v>6.2627439557238568E-2</v>
      </c>
      <c r="BZ666" s="124">
        <f t="shared" ref="BZ666" si="12555">R666/R684</f>
        <v>7.3766765173903154E-2</v>
      </c>
      <c r="CA666" s="125">
        <f t="shared" ref="CA666" si="12556">S666/S684</f>
        <v>5.6196522219155394E-2</v>
      </c>
      <c r="CB666" s="122">
        <f t="shared" ref="CB666" si="12557">T666/T684</f>
        <v>3.4998988468541374E-2</v>
      </c>
      <c r="CC666" s="123">
        <f t="shared" ref="CC666" si="12558">U666/U684</f>
        <v>8.2341831916902739E-2</v>
      </c>
      <c r="CD666" s="124">
        <f t="shared" ref="CD666" si="12559">V666/V684</f>
        <v>3.4220024060954417E-2</v>
      </c>
      <c r="CE666" s="125">
        <f t="shared" ref="CE666" si="12560">W666/W684</f>
        <v>8.7751808237192905E-2</v>
      </c>
      <c r="CF666" s="122">
        <f t="shared" ref="CF666" si="12561">X666/X684</f>
        <v>6.3512637718729753E-2</v>
      </c>
      <c r="CG666" s="123">
        <f t="shared" ref="CG666" si="12562">Y666/Y684</f>
        <v>8.1458889312492053E-2</v>
      </c>
      <c r="CH666" s="124">
        <f t="shared" ref="CH666" si="12563">Z666/Z684</f>
        <v>6.8966802041804831E-2</v>
      </c>
      <c r="CI666" s="122">
        <f t="shared" ref="CI666" si="12564">AA666/AA684</f>
        <v>5.6454105284845985E-2</v>
      </c>
      <c r="CJ666" s="128">
        <f t="shared" ref="CJ666" si="12565">AB666/AB684</f>
        <v>6.2273322826272716E-2</v>
      </c>
      <c r="CK666" s="129">
        <f t="shared" ref="CK666" si="12566">AC666/AC684</f>
        <v>6.6895279043442696E-2</v>
      </c>
    </row>
    <row r="667" spans="1:89" ht="15" thickTop="1" thickBot="1" x14ac:dyDescent="0.3">
      <c r="A667" s="130" t="s">
        <v>28</v>
      </c>
      <c r="B667" s="179">
        <v>993</v>
      </c>
      <c r="C667" s="180">
        <v>799</v>
      </c>
      <c r="D667" s="181">
        <v>434</v>
      </c>
      <c r="E667" s="182">
        <v>396</v>
      </c>
      <c r="F667" s="179">
        <v>1382</v>
      </c>
      <c r="G667" s="183">
        <v>669</v>
      </c>
      <c r="H667" s="181">
        <v>1462</v>
      </c>
      <c r="I667" s="182">
        <v>1240</v>
      </c>
      <c r="J667" s="179">
        <v>219</v>
      </c>
      <c r="K667" s="183">
        <v>445</v>
      </c>
      <c r="L667" s="181">
        <v>520</v>
      </c>
      <c r="M667" s="179">
        <v>1027</v>
      </c>
      <c r="N667" s="184">
        <v>1141</v>
      </c>
      <c r="O667" s="185">
        <v>1642</v>
      </c>
      <c r="P667" s="179">
        <v>581</v>
      </c>
      <c r="Q667" s="183">
        <v>722</v>
      </c>
      <c r="R667" s="181">
        <v>991</v>
      </c>
      <c r="S667" s="182">
        <v>898</v>
      </c>
      <c r="T667" s="179">
        <v>166</v>
      </c>
      <c r="U667" s="183">
        <v>313</v>
      </c>
      <c r="V667" s="181">
        <v>568</v>
      </c>
      <c r="W667" s="182">
        <v>987</v>
      </c>
      <c r="X667" s="179">
        <v>639</v>
      </c>
      <c r="Y667" s="183">
        <v>415</v>
      </c>
      <c r="Z667" s="181">
        <v>1500</v>
      </c>
      <c r="AA667" s="179">
        <v>1518</v>
      </c>
      <c r="AB667" s="161">
        <f t="shared" si="12402"/>
        <v>10596</v>
      </c>
      <c r="AC667" s="162">
        <f t="shared" si="12403"/>
        <v>11071</v>
      </c>
      <c r="AE667" s="266"/>
      <c r="AF667" s="110" t="s">
        <v>17</v>
      </c>
      <c r="AG667" s="111" t="s">
        <v>18</v>
      </c>
      <c r="AH667" s="112" t="s">
        <v>17</v>
      </c>
      <c r="AI667" s="113" t="s">
        <v>18</v>
      </c>
      <c r="AJ667" s="110" t="s">
        <v>17</v>
      </c>
      <c r="AK667" s="111" t="s">
        <v>18</v>
      </c>
      <c r="AL667" s="112" t="s">
        <v>17</v>
      </c>
      <c r="AM667" s="113" t="s">
        <v>18</v>
      </c>
      <c r="AN667" s="110" t="s">
        <v>17</v>
      </c>
      <c r="AO667" s="111" t="s">
        <v>18</v>
      </c>
      <c r="AP667" s="112" t="s">
        <v>17</v>
      </c>
      <c r="AQ667" s="110" t="s">
        <v>18</v>
      </c>
      <c r="AR667" s="114" t="s">
        <v>17</v>
      </c>
      <c r="AS667" s="115" t="s">
        <v>18</v>
      </c>
      <c r="AT667" s="110" t="s">
        <v>17</v>
      </c>
      <c r="AU667" s="111" t="s">
        <v>18</v>
      </c>
      <c r="AV667" s="112" t="s">
        <v>17</v>
      </c>
      <c r="AW667" s="113" t="s">
        <v>18</v>
      </c>
      <c r="AX667" s="110" t="s">
        <v>17</v>
      </c>
      <c r="AY667" s="111" t="s">
        <v>18</v>
      </c>
      <c r="AZ667" s="112" t="s">
        <v>17</v>
      </c>
      <c r="BA667" s="113" t="s">
        <v>18</v>
      </c>
      <c r="BB667" s="110" t="s">
        <v>17</v>
      </c>
      <c r="BC667" s="111" t="s">
        <v>18</v>
      </c>
      <c r="BD667" s="25" t="s">
        <v>17</v>
      </c>
      <c r="BE667" s="116" t="s">
        <v>18</v>
      </c>
      <c r="BF667" s="167" t="s">
        <v>17</v>
      </c>
      <c r="BG667" s="168" t="s">
        <v>18</v>
      </c>
      <c r="BI667" s="130" t="s">
        <v>28</v>
      </c>
      <c r="BJ667" s="122">
        <f>B667/B684</f>
        <v>5.3672774444624614E-2</v>
      </c>
      <c r="BK667" s="123">
        <f t="shared" ref="BK667" si="12567">C667/C684</f>
        <v>4.3901098901098903E-2</v>
      </c>
      <c r="BL667" s="124">
        <f t="shared" ref="BL667" si="12568">D667/D684</f>
        <v>5.2817329925763663E-2</v>
      </c>
      <c r="BM667" s="125">
        <f t="shared" ref="BM667" si="12569">E667/E684</f>
        <v>4.7306176084099871E-2</v>
      </c>
      <c r="BN667" s="122">
        <f t="shared" ref="BN667" si="12570">F667/F684</f>
        <v>6.5136447188575197E-2</v>
      </c>
      <c r="BO667" s="123">
        <f t="shared" ref="BO667" si="12571">G667/G684</f>
        <v>3.4704570213207449E-2</v>
      </c>
      <c r="BP667" s="124">
        <f t="shared" ref="BP667" si="12572">H667/H684</f>
        <v>5.6508967223252937E-2</v>
      </c>
      <c r="BQ667" s="125">
        <f t="shared" ref="BQ667" si="12573">I667/I684</f>
        <v>4.5369726683985215E-2</v>
      </c>
      <c r="BR667" s="122">
        <f t="shared" ref="BR667" si="12574">J667/J684</f>
        <v>4.6585832801531592E-2</v>
      </c>
      <c r="BS667" s="123">
        <f t="shared" ref="BS667" si="12575">K667/K684</f>
        <v>9.5678348742205974E-2</v>
      </c>
      <c r="BT667" s="124">
        <f t="shared" ref="BT667" si="12576">L667/L684</f>
        <v>3.5587188612099648E-2</v>
      </c>
      <c r="BU667" s="122">
        <f t="shared" ref="BU667" si="12577">M667/M684</f>
        <v>7.0671621249655925E-2</v>
      </c>
      <c r="BV667" s="126">
        <f t="shared" ref="BV667" si="12578">N667/N684</f>
        <v>4.2325098301060911E-2</v>
      </c>
      <c r="BW667" s="127">
        <f t="shared" ref="BW667" si="12579">O667/O684</f>
        <v>6.0745070474640228E-2</v>
      </c>
      <c r="BX667" s="122">
        <f t="shared" ref="BX667" si="12580">P667/P684</f>
        <v>4.1828653707703382E-2</v>
      </c>
      <c r="BY667" s="123">
        <f t="shared" ref="BY667" si="12581">Q667/Q684</f>
        <v>5.2577920186425868E-2</v>
      </c>
      <c r="BZ667" s="124">
        <f t="shared" ref="BZ667" si="12582">R667/R684</f>
        <v>5.6319618095021597E-2</v>
      </c>
      <c r="CA667" s="125">
        <f t="shared" ref="CA667" si="12583">S667/S684</f>
        <v>4.9572177753243171E-2</v>
      </c>
      <c r="CB667" s="122">
        <f t="shared" ref="CB667" si="12584">T667/T684</f>
        <v>3.3582844426461665E-2</v>
      </c>
      <c r="CC667" s="123">
        <f t="shared" ref="CC667" si="12585">U667/U684</f>
        <v>5.9112370160528803E-2</v>
      </c>
      <c r="CD667" s="124">
        <f t="shared" ref="CD667" si="12586">V667/V684</f>
        <v>3.7962839192621306E-2</v>
      </c>
      <c r="CE667" s="125">
        <f t="shared" ref="CE667" si="12587">W667/W684</f>
        <v>5.8999342459202582E-2</v>
      </c>
      <c r="CF667" s="122">
        <f t="shared" ref="CF667" si="12588">X667/X684</f>
        <v>5.1766040181464676E-2</v>
      </c>
      <c r="CG667" s="123">
        <f t="shared" ref="CG667" si="12589">Y667/Y684</f>
        <v>5.2738594484686749E-2</v>
      </c>
      <c r="CH667" s="124">
        <f t="shared" ref="CH667" si="12590">Z667/Z684</f>
        <v>5.5888818510376692E-2</v>
      </c>
      <c r="CI667" s="122">
        <f t="shared" ref="CI667" si="12591">AA667/AA684</f>
        <v>5.2127330792211803E-2</v>
      </c>
      <c r="CJ667" s="128">
        <f t="shared" ref="CJ667" si="12592">AB667/AB684</f>
        <v>5.0300970320718529E-2</v>
      </c>
      <c r="CK667" s="129">
        <f t="shared" ref="CK667" si="12593">AC667/AC684</f>
        <v>5.2655359707782019E-2</v>
      </c>
    </row>
    <row r="668" spans="1:89" ht="13.5" thickTop="1" x14ac:dyDescent="0.2">
      <c r="A668" s="138" t="s">
        <v>29</v>
      </c>
      <c r="B668" s="193">
        <v>845</v>
      </c>
      <c r="C668" s="187">
        <v>887</v>
      </c>
      <c r="D668" s="188">
        <v>393</v>
      </c>
      <c r="E668" s="189">
        <v>414</v>
      </c>
      <c r="F668" s="186">
        <v>1223</v>
      </c>
      <c r="G668" s="190">
        <v>657</v>
      </c>
      <c r="H668" s="188">
        <v>1462</v>
      </c>
      <c r="I668" s="189">
        <v>1169</v>
      </c>
      <c r="J668" s="186">
        <v>254</v>
      </c>
      <c r="K668" s="190">
        <v>273</v>
      </c>
      <c r="L668" s="188">
        <v>544</v>
      </c>
      <c r="M668" s="186">
        <v>1020</v>
      </c>
      <c r="N668" s="191">
        <v>1168</v>
      </c>
      <c r="O668" s="194">
        <v>1366</v>
      </c>
      <c r="P668" s="186">
        <v>617</v>
      </c>
      <c r="Q668" s="190">
        <v>611</v>
      </c>
      <c r="R668" s="188">
        <v>937</v>
      </c>
      <c r="S668" s="189">
        <v>820</v>
      </c>
      <c r="T668" s="186">
        <v>222</v>
      </c>
      <c r="U668" s="190">
        <v>242</v>
      </c>
      <c r="V668" s="188">
        <v>483</v>
      </c>
      <c r="W668" s="195">
        <v>936</v>
      </c>
      <c r="X668" s="186">
        <v>575</v>
      </c>
      <c r="Y668" s="190">
        <v>357</v>
      </c>
      <c r="Z668" s="188">
        <v>1541</v>
      </c>
      <c r="AA668" s="186">
        <v>1645</v>
      </c>
      <c r="AB668" s="161">
        <f t="shared" si="12402"/>
        <v>10264</v>
      </c>
      <c r="AC668" s="162">
        <f t="shared" si="12403"/>
        <v>10397</v>
      </c>
      <c r="AE668" s="253" t="str">
        <f>$AE$17</f>
        <v>17:00 - 17:59</v>
      </c>
      <c r="AF668" s="119">
        <f t="shared" ref="AF668:AU670" si="12594">SUMIF($A$9:$A$32,$AE668,B$660:B$683)</f>
        <v>965</v>
      </c>
      <c r="AG668" s="176">
        <f t="shared" si="12594"/>
        <v>2433</v>
      </c>
      <c r="AH668" s="120">
        <f t="shared" si="12594"/>
        <v>812</v>
      </c>
      <c r="AI668" s="171">
        <f t="shared" si="12594"/>
        <v>729</v>
      </c>
      <c r="AJ668" s="119">
        <f t="shared" si="12594"/>
        <v>1043</v>
      </c>
      <c r="AK668" s="121">
        <f t="shared" si="12594"/>
        <v>2362</v>
      </c>
      <c r="AL668" s="120">
        <f t="shared" si="12594"/>
        <v>1684</v>
      </c>
      <c r="AM668" s="171">
        <f t="shared" si="12594"/>
        <v>2859</v>
      </c>
      <c r="AN668" s="119">
        <f t="shared" si="12594"/>
        <v>697</v>
      </c>
      <c r="AO668" s="121">
        <f t="shared" si="12594"/>
        <v>200</v>
      </c>
      <c r="AP668" s="120">
        <f t="shared" si="12594"/>
        <v>1775</v>
      </c>
      <c r="AQ668" s="119">
        <f t="shared" si="12594"/>
        <v>514</v>
      </c>
      <c r="AR668" s="170">
        <f t="shared" si="12594"/>
        <v>2892</v>
      </c>
      <c r="AS668" s="172">
        <f t="shared" si="12594"/>
        <v>1575</v>
      </c>
      <c r="AT668" s="119">
        <f t="shared" si="12594"/>
        <v>1374</v>
      </c>
      <c r="AU668" s="121">
        <f t="shared" si="12594"/>
        <v>1027</v>
      </c>
      <c r="AV668" s="120">
        <f t="shared" ref="AP668:BE670" si="12595">SUMIF($A$9:$A$32,$AE668,R$660:R$683)</f>
        <v>1320</v>
      </c>
      <c r="AW668" s="171">
        <f t="shared" si="12595"/>
        <v>1778</v>
      </c>
      <c r="AX668" s="119">
        <f t="shared" si="12595"/>
        <v>750</v>
      </c>
      <c r="AY668" s="121">
        <f t="shared" si="12595"/>
        <v>136</v>
      </c>
      <c r="AZ668" s="120">
        <f t="shared" si="12595"/>
        <v>1706</v>
      </c>
      <c r="BA668" s="171">
        <f t="shared" si="12595"/>
        <v>983</v>
      </c>
      <c r="BB668" s="119">
        <f t="shared" si="12595"/>
        <v>1334</v>
      </c>
      <c r="BC668" s="121">
        <f t="shared" si="12595"/>
        <v>385</v>
      </c>
      <c r="BD668" s="20">
        <f t="shared" si="12595"/>
        <v>1952</v>
      </c>
      <c r="BE668" s="175">
        <f t="shared" si="12595"/>
        <v>2526</v>
      </c>
      <c r="BF668" s="161">
        <f>AF668+AH668+AJ668+AL668+AN668+AP668+AR668+AT668+AV668+AX668+AZ668+BB668+BD668</f>
        <v>18304</v>
      </c>
      <c r="BG668" s="162">
        <f>AG668+AI668+AK668+AM668+AO668+AQ668+AS668+AU668+AW668+AY668+BA668+BC668+BE668</f>
        <v>17507</v>
      </c>
      <c r="BI668" s="138" t="s">
        <v>29</v>
      </c>
      <c r="BJ668" s="122">
        <f>B668/B684</f>
        <v>4.5673206853683583E-2</v>
      </c>
      <c r="BK668" s="123">
        <f t="shared" ref="BK668" si="12596">C668/C684</f>
        <v>4.8736263736263739E-2</v>
      </c>
      <c r="BL668" s="124">
        <f t="shared" ref="BL668" si="12597">D668/D684</f>
        <v>4.7827674333698431E-2</v>
      </c>
      <c r="BM668" s="125">
        <f t="shared" ref="BM668" si="12598">E668/E684</f>
        <v>4.9456456815195317E-2</v>
      </c>
      <c r="BN668" s="122">
        <f t="shared" ref="BN668" si="12599">F668/F684</f>
        <v>5.7642456520714522E-2</v>
      </c>
      <c r="BO668" s="123">
        <f t="shared" ref="BO668" si="12600">G668/G684</f>
        <v>3.4082066711625253E-2</v>
      </c>
      <c r="BP668" s="124">
        <f t="shared" ref="BP668" si="12601">H668/H684</f>
        <v>5.6508967223252937E-2</v>
      </c>
      <c r="BQ668" s="125">
        <f t="shared" ref="BQ668" si="12602">I668/I684</f>
        <v>4.2771943946434451E-2</v>
      </c>
      <c r="BR668" s="122">
        <f t="shared" ref="BR668" si="12603">J668/J684</f>
        <v>5.4031057221867684E-2</v>
      </c>
      <c r="BS668" s="123">
        <f t="shared" ref="BS668" si="12604">K668/K684</f>
        <v>5.869705439690389E-2</v>
      </c>
      <c r="BT668" s="124">
        <f t="shared" ref="BT668" si="12605">L668/L684</f>
        <v>3.7229674240350397E-2</v>
      </c>
      <c r="BU668" s="122">
        <f t="shared" ref="BU668" si="12606">M668/M684</f>
        <v>7.0189925681255164E-2</v>
      </c>
      <c r="BV668" s="126">
        <f t="shared" ref="BV668" si="12607">N668/N684</f>
        <v>4.3326656280139479E-2</v>
      </c>
      <c r="BW668" s="127">
        <f t="shared" ref="BW668" si="12608">O668/O684</f>
        <v>5.053457141800155E-2</v>
      </c>
      <c r="BX668" s="122">
        <f t="shared" ref="BX668" si="12609">P668/P684</f>
        <v>4.4420446364290857E-2</v>
      </c>
      <c r="BY668" s="123">
        <f t="shared" ref="BY668" si="12610">Q668/Q684</f>
        <v>4.4494611127293915E-2</v>
      </c>
      <c r="BZ668" s="124">
        <f t="shared" ref="BZ668" si="12611">R668/R684</f>
        <v>5.3250738804273695E-2</v>
      </c>
      <c r="CA668" s="125">
        <f t="shared" ref="CA668" si="12612">S668/S684</f>
        <v>4.5266353850400218E-2</v>
      </c>
      <c r="CB668" s="122">
        <f t="shared" ref="CB668" si="12613">T668/T684</f>
        <v>4.4911996763099329E-2</v>
      </c>
      <c r="CC668" s="123">
        <f t="shared" ref="CC668" si="12614">U668/U684</f>
        <v>4.5703493862134091E-2</v>
      </c>
      <c r="CD668" s="124">
        <f t="shared" ref="CD668" si="12615">V668/V684</f>
        <v>3.2281780510626919E-2</v>
      </c>
      <c r="CE668" s="125">
        <f t="shared" ref="CE668" si="12616">W668/W684</f>
        <v>5.5950744216629801E-2</v>
      </c>
      <c r="CF668" s="122">
        <f t="shared" ref="CF668" si="12617">X668/X684</f>
        <v>4.658133506156837E-2</v>
      </c>
      <c r="CG668" s="123">
        <f t="shared" ref="CG668" si="12618">Y668/Y684</f>
        <v>4.5367899351887155E-2</v>
      </c>
      <c r="CH668" s="124">
        <f t="shared" ref="CH668" si="12619">Z668/Z684</f>
        <v>5.7416446216326987E-2</v>
      </c>
      <c r="CI668" s="122">
        <f t="shared" ref="CI668" si="12620">AA668/AA684</f>
        <v>5.6488444764946258E-2</v>
      </c>
      <c r="CJ668" s="128">
        <f t="shared" ref="CJ668" si="12621">AB668/AB684</f>
        <v>4.8724911227996888E-2</v>
      </c>
      <c r="CK668" s="129">
        <f t="shared" ref="CK668" si="12622">AC668/AC684</f>
        <v>4.9449713204029411E-2</v>
      </c>
    </row>
    <row r="669" spans="1:89" x14ac:dyDescent="0.2">
      <c r="A669" s="130" t="s">
        <v>31</v>
      </c>
      <c r="B669" s="196">
        <v>813</v>
      </c>
      <c r="C669" s="180">
        <v>711</v>
      </c>
      <c r="D669" s="181">
        <v>374</v>
      </c>
      <c r="E669" s="182">
        <v>430</v>
      </c>
      <c r="F669" s="179">
        <v>979</v>
      </c>
      <c r="G669" s="183">
        <v>726</v>
      </c>
      <c r="H669" s="181">
        <v>1350</v>
      </c>
      <c r="I669" s="182">
        <v>1258</v>
      </c>
      <c r="J669" s="179">
        <v>215</v>
      </c>
      <c r="K669" s="180">
        <v>263</v>
      </c>
      <c r="L669" s="181">
        <v>585</v>
      </c>
      <c r="M669" s="179">
        <v>776</v>
      </c>
      <c r="N669" s="184">
        <v>1022</v>
      </c>
      <c r="O669" s="197">
        <v>1313</v>
      </c>
      <c r="P669" s="179">
        <v>590</v>
      </c>
      <c r="Q669" s="180">
        <v>555</v>
      </c>
      <c r="R669" s="181">
        <v>843</v>
      </c>
      <c r="S669" s="182">
        <v>768</v>
      </c>
      <c r="T669" s="188">
        <v>166</v>
      </c>
      <c r="U669" s="179">
        <v>241</v>
      </c>
      <c r="V669" s="181">
        <v>570</v>
      </c>
      <c r="W669" s="198">
        <v>828</v>
      </c>
      <c r="X669" s="179">
        <v>504</v>
      </c>
      <c r="Y669" s="183">
        <v>303</v>
      </c>
      <c r="Z669" s="181">
        <v>1641</v>
      </c>
      <c r="AA669" s="179">
        <v>1679</v>
      </c>
      <c r="AB669" s="161">
        <f t="shared" si="12402"/>
        <v>9652</v>
      </c>
      <c r="AC669" s="162">
        <f t="shared" si="12403"/>
        <v>9851</v>
      </c>
      <c r="AE669" s="255" t="str">
        <f>$AE$18</f>
        <v>18:00 - 18:59</v>
      </c>
      <c r="AF669" s="119">
        <f t="shared" si="12594"/>
        <v>956</v>
      </c>
      <c r="AG669" s="180">
        <f t="shared" si="12594"/>
        <v>2040</v>
      </c>
      <c r="AH669" s="181">
        <f t="shared" si="12594"/>
        <v>521</v>
      </c>
      <c r="AI669" s="182">
        <f t="shared" si="12594"/>
        <v>740</v>
      </c>
      <c r="AJ669" s="179">
        <f t="shared" si="12594"/>
        <v>788</v>
      </c>
      <c r="AK669" s="183">
        <f t="shared" si="12594"/>
        <v>1954</v>
      </c>
      <c r="AL669" s="181">
        <f t="shared" si="12594"/>
        <v>1537</v>
      </c>
      <c r="AM669" s="182">
        <f t="shared" si="12594"/>
        <v>3020</v>
      </c>
      <c r="AN669" s="179">
        <f t="shared" si="12594"/>
        <v>458</v>
      </c>
      <c r="AO669" s="183">
        <f t="shared" si="12594"/>
        <v>139</v>
      </c>
      <c r="AP669" s="181">
        <f t="shared" si="12595"/>
        <v>1896</v>
      </c>
      <c r="AQ669" s="179">
        <f t="shared" si="12595"/>
        <v>428</v>
      </c>
      <c r="AR669" s="184">
        <f t="shared" si="12595"/>
        <v>2518</v>
      </c>
      <c r="AS669" s="185">
        <f t="shared" si="12595"/>
        <v>1575</v>
      </c>
      <c r="AT669" s="179">
        <f t="shared" si="12595"/>
        <v>1229</v>
      </c>
      <c r="AU669" s="183">
        <f t="shared" si="12595"/>
        <v>1173</v>
      </c>
      <c r="AV669" s="181">
        <f t="shared" si="12595"/>
        <v>1164</v>
      </c>
      <c r="AW669" s="182">
        <f t="shared" si="12595"/>
        <v>1644</v>
      </c>
      <c r="AX669" s="179">
        <f t="shared" si="12595"/>
        <v>607</v>
      </c>
      <c r="AY669" s="183">
        <f t="shared" si="12595"/>
        <v>138</v>
      </c>
      <c r="AZ669" s="181">
        <f t="shared" si="12595"/>
        <v>1920</v>
      </c>
      <c r="BA669" s="182">
        <f t="shared" si="12595"/>
        <v>868</v>
      </c>
      <c r="BB669" s="179">
        <f t="shared" si="12595"/>
        <v>1187</v>
      </c>
      <c r="BC669" s="183">
        <f t="shared" si="12595"/>
        <v>432</v>
      </c>
      <c r="BD669" s="181">
        <f t="shared" si="12595"/>
        <v>1667</v>
      </c>
      <c r="BE669" s="179">
        <f t="shared" si="12595"/>
        <v>2799</v>
      </c>
      <c r="BF669" s="163">
        <f>SUM(AF669,AH669,AJ669,AL669,AN669,AP669,AR669,AT669,AV669,AX669,AZ669,BB669,BD669)</f>
        <v>16448</v>
      </c>
      <c r="BG669" s="164">
        <f>SUM(AG669,AI669,AK669,AM669,AO669,AQ669,AS669,AU669,AW669,AY669,BA669,BC669,BE669)</f>
        <v>16950</v>
      </c>
      <c r="BI669" s="130" t="s">
        <v>31</v>
      </c>
      <c r="BJ669" s="122">
        <f>B669/B684</f>
        <v>4.3943570617804441E-2</v>
      </c>
      <c r="BK669" s="123">
        <f t="shared" ref="BK669" si="12623">C669/C684</f>
        <v>3.9065934065934067E-2</v>
      </c>
      <c r="BL669" s="124">
        <f t="shared" ref="BL669" si="12624">D669/D684</f>
        <v>4.5515394912985271E-2</v>
      </c>
      <c r="BM669" s="125">
        <f t="shared" ref="BM669" si="12625">E669/E684</f>
        <v>5.136781746505794E-2</v>
      </c>
      <c r="BN669" s="122">
        <f t="shared" ref="BN669" si="12626">F669/F684</f>
        <v>4.6142244426639015E-2</v>
      </c>
      <c r="BO669" s="123">
        <f t="shared" ref="BO669" si="12627">G669/G684</f>
        <v>3.7661461845722881E-2</v>
      </c>
      <c r="BP669" s="124">
        <f t="shared" ref="BP669" si="12628">H669/H684</f>
        <v>5.2179962894248609E-2</v>
      </c>
      <c r="BQ669" s="125">
        <f t="shared" ref="BQ669" si="12629">I669/I684</f>
        <v>4.6028319490688231E-2</v>
      </c>
      <c r="BR669" s="122">
        <f t="shared" ref="BR669" si="12630">J669/J684</f>
        <v>4.5734950010636037E-2</v>
      </c>
      <c r="BS669" s="123">
        <f t="shared" ref="BS669" si="12631">K669/K684</f>
        <v>5.6546979144270051E-2</v>
      </c>
      <c r="BT669" s="124">
        <f t="shared" ref="BT669" si="12632">L669/L684</f>
        <v>4.0035587188612103E-2</v>
      </c>
      <c r="BU669" s="122">
        <f t="shared" ref="BU669" si="12633">M669/M684</f>
        <v>5.3399394439856869E-2</v>
      </c>
      <c r="BV669" s="126">
        <f t="shared" ref="BV669" si="12634">N669/N684</f>
        <v>3.7910824245122043E-2</v>
      </c>
      <c r="BW669" s="127">
        <f t="shared" ref="BW669" si="12635">O669/O684</f>
        <v>4.8573859642632534E-2</v>
      </c>
      <c r="BX669" s="122">
        <f t="shared" ref="BX669" si="12636">P669/P684</f>
        <v>4.2476601871850254E-2</v>
      </c>
      <c r="BY669" s="123">
        <f t="shared" ref="BY669" si="12637">Q669/Q684</f>
        <v>4.0416545295659773E-2</v>
      </c>
      <c r="BZ669" s="124">
        <f t="shared" ref="BZ669" si="12638">R669/R684</f>
        <v>4.7908615594453287E-2</v>
      </c>
      <c r="CA669" s="125">
        <f t="shared" ref="CA669" si="12639">S669/S684</f>
        <v>4.2395804581838253E-2</v>
      </c>
      <c r="CB669" s="122">
        <f t="shared" ref="CB669" si="12640">T669/T684</f>
        <v>3.3582844426461665E-2</v>
      </c>
      <c r="CC669" s="123">
        <f t="shared" ref="CC669" si="12641">U669/U684</f>
        <v>4.5514636449480644E-2</v>
      </c>
      <c r="CD669" s="124">
        <f t="shared" ref="CD669" si="12642">V669/V684</f>
        <v>3.8096511161609413E-2</v>
      </c>
      <c r="CE669" s="125">
        <f t="shared" ref="CE669" si="12643">W669/W684</f>
        <v>4.9494889114710984E-2</v>
      </c>
      <c r="CF669" s="122">
        <f t="shared" ref="CF669" si="12644">X669/X684</f>
        <v>4.0829552819183407E-2</v>
      </c>
      <c r="CG669" s="123">
        <f t="shared" ref="CG669" si="12645">Y669/Y684</f>
        <v>3.85055280213496E-2</v>
      </c>
      <c r="CH669" s="124">
        <f t="shared" ref="CH669" si="12646">Z669/Z684</f>
        <v>6.1142367450352099E-2</v>
      </c>
      <c r="CI669" s="122">
        <f t="shared" ref="CI669" si="12647">AA669/AA684</f>
        <v>5.7655987088355481E-2</v>
      </c>
      <c r="CJ669" s="128">
        <f t="shared" ref="CJ669" si="12648">AB669/AB684</f>
        <v>4.5819645671534091E-2</v>
      </c>
      <c r="CK669" s="129">
        <f t="shared" ref="CK669" si="12649">AC669/AC684</f>
        <v>4.6852854166864841E-2</v>
      </c>
    </row>
    <row r="670" spans="1:89" ht="13.5" thickBot="1" x14ac:dyDescent="0.25">
      <c r="A670" s="138" t="s">
        <v>33</v>
      </c>
      <c r="B670" s="193">
        <v>697</v>
      </c>
      <c r="C670" s="187">
        <v>788</v>
      </c>
      <c r="D670" s="188">
        <v>292</v>
      </c>
      <c r="E670" s="189">
        <v>385</v>
      </c>
      <c r="F670" s="186">
        <v>802</v>
      </c>
      <c r="G670" s="190">
        <v>627</v>
      </c>
      <c r="H670" s="188">
        <v>1167</v>
      </c>
      <c r="I670" s="189">
        <v>1250</v>
      </c>
      <c r="J670" s="186">
        <v>230</v>
      </c>
      <c r="K670" s="187">
        <v>197</v>
      </c>
      <c r="L670" s="188">
        <v>524</v>
      </c>
      <c r="M670" s="186">
        <v>564</v>
      </c>
      <c r="N670" s="191">
        <v>1021</v>
      </c>
      <c r="O670" s="194">
        <v>1059</v>
      </c>
      <c r="P670" s="186">
        <v>566</v>
      </c>
      <c r="Q670" s="187">
        <v>447</v>
      </c>
      <c r="R670" s="188">
        <v>718</v>
      </c>
      <c r="S670" s="189">
        <v>689</v>
      </c>
      <c r="T670" s="186">
        <v>125</v>
      </c>
      <c r="U670" s="190">
        <v>195</v>
      </c>
      <c r="V670" s="188">
        <v>487</v>
      </c>
      <c r="W670" s="195">
        <v>672</v>
      </c>
      <c r="X670" s="186">
        <v>344</v>
      </c>
      <c r="Y670" s="190">
        <v>209</v>
      </c>
      <c r="Z670" s="188">
        <v>1276</v>
      </c>
      <c r="AA670" s="186">
        <v>1464</v>
      </c>
      <c r="AB670" s="161">
        <f t="shared" si="12402"/>
        <v>8249</v>
      </c>
      <c r="AC670" s="162">
        <f t="shared" si="12403"/>
        <v>8546</v>
      </c>
      <c r="AE670" s="253">
        <f>$AE$19</f>
        <v>0</v>
      </c>
      <c r="AF670" s="119">
        <f t="shared" si="12594"/>
        <v>0</v>
      </c>
      <c r="AG670" s="187">
        <f t="shared" si="12594"/>
        <v>0</v>
      </c>
      <c r="AH670" s="188">
        <f t="shared" si="12594"/>
        <v>0</v>
      </c>
      <c r="AI670" s="189">
        <f t="shared" si="12594"/>
        <v>0</v>
      </c>
      <c r="AJ670" s="186">
        <f t="shared" si="12594"/>
        <v>0</v>
      </c>
      <c r="AK670" s="190">
        <f t="shared" si="12594"/>
        <v>0</v>
      </c>
      <c r="AL670" s="188">
        <f t="shared" si="12594"/>
        <v>0</v>
      </c>
      <c r="AM670" s="189">
        <f t="shared" si="12594"/>
        <v>0</v>
      </c>
      <c r="AN670" s="186">
        <f t="shared" si="12594"/>
        <v>0</v>
      </c>
      <c r="AO670" s="190">
        <f t="shared" si="12594"/>
        <v>0</v>
      </c>
      <c r="AP670" s="188">
        <f t="shared" si="12595"/>
        <v>0</v>
      </c>
      <c r="AQ670" s="186">
        <f t="shared" si="12595"/>
        <v>0</v>
      </c>
      <c r="AR670" s="191">
        <f t="shared" si="12595"/>
        <v>0</v>
      </c>
      <c r="AS670" s="192">
        <f t="shared" si="12595"/>
        <v>0</v>
      </c>
      <c r="AT670" s="186">
        <f t="shared" si="12595"/>
        <v>0</v>
      </c>
      <c r="AU670" s="190">
        <f t="shared" si="12595"/>
        <v>0</v>
      </c>
      <c r="AV670" s="188">
        <f t="shared" si="12595"/>
        <v>0</v>
      </c>
      <c r="AW670" s="189">
        <f t="shared" si="12595"/>
        <v>0</v>
      </c>
      <c r="AX670" s="186">
        <f t="shared" si="12595"/>
        <v>0</v>
      </c>
      <c r="AY670" s="190">
        <f t="shared" si="12595"/>
        <v>0</v>
      </c>
      <c r="AZ670" s="188">
        <f t="shared" si="12595"/>
        <v>0</v>
      </c>
      <c r="BA670" s="189">
        <f t="shared" si="12595"/>
        <v>0</v>
      </c>
      <c r="BB670" s="186">
        <f t="shared" si="12595"/>
        <v>0</v>
      </c>
      <c r="BC670" s="190">
        <f t="shared" si="12595"/>
        <v>0</v>
      </c>
      <c r="BD670" s="188">
        <f t="shared" si="12595"/>
        <v>0</v>
      </c>
      <c r="BE670" s="186">
        <f t="shared" si="12595"/>
        <v>0</v>
      </c>
      <c r="BF670" s="163">
        <f>SUM(AF670,AH670,AJ670,AL670,AN670,AP670,AR670,AT670,AV670,AX670,AZ670,BB670,BD670)</f>
        <v>0</v>
      </c>
      <c r="BG670" s="164">
        <f>SUM(AG670,AI670,AK670,AM670,AO670,AQ670,AS670,AU670,AW670,AY670,BA670,BC670,BE670)</f>
        <v>0</v>
      </c>
      <c r="BI670" s="138" t="s">
        <v>33</v>
      </c>
      <c r="BJ670" s="122">
        <f>B670/B684</f>
        <v>3.7673639262742552E-2</v>
      </c>
      <c r="BK670" s="123">
        <f t="shared" ref="BK670" si="12650">C670/C684</f>
        <v>4.32967032967033E-2</v>
      </c>
      <c r="BL670" s="124">
        <f t="shared" ref="BL670" si="12651">D670/D684</f>
        <v>3.5536083728854813E-2</v>
      </c>
      <c r="BM670" s="125">
        <f t="shared" ref="BM670" si="12652">E670/E684</f>
        <v>4.5992115637319315E-2</v>
      </c>
      <c r="BN670" s="122">
        <f t="shared" ref="BN670" si="12653">F670/F684</f>
        <v>3.7799877456756371E-2</v>
      </c>
      <c r="BO670" s="123">
        <f t="shared" ref="BO670" si="12654">G670/G684</f>
        <v>3.252580795766976E-2</v>
      </c>
      <c r="BP670" s="124">
        <f t="shared" ref="BP670" si="12655">H670/H684</f>
        <v>4.5106679035250466E-2</v>
      </c>
      <c r="BQ670" s="125">
        <f t="shared" ref="BQ670" si="12656">I670/I684</f>
        <v>4.5735611576598001E-2</v>
      </c>
      <c r="BR670" s="122">
        <f t="shared" ref="BR670" si="12657">J670/J684</f>
        <v>4.8925760476494363E-2</v>
      </c>
      <c r="BS670" s="123">
        <f t="shared" ref="BS670" si="12658">K670/K684</f>
        <v>4.2356482476886691E-2</v>
      </c>
      <c r="BT670" s="124">
        <f t="shared" ref="BT670" si="12659">L670/L684</f>
        <v>3.5860936216808102E-2</v>
      </c>
      <c r="BU670" s="122">
        <f t="shared" ref="BU670" si="12660">M670/M684</f>
        <v>3.8810900082576386E-2</v>
      </c>
      <c r="BV670" s="126">
        <f t="shared" ref="BV670" si="12661">N670/N684</f>
        <v>3.7873729505156169E-2</v>
      </c>
      <c r="BW670" s="127">
        <f t="shared" ref="BW670" si="12662">O670/O684</f>
        <v>3.9177240945580998E-2</v>
      </c>
      <c r="BX670" s="122">
        <f t="shared" ref="BX670" si="12663">P670/P684</f>
        <v>4.0748740100791936E-2</v>
      </c>
      <c r="BY670" s="123">
        <f t="shared" ref="BY670" si="12664">Q670/Q684</f>
        <v>3.2551704048936793E-2</v>
      </c>
      <c r="BZ670" s="124">
        <f t="shared" ref="BZ670" si="12665">R670/R684</f>
        <v>4.0804728347351674E-2</v>
      </c>
      <c r="CA670" s="125">
        <f t="shared" ref="CA670" si="12666">S670/S684</f>
        <v>3.8034777808446038E-2</v>
      </c>
      <c r="CB670" s="122">
        <f t="shared" ref="CB670" si="12667">T670/T684</f>
        <v>2.5288286465709083E-2</v>
      </c>
      <c r="CC670" s="123">
        <f t="shared" ref="CC670" si="12668">U670/U684</f>
        <v>3.6827195467422094E-2</v>
      </c>
      <c r="CD670" s="124">
        <f t="shared" ref="CD670" si="12669">V670/V684</f>
        <v>3.2549124448603126E-2</v>
      </c>
      <c r="CE670" s="125">
        <f t="shared" ref="CE670" si="12670">W670/W684</f>
        <v>4.0169765078606014E-2</v>
      </c>
      <c r="CF670" s="122">
        <f t="shared" ref="CF670" si="12671">X670/X684</f>
        <v>2.7867790019442645E-2</v>
      </c>
      <c r="CG670" s="123">
        <f t="shared" ref="CG670" si="12672">Y670/Y684</f>
        <v>2.6559918668191639E-2</v>
      </c>
      <c r="CH670" s="124">
        <f t="shared" ref="CH670" si="12673">Z670/Z684</f>
        <v>4.7542754946160441E-2</v>
      </c>
      <c r="CI670" s="122">
        <f t="shared" ref="CI670" si="12674">AA670/AA684</f>
        <v>5.0272998866797154E-2</v>
      </c>
      <c r="CJ670" s="128">
        <f t="shared" ref="CJ670" si="12675">AB670/AB684</f>
        <v>3.915937185500256E-2</v>
      </c>
      <c r="CK670" s="129">
        <f t="shared" ref="CK670" si="12676">AC670/AC684</f>
        <v>4.0646075698916546E-2</v>
      </c>
    </row>
    <row r="671" spans="1:89" ht="14.25" thickTop="1" thickBot="1" x14ac:dyDescent="0.25">
      <c r="A671" s="130" t="s">
        <v>34</v>
      </c>
      <c r="B671" s="196">
        <v>584</v>
      </c>
      <c r="C671" s="180">
        <v>871</v>
      </c>
      <c r="D671" s="181">
        <v>304</v>
      </c>
      <c r="E671" s="182">
        <v>330</v>
      </c>
      <c r="F671" s="179">
        <v>704</v>
      </c>
      <c r="G671" s="183">
        <v>693</v>
      </c>
      <c r="H671" s="181">
        <v>1071</v>
      </c>
      <c r="I671" s="182">
        <v>1095</v>
      </c>
      <c r="J671" s="179">
        <v>231</v>
      </c>
      <c r="K671" s="180">
        <v>127</v>
      </c>
      <c r="L671" s="181">
        <v>600</v>
      </c>
      <c r="M671" s="179">
        <v>425</v>
      </c>
      <c r="N671" s="184">
        <v>1047</v>
      </c>
      <c r="O671" s="197">
        <v>922</v>
      </c>
      <c r="P671" s="179">
        <v>610</v>
      </c>
      <c r="Q671" s="180">
        <v>415</v>
      </c>
      <c r="R671" s="181">
        <v>698</v>
      </c>
      <c r="S671" s="182">
        <v>707</v>
      </c>
      <c r="T671" s="179">
        <v>177</v>
      </c>
      <c r="U671" s="183">
        <v>162</v>
      </c>
      <c r="V671" s="181">
        <v>669</v>
      </c>
      <c r="W671" s="198">
        <v>649</v>
      </c>
      <c r="X671" s="179">
        <v>435</v>
      </c>
      <c r="Y671" s="183">
        <v>240</v>
      </c>
      <c r="Z671" s="181">
        <v>1248</v>
      </c>
      <c r="AA671" s="179">
        <v>1642</v>
      </c>
      <c r="AB671" s="161">
        <f t="shared" si="12402"/>
        <v>8378</v>
      </c>
      <c r="AC671" s="162">
        <f t="shared" si="12403"/>
        <v>8278</v>
      </c>
      <c r="AE671" s="250" t="s">
        <v>25</v>
      </c>
      <c r="AF671" s="14">
        <f t="shared" ref="AF671:BG671" si="12677">SUM(AF668:AF670)</f>
        <v>1921</v>
      </c>
      <c r="AG671" s="1">
        <f t="shared" si="12677"/>
        <v>4473</v>
      </c>
      <c r="AH671" s="14">
        <f t="shared" si="12677"/>
        <v>1333</v>
      </c>
      <c r="AI671" s="1">
        <f t="shared" si="12677"/>
        <v>1469</v>
      </c>
      <c r="AJ671" s="14">
        <f t="shared" si="12677"/>
        <v>1831</v>
      </c>
      <c r="AK671" s="1">
        <f t="shared" si="12677"/>
        <v>4316</v>
      </c>
      <c r="AL671" s="14">
        <f t="shared" si="12677"/>
        <v>3221</v>
      </c>
      <c r="AM671" s="1">
        <f t="shared" si="12677"/>
        <v>5879</v>
      </c>
      <c r="AN671" s="14">
        <f t="shared" si="12677"/>
        <v>1155</v>
      </c>
      <c r="AO671" s="1">
        <f t="shared" si="12677"/>
        <v>339</v>
      </c>
      <c r="AP671" s="14">
        <f t="shared" si="12677"/>
        <v>3671</v>
      </c>
      <c r="AQ671" s="1">
        <f t="shared" si="12677"/>
        <v>942</v>
      </c>
      <c r="AR671" s="14">
        <f t="shared" si="12677"/>
        <v>5410</v>
      </c>
      <c r="AS671" s="1">
        <f t="shared" si="12677"/>
        <v>3150</v>
      </c>
      <c r="AT671" s="14">
        <f t="shared" si="12677"/>
        <v>2603</v>
      </c>
      <c r="AU671" s="1">
        <f t="shared" si="12677"/>
        <v>2200</v>
      </c>
      <c r="AV671" s="14">
        <f t="shared" si="12677"/>
        <v>2484</v>
      </c>
      <c r="AW671" s="1">
        <f t="shared" si="12677"/>
        <v>3422</v>
      </c>
      <c r="AX671" s="14">
        <f t="shared" si="12677"/>
        <v>1357</v>
      </c>
      <c r="AY671" s="1">
        <f t="shared" si="12677"/>
        <v>274</v>
      </c>
      <c r="AZ671" s="14">
        <f t="shared" si="12677"/>
        <v>3626</v>
      </c>
      <c r="BA671" s="1">
        <f t="shared" si="12677"/>
        <v>1851</v>
      </c>
      <c r="BB671" s="14">
        <f t="shared" si="12677"/>
        <v>2521</v>
      </c>
      <c r="BC671" s="1">
        <f t="shared" si="12677"/>
        <v>817</v>
      </c>
      <c r="BD671" s="14">
        <f t="shared" si="12677"/>
        <v>3619</v>
      </c>
      <c r="BE671" s="1">
        <f t="shared" si="12677"/>
        <v>5325</v>
      </c>
      <c r="BF671" s="165">
        <f t="shared" si="12677"/>
        <v>34752</v>
      </c>
      <c r="BG671" s="166">
        <f t="shared" si="12677"/>
        <v>34457</v>
      </c>
      <c r="BI671" s="130" t="s">
        <v>34</v>
      </c>
      <c r="BJ671" s="122">
        <f>B671/B684</f>
        <v>3.1565861304794336E-2</v>
      </c>
      <c r="BK671" s="123">
        <f t="shared" ref="BK671" si="12678">C671/C684</f>
        <v>4.7857142857142855E-2</v>
      </c>
      <c r="BL671" s="124">
        <f t="shared" ref="BL671" si="12679">D671/D684</f>
        <v>3.6996470731410491E-2</v>
      </c>
      <c r="BM671" s="125">
        <f t="shared" ref="BM671" si="12680">E671/E684</f>
        <v>3.9421813403416557E-2</v>
      </c>
      <c r="BN671" s="122">
        <f t="shared" ref="BN671" si="12681">F671/F684</f>
        <v>3.3180939812414573E-2</v>
      </c>
      <c r="BO671" s="123">
        <f t="shared" ref="BO671" si="12682">G671/G684</f>
        <v>3.5949577216371841E-2</v>
      </c>
      <c r="BP671" s="124">
        <f t="shared" ref="BP671" si="12683">H671/H684</f>
        <v>4.1396103896103896E-2</v>
      </c>
      <c r="BQ671" s="125">
        <f t="shared" ref="BQ671" si="12684">I671/I684</f>
        <v>4.0064395741099851E-2</v>
      </c>
      <c r="BR671" s="122">
        <f t="shared" ref="BR671" si="12685">J671/J684</f>
        <v>4.9138481174218249E-2</v>
      </c>
      <c r="BS671" s="123">
        <f t="shared" ref="BS671" si="12686">K671/K684</f>
        <v>2.7305955708449795E-2</v>
      </c>
      <c r="BT671" s="124">
        <f t="shared" ref="BT671" si="12687">L671/L684</f>
        <v>4.1062140706268818E-2</v>
      </c>
      <c r="BU671" s="122">
        <f t="shared" ref="BU671" si="12688">M671/M684</f>
        <v>2.9245802367189652E-2</v>
      </c>
      <c r="BV671" s="126">
        <f t="shared" ref="BV671" si="12689">N671/N684</f>
        <v>3.8838192744268862E-2</v>
      </c>
      <c r="BW671" s="127">
        <f t="shared" ref="BW671" si="12690">O671/O684</f>
        <v>3.4108985979061077E-2</v>
      </c>
      <c r="BX671" s="122">
        <f t="shared" ref="BX671" si="12691">P671/P684</f>
        <v>4.3916486681065514E-2</v>
      </c>
      <c r="BY671" s="123">
        <f t="shared" ref="BY671" si="12692">Q671/Q684</f>
        <v>3.0221380716574424E-2</v>
      </c>
      <c r="BZ671" s="124">
        <f t="shared" ref="BZ671" si="12693">R671/R684</f>
        <v>3.9668106387815413E-2</v>
      </c>
      <c r="CA671" s="125">
        <f t="shared" ref="CA671" si="12694">S671/S684</f>
        <v>3.9028429478332877E-2</v>
      </c>
      <c r="CB671" s="122">
        <f t="shared" ref="CB671" si="12695">T671/T684</f>
        <v>3.5808213635444064E-2</v>
      </c>
      <c r="CC671" s="123">
        <f t="shared" ref="CC671" si="12696">U671/U684</f>
        <v>3.0594900849858359E-2</v>
      </c>
      <c r="CD671" s="124">
        <f t="shared" ref="CD671" si="12697">V671/V684</f>
        <v>4.4713273626520521E-2</v>
      </c>
      <c r="CE671" s="125">
        <f t="shared" ref="CE671" si="12698">W671/W684</f>
        <v>3.8794907047641818E-2</v>
      </c>
      <c r="CF671" s="122">
        <f t="shared" ref="CF671" si="12699">X671/X684</f>
        <v>3.5239792611795204E-2</v>
      </c>
      <c r="CG671" s="123">
        <f t="shared" ref="CG671" si="12700">Y671/Y684</f>
        <v>3.0499428135722456E-2</v>
      </c>
      <c r="CH671" s="124">
        <f t="shared" ref="CH671" si="12701">Z671/Z684</f>
        <v>4.6499497000633404E-2</v>
      </c>
      <c r="CI671" s="122">
        <f t="shared" ref="CI671" si="12702">AA671/AA684</f>
        <v>5.6385426324645445E-2</v>
      </c>
      <c r="CJ671" s="128">
        <f t="shared" ref="CJ671" si="12703">AB671/AB684</f>
        <v>3.977175626151188E-2</v>
      </c>
      <c r="CK671" s="129">
        <f t="shared" ref="CK671" si="12704">AC671/AC684</f>
        <v>3.9371426940747856E-2</v>
      </c>
    </row>
    <row r="672" spans="1:89" ht="13.5" thickTop="1" x14ac:dyDescent="0.2">
      <c r="A672" s="138" t="s">
        <v>35</v>
      </c>
      <c r="B672" s="193">
        <v>585</v>
      </c>
      <c r="C672" s="187">
        <v>900</v>
      </c>
      <c r="D672" s="188">
        <v>373</v>
      </c>
      <c r="E672" s="189">
        <v>297</v>
      </c>
      <c r="F672" s="186">
        <v>758</v>
      </c>
      <c r="G672" s="190">
        <v>996</v>
      </c>
      <c r="H672" s="188">
        <v>1206</v>
      </c>
      <c r="I672" s="189">
        <v>1474</v>
      </c>
      <c r="J672" s="186">
        <v>299</v>
      </c>
      <c r="K672" s="187">
        <v>133</v>
      </c>
      <c r="L672" s="188">
        <v>1085</v>
      </c>
      <c r="M672" s="186">
        <v>395</v>
      </c>
      <c r="N672" s="191">
        <v>1599</v>
      </c>
      <c r="O672" s="194">
        <v>969</v>
      </c>
      <c r="P672" s="186">
        <v>692</v>
      </c>
      <c r="Q672" s="187">
        <v>495</v>
      </c>
      <c r="R672" s="188">
        <v>872</v>
      </c>
      <c r="S672" s="189">
        <v>968</v>
      </c>
      <c r="T672" s="186">
        <v>338</v>
      </c>
      <c r="U672" s="190">
        <v>124</v>
      </c>
      <c r="V672" s="188">
        <v>951</v>
      </c>
      <c r="W672" s="195">
        <v>700</v>
      </c>
      <c r="X672" s="186">
        <v>620</v>
      </c>
      <c r="Y672" s="190">
        <v>220</v>
      </c>
      <c r="Z672" s="188">
        <v>1617</v>
      </c>
      <c r="AA672" s="186">
        <v>1668</v>
      </c>
      <c r="AB672" s="161">
        <f t="shared" si="12402"/>
        <v>10995</v>
      </c>
      <c r="AC672" s="162">
        <f t="shared" si="12403"/>
        <v>9339</v>
      </c>
      <c r="BI672" s="138" t="s">
        <v>35</v>
      </c>
      <c r="BJ672" s="122">
        <f>B672/B684</f>
        <v>3.1619912437165561E-2</v>
      </c>
      <c r="BK672" s="123">
        <f t="shared" ref="BK672" si="12705">C672/C684</f>
        <v>4.9450549450549448E-2</v>
      </c>
      <c r="BL672" s="124">
        <f t="shared" ref="BL672" si="12706">D672/D684</f>
        <v>4.5393695996105633E-2</v>
      </c>
      <c r="BM672" s="125">
        <f t="shared" ref="BM672" si="12707">E672/E684</f>
        <v>3.5479632063074903E-2</v>
      </c>
      <c r="BN672" s="122">
        <f t="shared" ref="BN672" si="12708">F672/F684</f>
        <v>3.5726068718480462E-2</v>
      </c>
      <c r="BO672" s="123">
        <f t="shared" ref="BO672" si="12709">G672/G684</f>
        <v>5.1667790631322298E-2</v>
      </c>
      <c r="BP672" s="124">
        <f t="shared" ref="BP672" si="12710">H672/H684</f>
        <v>4.6614100185528758E-2</v>
      </c>
      <c r="BQ672" s="125">
        <f t="shared" ref="BQ672" si="12711">I672/I684</f>
        <v>5.3931433171124366E-2</v>
      </c>
      <c r="BR672" s="122">
        <f t="shared" ref="BR672" si="12712">J672/J684</f>
        <v>6.3603488619442677E-2</v>
      </c>
      <c r="BS672" s="123">
        <f t="shared" ref="BS672" si="12713">K672/K684</f>
        <v>2.8596000860030103E-2</v>
      </c>
      <c r="BT672" s="124">
        <f t="shared" ref="BT672" si="12714">L672/L684</f>
        <v>7.4254037777169449E-2</v>
      </c>
      <c r="BU672" s="122">
        <f t="shared" ref="BU672" si="12715">M672/M684</f>
        <v>2.7181392788329206E-2</v>
      </c>
      <c r="BV672" s="126">
        <f t="shared" ref="BV672" si="12716">N672/N684</f>
        <v>5.931448920543067E-2</v>
      </c>
      <c r="BW672" s="127">
        <f t="shared" ref="BW672" si="12717">O672/O684</f>
        <v>3.5847730383633605E-2</v>
      </c>
      <c r="BX672" s="122">
        <f t="shared" ref="BX672" si="12718">P672/P684</f>
        <v>4.9820014398848089E-2</v>
      </c>
      <c r="BY672" s="123">
        <f t="shared" ref="BY672" si="12719">Q672/Q684</f>
        <v>3.6047189047480339E-2</v>
      </c>
      <c r="BZ672" s="124">
        <f t="shared" ref="BZ672" si="12720">R672/R684</f>
        <v>4.9556717435780856E-2</v>
      </c>
      <c r="CA672" s="125">
        <f t="shared" ref="CA672" si="12721">S672/S684</f>
        <v>5.3436378691691967E-2</v>
      </c>
      <c r="CB672" s="122">
        <f t="shared" ref="CB672" si="12722">T672/T684</f>
        <v>6.8379526603277369E-2</v>
      </c>
      <c r="CC672" s="123">
        <f t="shared" ref="CC672" si="12723">U672/U684</f>
        <v>2.3418319169027386E-2</v>
      </c>
      <c r="CD672" s="124">
        <f t="shared" ref="CD672" si="12724">V672/V684</f>
        <v>6.3561021253843067E-2</v>
      </c>
      <c r="CE672" s="125">
        <f t="shared" ref="CE672" si="12725">W672/W684</f>
        <v>4.1843505290214598E-2</v>
      </c>
      <c r="CF672" s="122">
        <f t="shared" ref="CF672" si="12726">X672/X684</f>
        <v>5.0226830848995464E-2</v>
      </c>
      <c r="CG672" s="123">
        <f t="shared" ref="CG672" si="12727">Y672/Y684</f>
        <v>2.7957809124412251E-2</v>
      </c>
      <c r="CH672" s="124">
        <f t="shared" ref="CH672" si="12728">Z672/Z684</f>
        <v>6.0248146354186072E-2</v>
      </c>
      <c r="CI672" s="122">
        <f t="shared" ref="CI672" si="12729">AA672/AA684</f>
        <v>5.7278252807252496E-2</v>
      </c>
      <c r="CJ672" s="128">
        <f t="shared" ref="CJ672" si="12730">AB672/AB684</f>
        <v>5.2195089531549665E-2</v>
      </c>
      <c r="CK672" s="129">
        <f t="shared" ref="CK672" si="12731">AC672/AC684</f>
        <v>4.4417704300512714E-2</v>
      </c>
    </row>
    <row r="673" spans="1:89" x14ac:dyDescent="0.2">
      <c r="A673" s="130" t="s">
        <v>36</v>
      </c>
      <c r="B673" s="196">
        <v>771</v>
      </c>
      <c r="C673" s="180">
        <v>1908</v>
      </c>
      <c r="D673" s="181">
        <v>699</v>
      </c>
      <c r="E673" s="182">
        <v>648</v>
      </c>
      <c r="F673" s="179">
        <v>942</v>
      </c>
      <c r="G673" s="183">
        <v>1929</v>
      </c>
      <c r="H673" s="181">
        <v>1396</v>
      </c>
      <c r="I673" s="182">
        <v>2264</v>
      </c>
      <c r="J673" s="179">
        <v>510</v>
      </c>
      <c r="K673" s="180">
        <v>144</v>
      </c>
      <c r="L673" s="181">
        <v>1317</v>
      </c>
      <c r="M673" s="179">
        <v>461</v>
      </c>
      <c r="N673" s="184">
        <v>2057</v>
      </c>
      <c r="O673" s="197">
        <v>1420</v>
      </c>
      <c r="P673" s="179">
        <v>1100</v>
      </c>
      <c r="Q673" s="180">
        <v>733</v>
      </c>
      <c r="R673" s="181">
        <v>1149</v>
      </c>
      <c r="S673" s="182">
        <v>1218</v>
      </c>
      <c r="T673" s="179">
        <v>703</v>
      </c>
      <c r="U673" s="183">
        <v>112</v>
      </c>
      <c r="V673" s="181">
        <v>1566</v>
      </c>
      <c r="W673" s="198">
        <v>829</v>
      </c>
      <c r="X673" s="179">
        <v>1026</v>
      </c>
      <c r="Y673" s="183">
        <v>302</v>
      </c>
      <c r="Z673" s="181">
        <v>1803</v>
      </c>
      <c r="AA673" s="179">
        <v>2174</v>
      </c>
      <c r="AB673" s="161">
        <f t="shared" si="12402"/>
        <v>15039</v>
      </c>
      <c r="AC673" s="162">
        <f t="shared" si="12403"/>
        <v>14142</v>
      </c>
      <c r="BI673" s="130" t="s">
        <v>36</v>
      </c>
      <c r="BJ673" s="122">
        <f>B673/B684</f>
        <v>4.1673423058213067E-2</v>
      </c>
      <c r="BK673" s="123">
        <f t="shared" ref="BK673" si="12732">C673/C684</f>
        <v>0.10483516483516483</v>
      </c>
      <c r="BL673" s="124">
        <f t="shared" ref="BL673" si="12733">D673/D684</f>
        <v>8.5067542898868198E-2</v>
      </c>
      <c r="BM673" s="125">
        <f t="shared" ref="BM673" si="12734">E673/E684</f>
        <v>7.7410106319436151E-2</v>
      </c>
      <c r="BN673" s="122">
        <f t="shared" ref="BN673" si="12735">F673/F684</f>
        <v>4.4398359805816093E-2</v>
      </c>
      <c r="BO673" s="123">
        <f t="shared" ref="BO673" si="12736">G673/G684</f>
        <v>0.10006743787933807</v>
      </c>
      <c r="BP673" s="124">
        <f t="shared" ref="BP673" si="12737">H673/H684</f>
        <v>5.3957946815089669E-2</v>
      </c>
      <c r="BQ673" s="125">
        <f t="shared" ref="BQ673" si="12738">I673/I684</f>
        <v>8.2836339687534302E-2</v>
      </c>
      <c r="BR673" s="122">
        <f t="shared" ref="BR673" si="12739">J673/J684</f>
        <v>0.10848755583918315</v>
      </c>
      <c r="BS673" s="123">
        <f t="shared" ref="BS673" si="12740">K673/K684</f>
        <v>3.0961083637927326E-2</v>
      </c>
      <c r="BT673" s="124">
        <f t="shared" ref="BT673" si="12741">L673/L684</f>
        <v>9.0131398850260058E-2</v>
      </c>
      <c r="BU673" s="122">
        <f t="shared" ref="BU673" si="12742">M673/M684</f>
        <v>3.1723093861822184E-2</v>
      </c>
      <c r="BV673" s="126">
        <f t="shared" ref="BV673" si="12743">N673/N684</f>
        <v>7.6303880109800437E-2</v>
      </c>
      <c r="BW673" s="127">
        <f t="shared" ref="BW673" si="12744">O673/O684</f>
        <v>5.2532277755169991E-2</v>
      </c>
      <c r="BX673" s="122">
        <f t="shared" ref="BX673" si="12745">P673/P684</f>
        <v>7.9193664506839456E-2</v>
      </c>
      <c r="BY673" s="123">
        <f t="shared" ref="BY673" si="12746">Q673/Q684</f>
        <v>5.337896883192543E-2</v>
      </c>
      <c r="BZ673" s="124">
        <f t="shared" ref="BZ673" si="12747">R673/R684</f>
        <v>6.529893157535803E-2</v>
      </c>
      <c r="CA673" s="125">
        <f t="shared" ref="CA673" si="12748">S673/S684</f>
        <v>6.7237096329009108E-2</v>
      </c>
      <c r="CB673" s="122">
        <f t="shared" ref="CB673" si="12749">T673/T684</f>
        <v>0.14222132308314789</v>
      </c>
      <c r="CC673" s="123">
        <f t="shared" ref="CC673" si="12750">U673/U684</f>
        <v>2.1152030217186025E-2</v>
      </c>
      <c r="CD673" s="124">
        <f t="shared" ref="CD673" si="12751">V673/V684</f>
        <v>0.1046651517176848</v>
      </c>
      <c r="CE673" s="125">
        <f t="shared" ref="CE673" si="12752">W673/W684</f>
        <v>4.9554665550839858E-2</v>
      </c>
      <c r="CF673" s="122">
        <f t="shared" ref="CF673" si="12753">X673/X684</f>
        <v>8.3117303953337648E-2</v>
      </c>
      <c r="CG673" s="123">
        <f t="shared" ref="CG673" si="12754">Y673/Y684</f>
        <v>3.837844707078409E-2</v>
      </c>
      <c r="CH673" s="124">
        <f t="shared" ref="CH673" si="12755">Z673/Z684</f>
        <v>6.7178359849472777E-2</v>
      </c>
      <c r="CI673" s="122">
        <f t="shared" ref="CI673" si="12756">AA673/AA684</f>
        <v>7.4654029737989763E-2</v>
      </c>
      <c r="CJ673" s="128">
        <f t="shared" ref="CJ673" si="12757">AB673/AB684</f>
        <v>7.1392628600725372E-2</v>
      </c>
      <c r="CK673" s="129">
        <f t="shared" ref="CK673" si="12758">AC673/AC684</f>
        <v>6.7261502753812055E-2</v>
      </c>
    </row>
    <row r="674" spans="1:89" x14ac:dyDescent="0.2">
      <c r="A674" s="138" t="s">
        <v>30</v>
      </c>
      <c r="B674" s="193">
        <v>965</v>
      </c>
      <c r="C674" s="187">
        <v>2433</v>
      </c>
      <c r="D674" s="188">
        <v>812</v>
      </c>
      <c r="E674" s="189">
        <v>729</v>
      </c>
      <c r="F674" s="186">
        <v>1043</v>
      </c>
      <c r="G674" s="190">
        <v>2362</v>
      </c>
      <c r="H674" s="188">
        <v>1684</v>
      </c>
      <c r="I674" s="189">
        <v>2859</v>
      </c>
      <c r="J674" s="186">
        <v>697</v>
      </c>
      <c r="K674" s="187">
        <v>200</v>
      </c>
      <c r="L674" s="188">
        <v>1775</v>
      </c>
      <c r="M674" s="186">
        <v>514</v>
      </c>
      <c r="N674" s="191">
        <v>2892</v>
      </c>
      <c r="O674" s="194">
        <v>1575</v>
      </c>
      <c r="P674" s="186">
        <v>1374</v>
      </c>
      <c r="Q674" s="187">
        <v>1027</v>
      </c>
      <c r="R674" s="188">
        <v>1320</v>
      </c>
      <c r="S674" s="189">
        <v>1778</v>
      </c>
      <c r="T674" s="186">
        <v>750</v>
      </c>
      <c r="U674" s="190">
        <v>136</v>
      </c>
      <c r="V674" s="188">
        <v>1706</v>
      </c>
      <c r="W674" s="195">
        <v>983</v>
      </c>
      <c r="X674" s="186">
        <v>1334</v>
      </c>
      <c r="Y674" s="190">
        <v>385</v>
      </c>
      <c r="Z674" s="188">
        <v>1952</v>
      </c>
      <c r="AA674" s="186">
        <v>2526</v>
      </c>
      <c r="AB674" s="161">
        <f t="shared" si="12402"/>
        <v>18304</v>
      </c>
      <c r="AC674" s="162">
        <f t="shared" si="12403"/>
        <v>17507</v>
      </c>
      <c r="BI674" s="138" t="s">
        <v>30</v>
      </c>
      <c r="BJ674" s="122">
        <f>B674/B684</f>
        <v>5.2159342738230363E-2</v>
      </c>
      <c r="BK674" s="123">
        <f t="shared" ref="BK674" si="12759">C674/C684</f>
        <v>0.13368131868131869</v>
      </c>
      <c r="BL674" s="124">
        <f t="shared" ref="BL674" si="12760">D674/D684</f>
        <v>9.8819520506267494E-2</v>
      </c>
      <c r="BM674" s="125">
        <f t="shared" ref="BM674" si="12761">E674/E684</f>
        <v>8.7086369609365666E-2</v>
      </c>
      <c r="BN674" s="122">
        <f t="shared" ref="BN674" si="12762">F674/F684</f>
        <v>4.9158693500494885E-2</v>
      </c>
      <c r="BO674" s="123">
        <f t="shared" ref="BO674" si="12763">G674/G684</f>
        <v>0.12252943922809566</v>
      </c>
      <c r="BP674" s="124">
        <f t="shared" ref="BP674" si="12764">H674/H684</f>
        <v>6.5089672232529372E-2</v>
      </c>
      <c r="BQ674" s="125">
        <f t="shared" ref="BQ674" si="12765">I674/I684</f>
        <v>0.10460649079799494</v>
      </c>
      <c r="BR674" s="122">
        <f t="shared" ref="BR674" si="12766">J674/J684</f>
        <v>0.1482663263135503</v>
      </c>
      <c r="BS674" s="123">
        <f t="shared" ref="BS674" si="12767">K674/K684</f>
        <v>4.3001505052676844E-2</v>
      </c>
      <c r="BT674" s="124">
        <f t="shared" ref="BT674" si="12768">L674/L684</f>
        <v>0.12147549958937859</v>
      </c>
      <c r="BU674" s="122">
        <f t="shared" ref="BU674" si="12769">M674/M684</f>
        <v>3.5370217451142306E-2</v>
      </c>
      <c r="BV674" s="126">
        <f t="shared" ref="BV674" si="12770">N674/N684</f>
        <v>0.10727798798130425</v>
      </c>
      <c r="BW674" s="127">
        <f t="shared" ref="BW674" si="12771">O674/O684</f>
        <v>5.8266434834079388E-2</v>
      </c>
      <c r="BX674" s="122">
        <f t="shared" ref="BX674" si="12772">P674/P684</f>
        <v>9.8920086393088552E-2</v>
      </c>
      <c r="BY674" s="123">
        <f t="shared" ref="BY674" si="12773">Q674/Q684</f>
        <v>7.4788814448004656E-2</v>
      </c>
      <c r="BZ674" s="124">
        <f t="shared" ref="BZ674" si="12774">R674/R684</f>
        <v>7.5017049329393043E-2</v>
      </c>
      <c r="CA674" s="125">
        <f t="shared" ref="CA674" si="12775">S674/S684</f>
        <v>9.8150703836599504E-2</v>
      </c>
      <c r="CB674" s="122">
        <f t="shared" ref="CB674" si="12776">T674/T684</f>
        <v>0.15172971879425451</v>
      </c>
      <c r="CC674" s="123">
        <f t="shared" ref="CC674" si="12777">U674/U684</f>
        <v>2.5684608120868743E-2</v>
      </c>
      <c r="CD674" s="124">
        <f t="shared" ref="CD674" si="12778">V674/V684</f>
        <v>0.11402218954685203</v>
      </c>
      <c r="CE674" s="125">
        <f t="shared" ref="CE674" si="12779">W674/W684</f>
        <v>5.8760236714687074E-2</v>
      </c>
      <c r="CF674" s="122">
        <f t="shared" ref="CF674" si="12780">X674/X684</f>
        <v>0.10806869734283862</v>
      </c>
      <c r="CG674" s="123">
        <f t="shared" ref="CG674" si="12781">Y674/Y684</f>
        <v>4.8926165967721438E-2</v>
      </c>
      <c r="CH674" s="124">
        <f t="shared" ref="CH674" si="12782">Z674/Z684</f>
        <v>7.2729982488170197E-2</v>
      </c>
      <c r="CI674" s="122">
        <f t="shared" ref="CI674" si="12783">AA674/AA684</f>
        <v>8.6741526733285251E-2</v>
      </c>
      <c r="CJ674" s="128">
        <f t="shared" ref="CJ674" si="12784">AB674/AB684</f>
        <v>8.6892125401135528E-2</v>
      </c>
      <c r="CK674" s="129">
        <f t="shared" ref="CK674" si="12785">AC674/AC684</f>
        <v>8.3265954512161483E-2</v>
      </c>
    </row>
    <row r="675" spans="1:89" x14ac:dyDescent="0.2">
      <c r="A675" s="130" t="s">
        <v>32</v>
      </c>
      <c r="B675" s="196">
        <v>956</v>
      </c>
      <c r="C675" s="180">
        <v>2040</v>
      </c>
      <c r="D675" s="181">
        <v>521</v>
      </c>
      <c r="E675" s="182">
        <v>740</v>
      </c>
      <c r="F675" s="179">
        <v>788</v>
      </c>
      <c r="G675" s="183">
        <v>1954</v>
      </c>
      <c r="H675" s="181">
        <v>1537</v>
      </c>
      <c r="I675" s="182">
        <v>3020</v>
      </c>
      <c r="J675" s="179">
        <v>458</v>
      </c>
      <c r="K675" s="180">
        <v>139</v>
      </c>
      <c r="L675" s="181">
        <v>1896</v>
      </c>
      <c r="M675" s="179">
        <v>428</v>
      </c>
      <c r="N675" s="184">
        <v>2518</v>
      </c>
      <c r="O675" s="197">
        <v>1575</v>
      </c>
      <c r="P675" s="179">
        <v>1229</v>
      </c>
      <c r="Q675" s="180">
        <v>1173</v>
      </c>
      <c r="R675" s="181">
        <v>1164</v>
      </c>
      <c r="S675" s="182">
        <v>1644</v>
      </c>
      <c r="T675" s="179">
        <v>607</v>
      </c>
      <c r="U675" s="183">
        <v>138</v>
      </c>
      <c r="V675" s="181">
        <v>1920</v>
      </c>
      <c r="W675" s="198">
        <v>868</v>
      </c>
      <c r="X675" s="179">
        <v>1187</v>
      </c>
      <c r="Y675" s="183">
        <v>432</v>
      </c>
      <c r="Z675" s="181">
        <v>1667</v>
      </c>
      <c r="AA675" s="179">
        <v>2799</v>
      </c>
      <c r="AB675" s="161">
        <f t="shared" si="12402"/>
        <v>16448</v>
      </c>
      <c r="AC675" s="162">
        <f t="shared" si="12403"/>
        <v>16950</v>
      </c>
      <c r="BI675" s="130" t="s">
        <v>32</v>
      </c>
      <c r="BJ675" s="122">
        <f>B675/B684</f>
        <v>5.1672882546889357E-2</v>
      </c>
      <c r="BK675" s="123">
        <f t="shared" ref="BK675" si="12786">C675/C684</f>
        <v>0.11208791208791209</v>
      </c>
      <c r="BL675" s="124">
        <f t="shared" ref="BL675" si="12787">D675/D684</f>
        <v>6.3405135694292319E-2</v>
      </c>
      <c r="BM675" s="125">
        <f t="shared" ref="BM675" si="12788">E675/E684</f>
        <v>8.8400430056146215E-2</v>
      </c>
      <c r="BN675" s="122">
        <f t="shared" ref="BN675" si="12789">F675/F684</f>
        <v>3.7140029221850404E-2</v>
      </c>
      <c r="BO675" s="123">
        <f t="shared" ref="BO675" si="12790">G675/G684</f>
        <v>0.10136432017430098</v>
      </c>
      <c r="BP675" s="124">
        <f t="shared" ref="BP675" si="12791">H675/H684</f>
        <v>5.9407854050711195E-2</v>
      </c>
      <c r="BQ675" s="125">
        <f t="shared" ref="BQ675" si="12792">I675/I684</f>
        <v>0.11049723756906077</v>
      </c>
      <c r="BR675" s="122">
        <f t="shared" ref="BR675" si="12793">J675/J684</f>
        <v>9.7426079557540943E-2</v>
      </c>
      <c r="BS675" s="123">
        <f t="shared" ref="BS675" si="12794">K675/K684</f>
        <v>2.9886046011610407E-2</v>
      </c>
      <c r="BT675" s="124">
        <f t="shared" ref="BT675" si="12795">L675/L684</f>
        <v>0.12975636463180948</v>
      </c>
      <c r="BU675" s="122">
        <f t="shared" ref="BU675" si="12796">M675/M684</f>
        <v>2.9452243325075695E-2</v>
      </c>
      <c r="BV675" s="126">
        <f t="shared" ref="BV675" si="12797">N675/N684</f>
        <v>9.3404555234067807E-2</v>
      </c>
      <c r="BW675" s="127">
        <f t="shared" ref="BW675" si="12798">O675/O684</f>
        <v>5.8266434834079388E-2</v>
      </c>
      <c r="BX675" s="122">
        <f t="shared" ref="BX675" si="12799">P675/P684</f>
        <v>8.84809215262779E-2</v>
      </c>
      <c r="BY675" s="123">
        <f t="shared" ref="BY675" si="12800">Q675/Q684</f>
        <v>8.5420914651907959E-2</v>
      </c>
      <c r="BZ675" s="124">
        <f t="shared" ref="BZ675" si="12801">R675/R684</f>
        <v>6.6151398045010232E-2</v>
      </c>
      <c r="CA675" s="125">
        <f t="shared" ref="CA675" si="12802">S675/S684</f>
        <v>9.0753519182997511E-2</v>
      </c>
      <c r="CB675" s="122">
        <f t="shared" ref="CB675" si="12803">T675/T684</f>
        <v>0.1227999190774833</v>
      </c>
      <c r="CC675" s="123">
        <f t="shared" ref="CC675" si="12804">U675/U684</f>
        <v>2.6062322946175637E-2</v>
      </c>
      <c r="CD675" s="124">
        <f t="shared" ref="CD675" si="12805">V675/V684</f>
        <v>0.12832509022857908</v>
      </c>
      <c r="CE675" s="125">
        <f t="shared" ref="CE675" si="12806">W675/W684</f>
        <v>5.18859465598661E-2</v>
      </c>
      <c r="CF675" s="122">
        <f t="shared" ref="CF675" si="12807">X675/X684</f>
        <v>9.6160077770576793E-2</v>
      </c>
      <c r="CG675" s="123">
        <f t="shared" ref="CG675" si="12808">Y675/Y684</f>
        <v>5.4898970644300417E-2</v>
      </c>
      <c r="CH675" s="124">
        <f t="shared" ref="CH675" si="12809">Z675/Z684</f>
        <v>6.2111106971198628E-2</v>
      </c>
      <c r="CI675" s="122">
        <f t="shared" ref="CI675" si="12810">AA675/AA684</f>
        <v>9.6116204800659313E-2</v>
      </c>
      <c r="CJ675" s="128">
        <f t="shared" ref="CJ675" si="12811">AB675/AB684</f>
        <v>7.8081385412908488E-2</v>
      </c>
      <c r="CK675" s="129">
        <f t="shared" ref="CK675" si="12812">AC675/AC684</f>
        <v>8.0616777802086995E-2</v>
      </c>
    </row>
    <row r="676" spans="1:89" x14ac:dyDescent="0.2">
      <c r="A676" s="138" t="s">
        <v>37</v>
      </c>
      <c r="B676" s="193">
        <v>966</v>
      </c>
      <c r="C676" s="187">
        <v>1785</v>
      </c>
      <c r="D676" s="188">
        <v>378</v>
      </c>
      <c r="E676" s="189">
        <v>689</v>
      </c>
      <c r="F676" s="186">
        <v>587</v>
      </c>
      <c r="G676" s="190">
        <v>2016</v>
      </c>
      <c r="H676" s="188">
        <v>1338</v>
      </c>
      <c r="I676" s="189">
        <v>2481</v>
      </c>
      <c r="J676" s="186">
        <v>388</v>
      </c>
      <c r="K676" s="187">
        <v>114</v>
      </c>
      <c r="L676" s="188">
        <v>1323</v>
      </c>
      <c r="M676" s="186">
        <v>481</v>
      </c>
      <c r="N676" s="191">
        <v>1951</v>
      </c>
      <c r="O676" s="194">
        <v>1441</v>
      </c>
      <c r="P676" s="186">
        <v>785</v>
      </c>
      <c r="Q676" s="187">
        <v>1005</v>
      </c>
      <c r="R676" s="188">
        <v>910</v>
      </c>
      <c r="S676" s="189">
        <v>1354</v>
      </c>
      <c r="T676" s="186">
        <v>389</v>
      </c>
      <c r="U676" s="190">
        <v>107</v>
      </c>
      <c r="V676" s="188">
        <v>1420</v>
      </c>
      <c r="W676" s="195">
        <v>679</v>
      </c>
      <c r="X676" s="186">
        <v>708</v>
      </c>
      <c r="Y676" s="190">
        <v>343</v>
      </c>
      <c r="Z676" s="188">
        <v>1243</v>
      </c>
      <c r="AA676" s="186">
        <v>2051</v>
      </c>
      <c r="AB676" s="161">
        <f t="shared" si="12402"/>
        <v>12386</v>
      </c>
      <c r="AC676" s="162">
        <f t="shared" si="12403"/>
        <v>14546</v>
      </c>
      <c r="BI676" s="138" t="s">
        <v>37</v>
      </c>
      <c r="BJ676" s="122">
        <f>B676/B684</f>
        <v>5.2213393870601588E-2</v>
      </c>
      <c r="BK676" s="123">
        <f t="shared" ref="BK676" si="12813">C676/C684</f>
        <v>9.8076923076923075E-2</v>
      </c>
      <c r="BL676" s="124">
        <f t="shared" ref="BL676" si="12814">D676/D684</f>
        <v>4.6002190580503831E-2</v>
      </c>
      <c r="BM676" s="125">
        <f t="shared" ref="BM676" si="12815">E676/E684</f>
        <v>8.2307967984709116E-2</v>
      </c>
      <c r="BN676" s="122">
        <f t="shared" ref="BN676" si="12816">F676/F684</f>
        <v>2.7666493849271809E-2</v>
      </c>
      <c r="BO676" s="123">
        <f t="shared" ref="BO676" si="12817">G676/G684</f>
        <v>0.104580588265809</v>
      </c>
      <c r="BP676" s="124">
        <f t="shared" ref="BP676" si="12818">H676/H684</f>
        <v>5.1716141001855287E-2</v>
      </c>
      <c r="BQ676" s="125">
        <f t="shared" ref="BQ676" si="12819">I676/I684</f>
        <v>9.0776041857231718E-2</v>
      </c>
      <c r="BR676" s="122">
        <f t="shared" ref="BR676" si="12820">J676/J684</f>
        <v>8.2535630716868758E-2</v>
      </c>
      <c r="BS676" s="123">
        <f t="shared" ref="BS676" si="12821">K676/K684</f>
        <v>2.4510857880025799E-2</v>
      </c>
      <c r="BT676" s="124">
        <f t="shared" ref="BT676" si="12822">L676/L684</f>
        <v>9.0542020257322747E-2</v>
      </c>
      <c r="BU676" s="122">
        <f t="shared" ref="BU676" si="12823">M676/M684</f>
        <v>3.3099366914395814E-2</v>
      </c>
      <c r="BV676" s="126">
        <f t="shared" ref="BV676" si="12824">N676/N684</f>
        <v>7.2371837673417913E-2</v>
      </c>
      <c r="BW676" s="127">
        <f t="shared" ref="BW676" si="12825">O676/O684</f>
        <v>5.3309163552957714E-2</v>
      </c>
      <c r="BX676" s="122">
        <f t="shared" ref="BX676" si="12826">P676/P684</f>
        <v>5.6515478761699066E-2</v>
      </c>
      <c r="BY676" s="123">
        <f t="shared" ref="BY676" si="12827">Q676/Q684</f>
        <v>7.3186717157005532E-2</v>
      </c>
      <c r="BZ676" s="124">
        <f t="shared" ref="BZ676" si="12828">R676/R684</f>
        <v>5.1716299158899748E-2</v>
      </c>
      <c r="CA676" s="125">
        <f t="shared" ref="CA676" si="12829">S676/S684</f>
        <v>7.4744686723709639E-2</v>
      </c>
      <c r="CB676" s="122">
        <f t="shared" ref="CB676" si="12830">T676/T684</f>
        <v>7.8697147481286672E-2</v>
      </c>
      <c r="CC676" s="123">
        <f t="shared" ref="CC676" si="12831">U676/U684</f>
        <v>2.0207743153918791E-2</v>
      </c>
      <c r="CD676" s="124">
        <f t="shared" ref="CD676" si="12832">V676/V684</f>
        <v>9.4907097981553265E-2</v>
      </c>
      <c r="CE676" s="125">
        <f t="shared" ref="CE676" si="12833">W676/W684</f>
        <v>4.0588200131508156E-2</v>
      </c>
      <c r="CF676" s="122">
        <f t="shared" ref="CF676" si="12834">X676/X684</f>
        <v>5.7355800388852886E-2</v>
      </c>
      <c r="CG676" s="123">
        <f t="shared" ref="CG676" si="12835">Y676/Y684</f>
        <v>4.3588766043970009E-2</v>
      </c>
      <c r="CH676" s="124">
        <f t="shared" ref="CH676" si="12836">Z676/Z684</f>
        <v>4.6313200938932153E-2</v>
      </c>
      <c r="CI676" s="122">
        <f t="shared" ref="CI676" si="12837">AA676/AA684</f>
        <v>7.0430273685656394E-2</v>
      </c>
      <c r="CJ676" s="128">
        <f t="shared" ref="CJ676" si="12838">AB676/AB684</f>
        <v>5.8798397356778005E-2</v>
      </c>
      <c r="CK676" s="129">
        <f t="shared" ref="CK676" si="12839">AC676/AC684</f>
        <v>6.9182988195230527E-2</v>
      </c>
    </row>
    <row r="677" spans="1:89" x14ac:dyDescent="0.2">
      <c r="A677" s="130" t="s">
        <v>38</v>
      </c>
      <c r="B677" s="196">
        <v>866</v>
      </c>
      <c r="C677" s="180">
        <v>809</v>
      </c>
      <c r="D677" s="181">
        <v>275</v>
      </c>
      <c r="E677" s="182">
        <v>410</v>
      </c>
      <c r="F677" s="179">
        <v>679</v>
      </c>
      <c r="G677" s="183">
        <v>1094</v>
      </c>
      <c r="H677" s="181">
        <v>1074</v>
      </c>
      <c r="I677" s="182">
        <v>1448</v>
      </c>
      <c r="J677" s="179">
        <v>269</v>
      </c>
      <c r="K677" s="180">
        <v>62</v>
      </c>
      <c r="L677" s="181">
        <v>849</v>
      </c>
      <c r="M677" s="179">
        <v>514</v>
      </c>
      <c r="N677" s="184">
        <v>1290</v>
      </c>
      <c r="O677" s="197">
        <v>1240</v>
      </c>
      <c r="P677" s="179">
        <v>495</v>
      </c>
      <c r="Q677" s="180">
        <v>732</v>
      </c>
      <c r="R677" s="181">
        <v>742</v>
      </c>
      <c r="S677" s="182">
        <v>967</v>
      </c>
      <c r="T677" s="179">
        <v>286</v>
      </c>
      <c r="U677" s="183">
        <v>163</v>
      </c>
      <c r="V677" s="181">
        <v>996</v>
      </c>
      <c r="W677" s="198">
        <v>663</v>
      </c>
      <c r="X677" s="179">
        <v>483</v>
      </c>
      <c r="Y677" s="183">
        <v>397</v>
      </c>
      <c r="Z677" s="181">
        <v>1085</v>
      </c>
      <c r="AA677" s="179">
        <v>1353</v>
      </c>
      <c r="AB677" s="161">
        <f t="shared" si="12402"/>
        <v>9389</v>
      </c>
      <c r="AC677" s="162">
        <f t="shared" si="12403"/>
        <v>9852</v>
      </c>
      <c r="BI677" s="130" t="s">
        <v>38</v>
      </c>
      <c r="BJ677" s="122">
        <f>B677/B684</f>
        <v>4.680828063347927E-2</v>
      </c>
      <c r="BK677" s="123">
        <f t="shared" ref="BK677" si="12840">C677/C684</f>
        <v>4.4450549450549451E-2</v>
      </c>
      <c r="BL677" s="124">
        <f t="shared" ref="BL677" si="12841">D677/D684</f>
        <v>3.3467202141900937E-2</v>
      </c>
      <c r="BM677" s="125">
        <f t="shared" ref="BM677" si="12842">E677/E684</f>
        <v>4.8978616652729665E-2</v>
      </c>
      <c r="BN677" s="122">
        <f t="shared" ref="BN677" si="12843">F677/F684</f>
        <v>3.2002639392939625E-2</v>
      </c>
      <c r="BO677" s="123">
        <f t="shared" ref="BO677" si="12844">G677/G684</f>
        <v>5.6751569227576903E-2</v>
      </c>
      <c r="BP677" s="124">
        <f t="shared" ref="BP677" si="12845">H677/H684</f>
        <v>4.1512059369202228E-2</v>
      </c>
      <c r="BQ677" s="125">
        <f t="shared" ref="BQ677" si="12846">I677/I684</f>
        <v>5.2980132450331126E-2</v>
      </c>
      <c r="BR677" s="122">
        <f t="shared" ref="BR677" si="12847">J677/J684</f>
        <v>5.7221867687726018E-2</v>
      </c>
      <c r="BS677" s="123">
        <f t="shared" ref="BS677" si="12848">K677/K684</f>
        <v>1.3330466566329821E-2</v>
      </c>
      <c r="BT677" s="124">
        <f t="shared" ref="BT677" si="12849">L677/L684</f>
        <v>5.8102929099370378E-2</v>
      </c>
      <c r="BU677" s="122">
        <f t="shared" ref="BU677" si="12850">M677/M684</f>
        <v>3.5370217451142306E-2</v>
      </c>
      <c r="BV677" s="126">
        <f t="shared" ref="BV677" si="12851">N677/N684</f>
        <v>4.7852214555975964E-2</v>
      </c>
      <c r="BW677" s="127">
        <f t="shared" ref="BW677" si="12852">O677/O684</f>
        <v>4.58732566312752E-2</v>
      </c>
      <c r="BX677" s="122">
        <f t="shared" ref="BX677" si="12853">P677/P684</f>
        <v>3.5637149028077755E-2</v>
      </c>
      <c r="BY677" s="123">
        <f t="shared" ref="BY677" si="12854">Q677/Q684</f>
        <v>5.3306146227789106E-2</v>
      </c>
      <c r="BZ677" s="124">
        <f t="shared" ref="BZ677" si="12855">R677/R684</f>
        <v>4.2168674698795178E-2</v>
      </c>
      <c r="CA677" s="125">
        <f t="shared" ref="CA677" si="12856">S677/S684</f>
        <v>5.3381175821142698E-2</v>
      </c>
      <c r="CB677" s="122">
        <f t="shared" ref="CB677" si="12857">T677/T684</f>
        <v>5.785959943354238E-2</v>
      </c>
      <c r="CC677" s="123">
        <f t="shared" ref="CC677" si="12858">U677/U684</f>
        <v>3.0783758262511805E-2</v>
      </c>
      <c r="CD677" s="124">
        <f t="shared" ref="CD677" si="12859">V677/V684</f>
        <v>6.6568640556075392E-2</v>
      </c>
      <c r="CE677" s="125">
        <f t="shared" ref="CE677" si="12860">W677/W684</f>
        <v>3.963177715344611E-2</v>
      </c>
      <c r="CF677" s="122">
        <f t="shared" ref="CF677" si="12861">X677/X684</f>
        <v>3.9128321451717435E-2</v>
      </c>
      <c r="CG677" s="123">
        <f t="shared" ref="CG677" si="12862">Y677/Y684</f>
        <v>5.0451137374507564E-2</v>
      </c>
      <c r="CH677" s="124">
        <f t="shared" ref="CH677" si="12863">Z677/Z684</f>
        <v>4.0426245389172472E-2</v>
      </c>
      <c r="CI677" s="122">
        <f t="shared" ref="CI677" si="12864">AA677/AA684</f>
        <v>4.6461316575667044E-2</v>
      </c>
      <c r="CJ677" s="128">
        <f t="shared" ref="CJ677" si="12865">AB677/AB684</f>
        <v>4.45711410288058E-2</v>
      </c>
      <c r="CK677" s="129">
        <f t="shared" ref="CK677" si="12866">AC677/AC684</f>
        <v>4.6857610318947557E-2</v>
      </c>
    </row>
    <row r="678" spans="1:89" x14ac:dyDescent="0.2">
      <c r="A678" s="138" t="s">
        <v>39</v>
      </c>
      <c r="B678" s="193">
        <v>307</v>
      </c>
      <c r="C678" s="187">
        <v>802</v>
      </c>
      <c r="D678" s="188">
        <v>135</v>
      </c>
      <c r="E678" s="189">
        <v>419</v>
      </c>
      <c r="F678" s="186">
        <v>354</v>
      </c>
      <c r="G678" s="190">
        <v>1357</v>
      </c>
      <c r="H678" s="188">
        <v>513</v>
      </c>
      <c r="I678" s="189">
        <v>1399</v>
      </c>
      <c r="J678" s="186">
        <v>104</v>
      </c>
      <c r="K678" s="187">
        <v>70</v>
      </c>
      <c r="L678" s="188">
        <v>879</v>
      </c>
      <c r="M678" s="186">
        <v>396</v>
      </c>
      <c r="N678" s="191">
        <v>1343</v>
      </c>
      <c r="O678" s="194">
        <v>1067</v>
      </c>
      <c r="P678" s="186">
        <v>419</v>
      </c>
      <c r="Q678" s="187">
        <v>622</v>
      </c>
      <c r="R678" s="188">
        <v>612</v>
      </c>
      <c r="S678" s="189">
        <v>795</v>
      </c>
      <c r="T678" s="186">
        <v>131</v>
      </c>
      <c r="U678" s="190">
        <v>132</v>
      </c>
      <c r="V678" s="188">
        <v>913</v>
      </c>
      <c r="W678" s="195">
        <v>516</v>
      </c>
      <c r="X678" s="186">
        <v>273</v>
      </c>
      <c r="Y678" s="190">
        <v>375</v>
      </c>
      <c r="Z678" s="188">
        <v>799</v>
      </c>
      <c r="AA678" s="186">
        <v>900</v>
      </c>
      <c r="AB678" s="161">
        <f t="shared" si="12402"/>
        <v>6782</v>
      </c>
      <c r="AC678" s="162">
        <f t="shared" si="12403"/>
        <v>8850</v>
      </c>
      <c r="BI678" s="138" t="s">
        <v>39</v>
      </c>
      <c r="BJ678" s="122">
        <f>B678/B684</f>
        <v>1.6593697637965515E-2</v>
      </c>
      <c r="BK678" s="123">
        <f t="shared" ref="BK678" si="12867">C678/C684</f>
        <v>4.4065934065934065E-2</v>
      </c>
      <c r="BL678" s="124">
        <f t="shared" ref="BL678" si="12868">D678/D684</f>
        <v>1.642935377875137E-2</v>
      </c>
      <c r="BM678" s="125">
        <f t="shared" ref="BM678" si="12869">E678/E684</f>
        <v>5.0053757018277384E-2</v>
      </c>
      <c r="BN678" s="122">
        <f t="shared" ref="BN678" si="12870">F678/F684</f>
        <v>1.6684733939765283E-2</v>
      </c>
      <c r="BO678" s="123">
        <f t="shared" ref="BO678" si="12871">G678/G684</f>
        <v>7.0394770970586704E-2</v>
      </c>
      <c r="BP678" s="124">
        <f t="shared" ref="BP678" si="12872">H678/H684</f>
        <v>1.982838589981447E-2</v>
      </c>
      <c r="BQ678" s="125">
        <f t="shared" ref="BQ678" si="12873">I678/I684</f>
        <v>5.1187296476528484E-2</v>
      </c>
      <c r="BR678" s="122">
        <f t="shared" ref="BR678" si="12874">J678/J684</f>
        <v>2.2122952563284407E-2</v>
      </c>
      <c r="BS678" s="123">
        <f t="shared" ref="BS678" si="12875">K678/K684</f>
        <v>1.5050526768436896E-2</v>
      </c>
      <c r="BT678" s="124">
        <f t="shared" ref="BT678" si="12876">L678/L684</f>
        <v>6.0156036134683823E-2</v>
      </c>
      <c r="BU678" s="122">
        <f t="shared" ref="BU678" si="12877">M678/M684</f>
        <v>2.7250206440957887E-2</v>
      </c>
      <c r="BV678" s="126">
        <f t="shared" ref="BV678" si="12878">N678/N684</f>
        <v>4.9818235774167226E-2</v>
      </c>
      <c r="BW678" s="127">
        <f t="shared" ref="BW678" si="12879">O678/O684</f>
        <v>3.9473197439976321E-2</v>
      </c>
      <c r="BX678" s="122">
        <f t="shared" ref="BX678" si="12880">P678/P684</f>
        <v>3.0165586753059755E-2</v>
      </c>
      <c r="BY678" s="123">
        <f t="shared" ref="BY678" si="12881">Q678/Q684</f>
        <v>4.5295659772793477E-2</v>
      </c>
      <c r="BZ678" s="124">
        <f t="shared" ref="BZ678" si="12882">R678/R684</f>
        <v>3.4780631961809499E-2</v>
      </c>
      <c r="CA678" s="125">
        <f t="shared" ref="CA678" si="12883">S678/S684</f>
        <v>4.3886282086668504E-2</v>
      </c>
      <c r="CB678" s="122">
        <f t="shared" ref="CB678" si="12884">T678/T684</f>
        <v>2.6502124216063121E-2</v>
      </c>
      <c r="CC678" s="123">
        <f t="shared" ref="CC678" si="12885">U678/U684</f>
        <v>2.4929178470254956E-2</v>
      </c>
      <c r="CD678" s="124">
        <f t="shared" ref="CD678" si="12886">V678/V684</f>
        <v>6.1021253843069105E-2</v>
      </c>
      <c r="CE678" s="125">
        <f t="shared" ref="CE678" si="12887">W678/W684</f>
        <v>3.0844641042501047E-2</v>
      </c>
      <c r="CF678" s="122">
        <f t="shared" ref="CF678" si="12888">X678/X684</f>
        <v>2.2116007777057679E-2</v>
      </c>
      <c r="CG678" s="123">
        <f t="shared" ref="CG678" si="12889">Y678/Y684</f>
        <v>4.7655356462066339E-2</v>
      </c>
      <c r="CH678" s="124">
        <f t="shared" ref="CH678" si="12890">Z678/Z684</f>
        <v>2.9770110659860651E-2</v>
      </c>
      <c r="CI678" s="122">
        <f t="shared" ref="CI678" si="12891">AA678/AA684</f>
        <v>3.0905532090244155E-2</v>
      </c>
      <c r="CJ678" s="128">
        <f t="shared" ref="CJ678" si="12892">AB678/AB684</f>
        <v>3.2195279418187339E-2</v>
      </c>
      <c r="CK678" s="129">
        <f t="shared" ref="CK678" si="12893">AC678/AC684</f>
        <v>4.2091945932063127E-2</v>
      </c>
    </row>
    <row r="679" spans="1:89" x14ac:dyDescent="0.2">
      <c r="A679" s="130" t="s">
        <v>40</v>
      </c>
      <c r="B679" s="196">
        <v>0</v>
      </c>
      <c r="C679" s="180">
        <v>230</v>
      </c>
      <c r="D679" s="181">
        <v>6</v>
      </c>
      <c r="E679" s="182">
        <v>146</v>
      </c>
      <c r="F679" s="179">
        <v>21</v>
      </c>
      <c r="G679" s="183">
        <v>369</v>
      </c>
      <c r="H679" s="181">
        <v>64</v>
      </c>
      <c r="I679" s="182">
        <v>361</v>
      </c>
      <c r="J679" s="179">
        <v>21</v>
      </c>
      <c r="K679" s="180">
        <v>24</v>
      </c>
      <c r="L679" s="181">
        <v>146</v>
      </c>
      <c r="M679" s="179">
        <v>56</v>
      </c>
      <c r="N679" s="184">
        <v>173</v>
      </c>
      <c r="O679" s="197">
        <v>150</v>
      </c>
      <c r="P679" s="179">
        <v>60</v>
      </c>
      <c r="Q679" s="180">
        <v>103</v>
      </c>
      <c r="R679" s="181">
        <v>156</v>
      </c>
      <c r="S679" s="182">
        <v>79</v>
      </c>
      <c r="T679" s="179">
        <v>20</v>
      </c>
      <c r="U679" s="183">
        <v>7</v>
      </c>
      <c r="V679" s="181">
        <v>126</v>
      </c>
      <c r="W679" s="198">
        <v>23</v>
      </c>
      <c r="X679" s="179">
        <v>48</v>
      </c>
      <c r="Y679" s="183">
        <v>37</v>
      </c>
      <c r="Z679" s="181">
        <v>58</v>
      </c>
      <c r="AA679" s="179">
        <v>170</v>
      </c>
      <c r="AB679" s="161">
        <f t="shared" si="12402"/>
        <v>899</v>
      </c>
      <c r="AC679" s="162">
        <f t="shared" si="12403"/>
        <v>1755</v>
      </c>
      <c r="BI679" s="130" t="s">
        <v>40</v>
      </c>
      <c r="BJ679" s="122">
        <f>B679/B684</f>
        <v>0</v>
      </c>
      <c r="BK679" s="123">
        <f t="shared" ref="BK679" si="12894">C679/C684</f>
        <v>1.2637362637362638E-2</v>
      </c>
      <c r="BL679" s="124">
        <f t="shared" ref="BL679" si="12895">D679/D684</f>
        <v>7.3019350127783865E-4</v>
      </c>
      <c r="BM679" s="125">
        <f t="shared" ref="BM679" si="12896">E679/E684</f>
        <v>1.7441165929996415E-2</v>
      </c>
      <c r="BN679" s="122">
        <f t="shared" ref="BN679" si="12897">F679/F684</f>
        <v>9.8977235235895742E-4</v>
      </c>
      <c r="BO679" s="123">
        <f t="shared" ref="BO679" si="12898">G679/G684</f>
        <v>1.9141982673652538E-2</v>
      </c>
      <c r="BP679" s="124">
        <f t="shared" ref="BP679" si="12899">H679/H684</f>
        <v>2.4737167594310453E-3</v>
      </c>
      <c r="BQ679" s="125">
        <f t="shared" ref="BQ679" si="12900">I679/I684</f>
        <v>1.3208444623321504E-2</v>
      </c>
      <c r="BR679" s="122">
        <f t="shared" ref="BR679" si="12901">J679/J684</f>
        <v>4.4671346522016592E-3</v>
      </c>
      <c r="BS679" s="123">
        <f t="shared" ref="BS679" si="12902">K679/K684</f>
        <v>5.160180606321221E-3</v>
      </c>
      <c r="BT679" s="124">
        <f t="shared" ref="BT679" si="12903">L679/L684</f>
        <v>9.9917875718587464E-3</v>
      </c>
      <c r="BU679" s="122">
        <f t="shared" ref="BU679" si="12904">M679/M684</f>
        <v>3.8535645472061657E-3</v>
      </c>
      <c r="BV679" s="126">
        <f t="shared" ref="BV679" si="12905">N679/N684</f>
        <v>6.4173900140960015E-3</v>
      </c>
      <c r="BW679" s="127">
        <f t="shared" ref="BW679" si="12906">O679/O684</f>
        <v>5.5491842699123229E-3</v>
      </c>
      <c r="BX679" s="122">
        <f t="shared" ref="BX679" si="12907">P679/P684</f>
        <v>4.3196544276457886E-3</v>
      </c>
      <c r="BY679" s="123">
        <f t="shared" ref="BY679" si="12908">Q679/Q684</f>
        <v>7.5007282260413635E-3</v>
      </c>
      <c r="BZ679" s="124">
        <f t="shared" ref="BZ679" si="12909">R679/R684</f>
        <v>8.8656512843828146E-3</v>
      </c>
      <c r="CA679" s="125">
        <f t="shared" ref="CA679" si="12910">S679/S684</f>
        <v>4.3610267733922162E-3</v>
      </c>
      <c r="CB679" s="122">
        <f t="shared" ref="CB679" si="12911">T679/T684</f>
        <v>4.0461258345134534E-3</v>
      </c>
      <c r="CC679" s="123">
        <f t="shared" ref="CC679" si="12912">U679/U684</f>
        <v>1.3220018885741266E-3</v>
      </c>
      <c r="CD679" s="124">
        <f t="shared" ref="CD679" si="12913">V679/V684</f>
        <v>8.4213340462505008E-3</v>
      </c>
      <c r="CE679" s="125">
        <f t="shared" ref="CE679" si="12914">W679/W684</f>
        <v>1.374858030964194E-3</v>
      </c>
      <c r="CF679" s="122">
        <f t="shared" ref="CF679" si="12915">X679/X684</f>
        <v>3.8885288399222295E-3</v>
      </c>
      <c r="CG679" s="123">
        <f t="shared" ref="CG679" si="12916">Y679/Y684</f>
        <v>4.7019951709238788E-3</v>
      </c>
      <c r="CH679" s="124">
        <f t="shared" ref="CH679" si="12917">Z679/Z684</f>
        <v>2.1610343157345653E-3</v>
      </c>
      <c r="CI679" s="122">
        <f t="shared" ref="CI679" si="12918">AA679/AA684</f>
        <v>5.837711617046118E-3</v>
      </c>
      <c r="CJ679" s="128">
        <f t="shared" ref="CJ679" si="12919">AB679/AB684</f>
        <v>4.2677021817974668E-3</v>
      </c>
      <c r="CK679" s="129">
        <f t="shared" ref="CK679" si="12920">AC679/AC684</f>
        <v>8.3470469051718406E-3</v>
      </c>
    </row>
    <row r="680" spans="1:89" x14ac:dyDescent="0.2">
      <c r="A680" s="138" t="s">
        <v>41</v>
      </c>
      <c r="B680" s="193">
        <v>0</v>
      </c>
      <c r="C680" s="187">
        <v>0</v>
      </c>
      <c r="D680" s="188">
        <v>0</v>
      </c>
      <c r="E680" s="189">
        <v>0</v>
      </c>
      <c r="F680" s="186">
        <v>0</v>
      </c>
      <c r="G680" s="190">
        <v>0</v>
      </c>
      <c r="H680" s="188">
        <v>0</v>
      </c>
      <c r="I680" s="189">
        <v>0</v>
      </c>
      <c r="J680" s="186">
        <v>0</v>
      </c>
      <c r="K680" s="190">
        <v>0</v>
      </c>
      <c r="L680" s="188">
        <v>0</v>
      </c>
      <c r="M680" s="186">
        <v>0</v>
      </c>
      <c r="N680" s="191">
        <v>0</v>
      </c>
      <c r="O680" s="194">
        <v>0</v>
      </c>
      <c r="P680" s="186">
        <v>0</v>
      </c>
      <c r="Q680" s="190">
        <v>0</v>
      </c>
      <c r="R680" s="188">
        <v>0</v>
      </c>
      <c r="S680" s="189">
        <v>0</v>
      </c>
      <c r="T680" s="186">
        <v>0</v>
      </c>
      <c r="U680" s="190">
        <v>0</v>
      </c>
      <c r="V680" s="188">
        <v>0</v>
      </c>
      <c r="W680" s="189">
        <v>0</v>
      </c>
      <c r="X680" s="186">
        <v>0</v>
      </c>
      <c r="Y680" s="190">
        <v>0</v>
      </c>
      <c r="Z680" s="188">
        <v>0</v>
      </c>
      <c r="AA680" s="186">
        <v>0</v>
      </c>
      <c r="AB680" s="161">
        <f t="shared" si="12402"/>
        <v>0</v>
      </c>
      <c r="AC680" s="162">
        <f t="shared" si="12403"/>
        <v>0</v>
      </c>
      <c r="BI680" s="138" t="s">
        <v>41</v>
      </c>
      <c r="BJ680" s="122">
        <f>B680/B684</f>
        <v>0</v>
      </c>
      <c r="BK680" s="123">
        <f t="shared" ref="BK680" si="12921">C680/C684</f>
        <v>0</v>
      </c>
      <c r="BL680" s="124">
        <f t="shared" ref="BL680" si="12922">D680/D684</f>
        <v>0</v>
      </c>
      <c r="BM680" s="125">
        <f t="shared" ref="BM680" si="12923">E680/E684</f>
        <v>0</v>
      </c>
      <c r="BN680" s="122">
        <f t="shared" ref="BN680" si="12924">F680/F684</f>
        <v>0</v>
      </c>
      <c r="BO680" s="123">
        <f t="shared" ref="BO680" si="12925">G680/G684</f>
        <v>0</v>
      </c>
      <c r="BP680" s="124">
        <f t="shared" ref="BP680" si="12926">H680/H684</f>
        <v>0</v>
      </c>
      <c r="BQ680" s="125">
        <f t="shared" ref="BQ680" si="12927">I680/I684</f>
        <v>0</v>
      </c>
      <c r="BR680" s="122">
        <f t="shared" ref="BR680" si="12928">J680/J684</f>
        <v>0</v>
      </c>
      <c r="BS680" s="123">
        <f t="shared" ref="BS680" si="12929">K680/K684</f>
        <v>0</v>
      </c>
      <c r="BT680" s="124">
        <f t="shared" ref="BT680" si="12930">L680/L684</f>
        <v>0</v>
      </c>
      <c r="BU680" s="122">
        <f t="shared" ref="BU680" si="12931">M680/M684</f>
        <v>0</v>
      </c>
      <c r="BV680" s="126">
        <f t="shared" ref="BV680" si="12932">N680/N684</f>
        <v>0</v>
      </c>
      <c r="BW680" s="127">
        <f t="shared" ref="BW680" si="12933">O680/O684</f>
        <v>0</v>
      </c>
      <c r="BX680" s="122">
        <f t="shared" ref="BX680" si="12934">P680/P684</f>
        <v>0</v>
      </c>
      <c r="BY680" s="123">
        <f t="shared" ref="BY680" si="12935">Q680/Q684</f>
        <v>0</v>
      </c>
      <c r="BZ680" s="124">
        <f t="shared" ref="BZ680" si="12936">R680/R684</f>
        <v>0</v>
      </c>
      <c r="CA680" s="125">
        <f t="shared" ref="CA680" si="12937">S680/S684</f>
        <v>0</v>
      </c>
      <c r="CB680" s="122">
        <f t="shared" ref="CB680" si="12938">T680/T684</f>
        <v>0</v>
      </c>
      <c r="CC680" s="123">
        <f t="shared" ref="CC680" si="12939">U680/U684</f>
        <v>0</v>
      </c>
      <c r="CD680" s="124">
        <f t="shared" ref="CD680" si="12940">V680/V684</f>
        <v>0</v>
      </c>
      <c r="CE680" s="125">
        <f t="shared" ref="CE680" si="12941">W680/W684</f>
        <v>0</v>
      </c>
      <c r="CF680" s="122">
        <f t="shared" ref="CF680" si="12942">X680/X684</f>
        <v>0</v>
      </c>
      <c r="CG680" s="123">
        <f t="shared" ref="CG680" si="12943">Y680/Y684</f>
        <v>0</v>
      </c>
      <c r="CH680" s="124">
        <f t="shared" ref="CH680" si="12944">Z680/Z684</f>
        <v>0</v>
      </c>
      <c r="CI680" s="122">
        <f t="shared" ref="CI680" si="12945">AA680/AA684</f>
        <v>0</v>
      </c>
      <c r="CJ680" s="128">
        <f t="shared" ref="CJ680" si="12946">AB680/AB684</f>
        <v>0</v>
      </c>
      <c r="CK680" s="129">
        <f t="shared" ref="CK680" si="12947">AC680/AC684</f>
        <v>0</v>
      </c>
    </row>
    <row r="681" spans="1:89" x14ac:dyDescent="0.2">
      <c r="A681" s="130" t="s">
        <v>42</v>
      </c>
      <c r="B681" s="55"/>
      <c r="C681" s="56"/>
      <c r="D681" s="132"/>
      <c r="E681" s="133"/>
      <c r="F681" s="131"/>
      <c r="G681" s="134"/>
      <c r="H681" s="132"/>
      <c r="I681" s="133"/>
      <c r="J681" s="131"/>
      <c r="K681" s="134"/>
      <c r="L681" s="132"/>
      <c r="M681" s="131"/>
      <c r="N681" s="135"/>
      <c r="O681" s="136"/>
      <c r="P681" s="131"/>
      <c r="Q681" s="134"/>
      <c r="R681" s="132"/>
      <c r="S681" s="133"/>
      <c r="T681" s="131"/>
      <c r="U681" s="134"/>
      <c r="V681" s="132"/>
      <c r="W681" s="133"/>
      <c r="X681" s="131"/>
      <c r="Y681" s="134"/>
      <c r="Z681" s="137"/>
      <c r="AA681" s="2"/>
      <c r="AB681" s="163">
        <f t="shared" ref="AB681:AB683" si="12948">SUM(B681,D681,F681,H681,J681,L681,N681,P681,R681,T681,V681,X681,Z681)</f>
        <v>0</v>
      </c>
      <c r="AC681" s="164">
        <f t="shared" ref="AC681:AC683" si="12949">SUM(C681,E681,G681,I681,K681,M681,O681,Q681,S681,U681,W681,Y681,AA681)</f>
        <v>0</v>
      </c>
      <c r="BI681" s="130" t="s">
        <v>42</v>
      </c>
      <c r="BJ681" s="122">
        <f>B681/B684</f>
        <v>0</v>
      </c>
      <c r="BK681" s="123">
        <f t="shared" ref="BK681" si="12950">C681/C684</f>
        <v>0</v>
      </c>
      <c r="BL681" s="124">
        <f t="shared" ref="BL681" si="12951">D681/D684</f>
        <v>0</v>
      </c>
      <c r="BM681" s="125">
        <f t="shared" ref="BM681" si="12952">E681/E684</f>
        <v>0</v>
      </c>
      <c r="BN681" s="122">
        <f t="shared" ref="BN681" si="12953">F681/F684</f>
        <v>0</v>
      </c>
      <c r="BO681" s="123">
        <f t="shared" ref="BO681" si="12954">G681/G684</f>
        <v>0</v>
      </c>
      <c r="BP681" s="124">
        <f t="shared" ref="BP681" si="12955">H681/H684</f>
        <v>0</v>
      </c>
      <c r="BQ681" s="125">
        <f t="shared" ref="BQ681" si="12956">I681/I684</f>
        <v>0</v>
      </c>
      <c r="BR681" s="122">
        <f t="shared" ref="BR681" si="12957">J681/J684</f>
        <v>0</v>
      </c>
      <c r="BS681" s="123">
        <f t="shared" ref="BS681" si="12958">K681/K684</f>
        <v>0</v>
      </c>
      <c r="BT681" s="124">
        <f t="shared" ref="BT681" si="12959">L681/L684</f>
        <v>0</v>
      </c>
      <c r="BU681" s="122">
        <f t="shared" ref="BU681" si="12960">M681/M684</f>
        <v>0</v>
      </c>
      <c r="BV681" s="126">
        <f t="shared" ref="BV681" si="12961">N681/N684</f>
        <v>0</v>
      </c>
      <c r="BW681" s="127">
        <f t="shared" ref="BW681" si="12962">O681/O684</f>
        <v>0</v>
      </c>
      <c r="BX681" s="122">
        <f t="shared" ref="BX681" si="12963">P681/P684</f>
        <v>0</v>
      </c>
      <c r="BY681" s="123">
        <f t="shared" ref="BY681" si="12964">Q681/Q684</f>
        <v>0</v>
      </c>
      <c r="BZ681" s="124">
        <f t="shared" ref="BZ681" si="12965">R681/R684</f>
        <v>0</v>
      </c>
      <c r="CA681" s="125">
        <f t="shared" ref="CA681" si="12966">S681/S684</f>
        <v>0</v>
      </c>
      <c r="CB681" s="122">
        <f t="shared" ref="CB681" si="12967">T681/T684</f>
        <v>0</v>
      </c>
      <c r="CC681" s="123">
        <f t="shared" ref="CC681" si="12968">U681/U684</f>
        <v>0</v>
      </c>
      <c r="CD681" s="124">
        <f t="shared" ref="CD681" si="12969">V681/V684</f>
        <v>0</v>
      </c>
      <c r="CE681" s="125">
        <f t="shared" ref="CE681" si="12970">W681/W684</f>
        <v>0</v>
      </c>
      <c r="CF681" s="122">
        <f t="shared" ref="CF681" si="12971">X681/X684</f>
        <v>0</v>
      </c>
      <c r="CG681" s="123">
        <f t="shared" ref="CG681" si="12972">Y681/Y684</f>
        <v>0</v>
      </c>
      <c r="CH681" s="124">
        <f t="shared" ref="CH681" si="12973">Z681/Z684</f>
        <v>0</v>
      </c>
      <c r="CI681" s="122">
        <f t="shared" ref="CI681" si="12974">AA681/AA684</f>
        <v>0</v>
      </c>
      <c r="CJ681" s="128">
        <f t="shared" ref="CJ681" si="12975">AB681/AB684</f>
        <v>0</v>
      </c>
      <c r="CK681" s="129">
        <f t="shared" ref="CK681" si="12976">AC681/AC684</f>
        <v>0</v>
      </c>
    </row>
    <row r="682" spans="1:89" x14ac:dyDescent="0.2">
      <c r="A682" s="138" t="s">
        <v>43</v>
      </c>
      <c r="B682" s="53"/>
      <c r="C682" s="54"/>
      <c r="D682" s="143"/>
      <c r="E682" s="140"/>
      <c r="F682" s="141"/>
      <c r="G682" s="142"/>
      <c r="H682" s="143"/>
      <c r="I682" s="140"/>
      <c r="J682" s="141"/>
      <c r="K682" s="142"/>
      <c r="L682" s="143"/>
      <c r="M682" s="141"/>
      <c r="N682" s="145"/>
      <c r="O682" s="144"/>
      <c r="P682" s="141"/>
      <c r="Q682" s="142"/>
      <c r="R682" s="143"/>
      <c r="S682" s="140"/>
      <c r="T682" s="141"/>
      <c r="U682" s="142"/>
      <c r="V682" s="143"/>
      <c r="W682" s="140"/>
      <c r="X682" s="141"/>
      <c r="Y682" s="142"/>
      <c r="Z682" s="3"/>
      <c r="AA682" s="139"/>
      <c r="AB682" s="163">
        <f t="shared" si="12948"/>
        <v>0</v>
      </c>
      <c r="AC682" s="164">
        <f t="shared" si="12949"/>
        <v>0</v>
      </c>
      <c r="BI682" s="138" t="s">
        <v>43</v>
      </c>
      <c r="BJ682" s="122">
        <f>B682/B684</f>
        <v>0</v>
      </c>
      <c r="BK682" s="123">
        <f t="shared" ref="BK682" si="12977">C682/C684</f>
        <v>0</v>
      </c>
      <c r="BL682" s="124">
        <f t="shared" ref="BL682" si="12978">D682/D684</f>
        <v>0</v>
      </c>
      <c r="BM682" s="125">
        <f t="shared" ref="BM682" si="12979">E682/E684</f>
        <v>0</v>
      </c>
      <c r="BN682" s="122">
        <f t="shared" ref="BN682" si="12980">F682/F684</f>
        <v>0</v>
      </c>
      <c r="BO682" s="123">
        <f t="shared" ref="BO682" si="12981">G682/G684</f>
        <v>0</v>
      </c>
      <c r="BP682" s="124">
        <f t="shared" ref="BP682" si="12982">H682/H684</f>
        <v>0</v>
      </c>
      <c r="BQ682" s="125">
        <f t="shared" ref="BQ682" si="12983">I682/I684</f>
        <v>0</v>
      </c>
      <c r="BR682" s="122">
        <f t="shared" ref="BR682" si="12984">J682/J684</f>
        <v>0</v>
      </c>
      <c r="BS682" s="123">
        <f t="shared" ref="BS682" si="12985">K682/K684</f>
        <v>0</v>
      </c>
      <c r="BT682" s="124">
        <f t="shared" ref="BT682" si="12986">L682/L684</f>
        <v>0</v>
      </c>
      <c r="BU682" s="122">
        <f t="shared" ref="BU682" si="12987">M682/M684</f>
        <v>0</v>
      </c>
      <c r="BV682" s="126">
        <f t="shared" ref="BV682" si="12988">N682/N684</f>
        <v>0</v>
      </c>
      <c r="BW682" s="127">
        <f t="shared" ref="BW682" si="12989">O682/O684</f>
        <v>0</v>
      </c>
      <c r="BX682" s="122">
        <f t="shared" ref="BX682" si="12990">P682/P684</f>
        <v>0</v>
      </c>
      <c r="BY682" s="123">
        <f t="shared" ref="BY682" si="12991">Q682/Q684</f>
        <v>0</v>
      </c>
      <c r="BZ682" s="124">
        <f t="shared" ref="BZ682" si="12992">R682/R684</f>
        <v>0</v>
      </c>
      <c r="CA682" s="125">
        <f t="shared" ref="CA682" si="12993">S682/S684</f>
        <v>0</v>
      </c>
      <c r="CB682" s="122">
        <f t="shared" ref="CB682" si="12994">T682/T684</f>
        <v>0</v>
      </c>
      <c r="CC682" s="123">
        <f t="shared" ref="CC682" si="12995">U682/U684</f>
        <v>0</v>
      </c>
      <c r="CD682" s="124">
        <f t="shared" ref="CD682" si="12996">V682/V684</f>
        <v>0</v>
      </c>
      <c r="CE682" s="125">
        <f t="shared" ref="CE682" si="12997">W682/W684</f>
        <v>0</v>
      </c>
      <c r="CF682" s="122">
        <f t="shared" ref="CF682" si="12998">X682/X684</f>
        <v>0</v>
      </c>
      <c r="CG682" s="123">
        <f t="shared" ref="CG682" si="12999">Y682/Y684</f>
        <v>0</v>
      </c>
      <c r="CH682" s="124">
        <f t="shared" ref="CH682" si="13000">Z682/Z684</f>
        <v>0</v>
      </c>
      <c r="CI682" s="122">
        <f t="shared" ref="CI682" si="13001">AA682/AA684</f>
        <v>0</v>
      </c>
      <c r="CJ682" s="128">
        <f t="shared" ref="CJ682" si="13002">AB682/AB684</f>
        <v>0</v>
      </c>
      <c r="CK682" s="129">
        <f t="shared" ref="CK682" si="13003">AC682/AC684</f>
        <v>0</v>
      </c>
    </row>
    <row r="683" spans="1:89" ht="13.5" thickBot="1" x14ac:dyDescent="0.25">
      <c r="A683" s="130" t="s">
        <v>44</v>
      </c>
      <c r="B683" s="55"/>
      <c r="C683" s="56"/>
      <c r="D683" s="132"/>
      <c r="E683" s="133"/>
      <c r="F683" s="131"/>
      <c r="G683" s="134"/>
      <c r="H683" s="132"/>
      <c r="I683" s="133"/>
      <c r="J683" s="131"/>
      <c r="K683" s="134"/>
      <c r="L683" s="132"/>
      <c r="M683" s="131"/>
      <c r="N683" s="135"/>
      <c r="O683" s="136"/>
      <c r="P683" s="131"/>
      <c r="Q683" s="134"/>
      <c r="R683" s="132"/>
      <c r="S683" s="133"/>
      <c r="T683" s="131"/>
      <c r="U683" s="134"/>
      <c r="V683" s="132"/>
      <c r="W683" s="133"/>
      <c r="X683" s="131"/>
      <c r="Y683" s="134"/>
      <c r="Z683" s="137"/>
      <c r="AA683" s="2"/>
      <c r="AB683" s="163">
        <f t="shared" si="12948"/>
        <v>0</v>
      </c>
      <c r="AC683" s="164">
        <f t="shared" si="12949"/>
        <v>0</v>
      </c>
      <c r="BI683" s="130" t="s">
        <v>44</v>
      </c>
      <c r="BJ683" s="122">
        <f>B683/B684</f>
        <v>0</v>
      </c>
      <c r="BK683" s="123">
        <f t="shared" ref="BK683" si="13004">C683/C684</f>
        <v>0</v>
      </c>
      <c r="BL683" s="124">
        <f t="shared" ref="BL683" si="13005">D683/D684</f>
        <v>0</v>
      </c>
      <c r="BM683" s="125">
        <f t="shared" ref="BM683" si="13006">E683/E684</f>
        <v>0</v>
      </c>
      <c r="BN683" s="122">
        <f t="shared" ref="BN683" si="13007">F683/F684</f>
        <v>0</v>
      </c>
      <c r="BO683" s="123">
        <f t="shared" ref="BO683" si="13008">G683/G684</f>
        <v>0</v>
      </c>
      <c r="BP683" s="124">
        <f t="shared" ref="BP683" si="13009">H683/H684</f>
        <v>0</v>
      </c>
      <c r="BQ683" s="125">
        <f t="shared" ref="BQ683" si="13010">I683/I684</f>
        <v>0</v>
      </c>
      <c r="BR683" s="122">
        <f t="shared" ref="BR683" si="13011">J683/J684</f>
        <v>0</v>
      </c>
      <c r="BS683" s="123">
        <f t="shared" ref="BS683" si="13012">K683/K684</f>
        <v>0</v>
      </c>
      <c r="BT683" s="124">
        <f t="shared" ref="BT683" si="13013">L683/L684</f>
        <v>0</v>
      </c>
      <c r="BU683" s="122">
        <f t="shared" ref="BU683" si="13014">M683/M684</f>
        <v>0</v>
      </c>
      <c r="BV683" s="126">
        <f t="shared" ref="BV683" si="13015">N683/N684</f>
        <v>0</v>
      </c>
      <c r="BW683" s="127">
        <f t="shared" ref="BW683" si="13016">O683/O684</f>
        <v>0</v>
      </c>
      <c r="BX683" s="122">
        <f t="shared" ref="BX683" si="13017">P683/P684</f>
        <v>0</v>
      </c>
      <c r="BY683" s="123">
        <f t="shared" ref="BY683" si="13018">Q683/Q684</f>
        <v>0</v>
      </c>
      <c r="BZ683" s="124">
        <f t="shared" ref="BZ683" si="13019">R683/R684</f>
        <v>0</v>
      </c>
      <c r="CA683" s="125">
        <f t="shared" ref="CA683" si="13020">S683/S684</f>
        <v>0</v>
      </c>
      <c r="CB683" s="122">
        <f t="shared" ref="CB683" si="13021">T683/T684</f>
        <v>0</v>
      </c>
      <c r="CC683" s="123">
        <f t="shared" ref="CC683" si="13022">U683/U684</f>
        <v>0</v>
      </c>
      <c r="CD683" s="124">
        <f t="shared" ref="CD683" si="13023">V683/V684</f>
        <v>0</v>
      </c>
      <c r="CE683" s="125">
        <f t="shared" ref="CE683" si="13024">W683/W684</f>
        <v>0</v>
      </c>
      <c r="CF683" s="122">
        <f t="shared" ref="CF683" si="13025">X683/X684</f>
        <v>0</v>
      </c>
      <c r="CG683" s="123">
        <f t="shared" ref="CG683" si="13026">Y683/Y684</f>
        <v>0</v>
      </c>
      <c r="CH683" s="124">
        <f t="shared" ref="CH683" si="13027">Z683/Z684</f>
        <v>0</v>
      </c>
      <c r="CI683" s="122">
        <f t="shared" ref="CI683" si="13028">AA683/AA684</f>
        <v>0</v>
      </c>
      <c r="CJ683" s="128">
        <f t="shared" ref="CJ683" si="13029">AB683/AB684</f>
        <v>0</v>
      </c>
      <c r="CK683" s="129">
        <f t="shared" ref="CK683" si="13030">AC683/AC684</f>
        <v>0</v>
      </c>
    </row>
    <row r="684" spans="1:89" ht="14.25" thickTop="1" thickBot="1" x14ac:dyDescent="0.25">
      <c r="A684" s="250" t="s">
        <v>25</v>
      </c>
      <c r="B684" s="14">
        <f t="shared" ref="B684:AA684" si="13031">SUM(B661:B683)</f>
        <v>18501</v>
      </c>
      <c r="C684" s="1">
        <f t="shared" si="13031"/>
        <v>18200</v>
      </c>
      <c r="D684" s="14">
        <f t="shared" si="13031"/>
        <v>8217</v>
      </c>
      <c r="E684" s="1">
        <f t="shared" si="13031"/>
        <v>8371</v>
      </c>
      <c r="F684" s="14">
        <f t="shared" si="13031"/>
        <v>21217</v>
      </c>
      <c r="G684" s="1">
        <f t="shared" si="13031"/>
        <v>19277</v>
      </c>
      <c r="H684" s="14">
        <f t="shared" si="13031"/>
        <v>25872</v>
      </c>
      <c r="I684" s="1">
        <f t="shared" si="13031"/>
        <v>27331</v>
      </c>
      <c r="J684" s="14">
        <f t="shared" si="13031"/>
        <v>4701</v>
      </c>
      <c r="K684" s="1">
        <f t="shared" si="13031"/>
        <v>4651</v>
      </c>
      <c r="L684" s="14">
        <f t="shared" si="13031"/>
        <v>14612</v>
      </c>
      <c r="M684" s="1">
        <f t="shared" si="13031"/>
        <v>14532</v>
      </c>
      <c r="N684" s="14">
        <f t="shared" si="13031"/>
        <v>26958</v>
      </c>
      <c r="O684" s="1">
        <f t="shared" si="13031"/>
        <v>27031</v>
      </c>
      <c r="P684" s="14">
        <f t="shared" si="13031"/>
        <v>13890</v>
      </c>
      <c r="Q684" s="1">
        <f t="shared" si="13031"/>
        <v>13732</v>
      </c>
      <c r="R684" s="14">
        <f t="shared" si="13031"/>
        <v>17596</v>
      </c>
      <c r="S684" s="1">
        <f t="shared" si="13031"/>
        <v>18115</v>
      </c>
      <c r="T684" s="14">
        <f t="shared" si="13031"/>
        <v>4943</v>
      </c>
      <c r="U684" s="1">
        <f t="shared" si="13031"/>
        <v>5295</v>
      </c>
      <c r="V684" s="14">
        <f t="shared" si="13031"/>
        <v>14962</v>
      </c>
      <c r="W684" s="1">
        <f t="shared" si="13031"/>
        <v>16729</v>
      </c>
      <c r="X684" s="14">
        <f t="shared" si="13031"/>
        <v>12344</v>
      </c>
      <c r="Y684" s="1">
        <f t="shared" si="13031"/>
        <v>7869</v>
      </c>
      <c r="Z684" s="14">
        <f t="shared" si="13031"/>
        <v>26839</v>
      </c>
      <c r="AA684" s="1">
        <f t="shared" si="13031"/>
        <v>29121</v>
      </c>
      <c r="AB684" s="165">
        <f t="shared" ref="AB684:AC684" si="13032">SUM(AB660:AB683)</f>
        <v>210652</v>
      </c>
      <c r="AC684" s="166">
        <f t="shared" si="13032"/>
        <v>210254</v>
      </c>
      <c r="BI684" s="250" t="s">
        <v>25</v>
      </c>
      <c r="BJ684" s="146">
        <f>SUM(BJ660:BJ683)</f>
        <v>1.0000000000000002</v>
      </c>
      <c r="BK684" s="147">
        <f t="shared" ref="BK684:CK684" si="13033">SUM(BK660:BK683)</f>
        <v>1.0000000000000002</v>
      </c>
      <c r="BL684" s="146">
        <f t="shared" si="13033"/>
        <v>0.99999999999999989</v>
      </c>
      <c r="BM684" s="147">
        <f t="shared" si="13033"/>
        <v>0.99999999999999989</v>
      </c>
      <c r="BN684" s="146">
        <f t="shared" si="13033"/>
        <v>1</v>
      </c>
      <c r="BO684" s="147">
        <f t="shared" si="13033"/>
        <v>0.99999999999999989</v>
      </c>
      <c r="BP684" s="146">
        <f t="shared" si="13033"/>
        <v>1</v>
      </c>
      <c r="BQ684" s="147">
        <f t="shared" si="13033"/>
        <v>1.0000000000000002</v>
      </c>
      <c r="BR684" s="146">
        <f t="shared" si="13033"/>
        <v>0.99999999999999989</v>
      </c>
      <c r="BS684" s="147">
        <f t="shared" si="13033"/>
        <v>1.0000000000000002</v>
      </c>
      <c r="BT684" s="146">
        <f t="shared" si="13033"/>
        <v>0.99999999999999978</v>
      </c>
      <c r="BU684" s="147">
        <f t="shared" si="13033"/>
        <v>1</v>
      </c>
      <c r="BV684" s="146">
        <f t="shared" si="13033"/>
        <v>1</v>
      </c>
      <c r="BW684" s="147">
        <f t="shared" si="13033"/>
        <v>0.99999999999999989</v>
      </c>
      <c r="BX684" s="146">
        <f t="shared" si="13033"/>
        <v>1</v>
      </c>
      <c r="BY684" s="147">
        <f t="shared" si="13033"/>
        <v>1</v>
      </c>
      <c r="BZ684" s="146">
        <f t="shared" si="13033"/>
        <v>0.99999999999999978</v>
      </c>
      <c r="CA684" s="147">
        <f t="shared" si="13033"/>
        <v>1</v>
      </c>
      <c r="CB684" s="146">
        <f t="shared" si="13033"/>
        <v>1</v>
      </c>
      <c r="CC684" s="147">
        <f t="shared" si="13033"/>
        <v>1</v>
      </c>
      <c r="CD684" s="146">
        <f t="shared" si="13033"/>
        <v>0.99999999999999989</v>
      </c>
      <c r="CE684" s="147">
        <f t="shared" si="13033"/>
        <v>1.0000000000000002</v>
      </c>
      <c r="CF684" s="146">
        <f t="shared" si="13033"/>
        <v>1</v>
      </c>
      <c r="CG684" s="147">
        <f t="shared" si="13033"/>
        <v>0.99999999999999989</v>
      </c>
      <c r="CH684" s="146">
        <f t="shared" si="13033"/>
        <v>0.99999999999999989</v>
      </c>
      <c r="CI684" s="147">
        <f t="shared" si="13033"/>
        <v>1</v>
      </c>
      <c r="CJ684" s="146">
        <f t="shared" si="13033"/>
        <v>0.99999999999999989</v>
      </c>
      <c r="CK684" s="147">
        <f t="shared" si="13033"/>
        <v>0.99999999999999989</v>
      </c>
    </row>
    <row r="685" spans="1:89" ht="13.5" thickTop="1" x14ac:dyDescent="0.2">
      <c r="A685" s="177"/>
    </row>
    <row r="687" spans="1:89" x14ac:dyDescent="0.2">
      <c r="A687" s="269">
        <f>+A656+1</f>
        <v>44615</v>
      </c>
      <c r="B687" s="269"/>
      <c r="C687" s="269"/>
      <c r="D687" s="269"/>
      <c r="BI687" s="274">
        <f>+BI625+2</f>
        <v>44615</v>
      </c>
      <c r="BJ687" s="274"/>
      <c r="BK687" s="274"/>
      <c r="BL687" s="274"/>
    </row>
    <row r="688" spans="1:89" ht="13.5" thickBot="1" x14ac:dyDescent="0.25">
      <c r="AE688" t="s">
        <v>1</v>
      </c>
    </row>
    <row r="689" spans="1:89" ht="14.25" thickTop="1" thickBot="1" x14ac:dyDescent="0.25">
      <c r="A689" s="265" t="s">
        <v>2</v>
      </c>
      <c r="B689" s="267" t="s">
        <v>3</v>
      </c>
      <c r="C689" s="268"/>
      <c r="D689" s="267" t="s">
        <v>4</v>
      </c>
      <c r="E689" s="268"/>
      <c r="F689" s="267" t="s">
        <v>5</v>
      </c>
      <c r="G689" s="268"/>
      <c r="H689" s="267" t="s">
        <v>6</v>
      </c>
      <c r="I689" s="268"/>
      <c r="J689" s="267" t="s">
        <v>7</v>
      </c>
      <c r="K689" s="268"/>
      <c r="L689" s="267" t="s">
        <v>8</v>
      </c>
      <c r="M689" s="268"/>
      <c r="N689" s="267" t="s">
        <v>9</v>
      </c>
      <c r="O689" s="268"/>
      <c r="P689" s="267" t="s">
        <v>10</v>
      </c>
      <c r="Q689" s="268"/>
      <c r="R689" s="267" t="s">
        <v>11</v>
      </c>
      <c r="S689" s="268"/>
      <c r="T689" s="267" t="s">
        <v>12</v>
      </c>
      <c r="U689" s="268"/>
      <c r="V689" s="267" t="s">
        <v>13</v>
      </c>
      <c r="W689" s="268"/>
      <c r="X689" s="267" t="s">
        <v>14</v>
      </c>
      <c r="Y689" s="268"/>
      <c r="Z689" s="270" t="s">
        <v>15</v>
      </c>
      <c r="AA689" s="271"/>
      <c r="AB689" s="272" t="s">
        <v>16</v>
      </c>
      <c r="AC689" s="273"/>
      <c r="AE689" s="265" t="s">
        <v>2</v>
      </c>
      <c r="AF689" s="267" t="s">
        <v>3</v>
      </c>
      <c r="AG689" s="268"/>
      <c r="AH689" s="267" t="s">
        <v>4</v>
      </c>
      <c r="AI689" s="268"/>
      <c r="AJ689" s="267" t="s">
        <v>5</v>
      </c>
      <c r="AK689" s="268"/>
      <c r="AL689" s="267" t="s">
        <v>6</v>
      </c>
      <c r="AM689" s="268"/>
      <c r="AN689" s="267" t="s">
        <v>7</v>
      </c>
      <c r="AO689" s="268"/>
      <c r="AP689" s="267" t="s">
        <v>8</v>
      </c>
      <c r="AQ689" s="268"/>
      <c r="AR689" s="267" t="s">
        <v>9</v>
      </c>
      <c r="AS689" s="268"/>
      <c r="AT689" s="267" t="s">
        <v>10</v>
      </c>
      <c r="AU689" s="268"/>
      <c r="AV689" s="267" t="s">
        <v>11</v>
      </c>
      <c r="AW689" s="268"/>
      <c r="AX689" s="267" t="s">
        <v>12</v>
      </c>
      <c r="AY689" s="268"/>
      <c r="AZ689" s="267" t="s">
        <v>13</v>
      </c>
      <c r="BA689" s="268"/>
      <c r="BB689" s="267" t="s">
        <v>14</v>
      </c>
      <c r="BC689" s="268"/>
      <c r="BD689" s="270" t="s">
        <v>15</v>
      </c>
      <c r="BE689" s="271"/>
      <c r="BF689" s="272" t="s">
        <v>16</v>
      </c>
      <c r="BG689" s="273"/>
      <c r="BI689" s="265" t="s">
        <v>2</v>
      </c>
      <c r="BJ689" s="267" t="s">
        <v>3</v>
      </c>
      <c r="BK689" s="268"/>
      <c r="BL689" s="267" t="s">
        <v>4</v>
      </c>
      <c r="BM689" s="268"/>
      <c r="BN689" s="267" t="s">
        <v>5</v>
      </c>
      <c r="BO689" s="268"/>
      <c r="BP689" s="267" t="s">
        <v>6</v>
      </c>
      <c r="BQ689" s="268"/>
      <c r="BR689" s="267" t="s">
        <v>7</v>
      </c>
      <c r="BS689" s="268"/>
      <c r="BT689" s="267" t="s">
        <v>8</v>
      </c>
      <c r="BU689" s="268"/>
      <c r="BV689" s="267" t="s">
        <v>9</v>
      </c>
      <c r="BW689" s="268"/>
      <c r="BX689" s="267" t="s">
        <v>10</v>
      </c>
      <c r="BY689" s="268"/>
      <c r="BZ689" s="267" t="s">
        <v>11</v>
      </c>
      <c r="CA689" s="268"/>
      <c r="CB689" s="267" t="s">
        <v>12</v>
      </c>
      <c r="CC689" s="268"/>
      <c r="CD689" s="267" t="s">
        <v>13</v>
      </c>
      <c r="CE689" s="268"/>
      <c r="CF689" s="267" t="s">
        <v>14</v>
      </c>
      <c r="CG689" s="268"/>
      <c r="CH689" s="270" t="s">
        <v>15</v>
      </c>
      <c r="CI689" s="271"/>
      <c r="CJ689" s="267" t="s">
        <v>16</v>
      </c>
      <c r="CK689" s="268"/>
    </row>
    <row r="690" spans="1:89" ht="15" thickTop="1" thickBot="1" x14ac:dyDescent="0.3">
      <c r="A690" s="266"/>
      <c r="B690" s="110" t="s">
        <v>17</v>
      </c>
      <c r="C690" s="111" t="s">
        <v>18</v>
      </c>
      <c r="D690" s="112" t="s">
        <v>17</v>
      </c>
      <c r="E690" s="113" t="s">
        <v>18</v>
      </c>
      <c r="F690" s="110" t="s">
        <v>17</v>
      </c>
      <c r="G690" s="111" t="s">
        <v>18</v>
      </c>
      <c r="H690" s="112" t="s">
        <v>17</v>
      </c>
      <c r="I690" s="113" t="s">
        <v>18</v>
      </c>
      <c r="J690" s="110" t="s">
        <v>17</v>
      </c>
      <c r="K690" s="111" t="s">
        <v>18</v>
      </c>
      <c r="L690" s="112" t="s">
        <v>17</v>
      </c>
      <c r="M690" s="110" t="s">
        <v>18</v>
      </c>
      <c r="N690" s="114" t="s">
        <v>17</v>
      </c>
      <c r="O690" s="115" t="s">
        <v>18</v>
      </c>
      <c r="P690" s="110" t="s">
        <v>17</v>
      </c>
      <c r="Q690" s="111" t="s">
        <v>18</v>
      </c>
      <c r="R690" s="112" t="s">
        <v>17</v>
      </c>
      <c r="S690" s="113" t="s">
        <v>18</v>
      </c>
      <c r="T690" s="110" t="s">
        <v>17</v>
      </c>
      <c r="U690" s="111" t="s">
        <v>18</v>
      </c>
      <c r="V690" s="112" t="s">
        <v>17</v>
      </c>
      <c r="W690" s="113" t="s">
        <v>18</v>
      </c>
      <c r="X690" s="110" t="s">
        <v>17</v>
      </c>
      <c r="Y690" s="111" t="s">
        <v>18</v>
      </c>
      <c r="Z690" s="25" t="s">
        <v>17</v>
      </c>
      <c r="AA690" s="116" t="s">
        <v>18</v>
      </c>
      <c r="AB690" s="167" t="s">
        <v>17</v>
      </c>
      <c r="AC690" s="168" t="s">
        <v>18</v>
      </c>
      <c r="AE690" s="266"/>
      <c r="AF690" s="110" t="s">
        <v>17</v>
      </c>
      <c r="AG690" s="111" t="s">
        <v>18</v>
      </c>
      <c r="AH690" s="112" t="s">
        <v>17</v>
      </c>
      <c r="AI690" s="113" t="s">
        <v>18</v>
      </c>
      <c r="AJ690" s="110" t="s">
        <v>17</v>
      </c>
      <c r="AK690" s="111" t="s">
        <v>18</v>
      </c>
      <c r="AL690" s="112" t="s">
        <v>17</v>
      </c>
      <c r="AM690" s="113" t="s">
        <v>18</v>
      </c>
      <c r="AN690" s="110" t="s">
        <v>17</v>
      </c>
      <c r="AO690" s="111" t="s">
        <v>18</v>
      </c>
      <c r="AP690" s="112" t="s">
        <v>17</v>
      </c>
      <c r="AQ690" s="110" t="s">
        <v>18</v>
      </c>
      <c r="AR690" s="114" t="s">
        <v>17</v>
      </c>
      <c r="AS690" s="115" t="s">
        <v>18</v>
      </c>
      <c r="AT690" s="110" t="s">
        <v>17</v>
      </c>
      <c r="AU690" s="111" t="s">
        <v>18</v>
      </c>
      <c r="AV690" s="112" t="s">
        <v>17</v>
      </c>
      <c r="AW690" s="113" t="s">
        <v>18</v>
      </c>
      <c r="AX690" s="110" t="s">
        <v>17</v>
      </c>
      <c r="AY690" s="111" t="s">
        <v>18</v>
      </c>
      <c r="AZ690" s="112" t="s">
        <v>17</v>
      </c>
      <c r="BA690" s="113" t="s">
        <v>18</v>
      </c>
      <c r="BB690" s="110" t="s">
        <v>17</v>
      </c>
      <c r="BC690" s="111" t="s">
        <v>18</v>
      </c>
      <c r="BD690" s="25" t="s">
        <v>17</v>
      </c>
      <c r="BE690" s="116" t="s">
        <v>18</v>
      </c>
      <c r="BF690" s="167" t="s">
        <v>17</v>
      </c>
      <c r="BG690" s="168" t="s">
        <v>18</v>
      </c>
      <c r="BI690" s="266"/>
      <c r="BJ690" s="110" t="s">
        <v>17</v>
      </c>
      <c r="BK690" s="111" t="s">
        <v>18</v>
      </c>
      <c r="BL690" s="112" t="s">
        <v>17</v>
      </c>
      <c r="BM690" s="113" t="s">
        <v>18</v>
      </c>
      <c r="BN690" s="110" t="s">
        <v>17</v>
      </c>
      <c r="BO690" s="111" t="s">
        <v>18</v>
      </c>
      <c r="BP690" s="112" t="s">
        <v>17</v>
      </c>
      <c r="BQ690" s="113" t="s">
        <v>18</v>
      </c>
      <c r="BR690" s="110" t="s">
        <v>17</v>
      </c>
      <c r="BS690" s="111" t="s">
        <v>18</v>
      </c>
      <c r="BT690" s="112" t="s">
        <v>17</v>
      </c>
      <c r="BU690" s="110" t="s">
        <v>18</v>
      </c>
      <c r="BV690" s="114" t="s">
        <v>17</v>
      </c>
      <c r="BW690" s="115" t="s">
        <v>18</v>
      </c>
      <c r="BX690" s="110" t="s">
        <v>17</v>
      </c>
      <c r="BY690" s="111" t="s">
        <v>18</v>
      </c>
      <c r="BZ690" s="112" t="s">
        <v>17</v>
      </c>
      <c r="CA690" s="113" t="s">
        <v>18</v>
      </c>
      <c r="CB690" s="110" t="s">
        <v>17</v>
      </c>
      <c r="CC690" s="111" t="s">
        <v>18</v>
      </c>
      <c r="CD690" s="112" t="s">
        <v>17</v>
      </c>
      <c r="CE690" s="113" t="s">
        <v>18</v>
      </c>
      <c r="CF690" s="110" t="s">
        <v>17</v>
      </c>
      <c r="CG690" s="111" t="s">
        <v>18</v>
      </c>
      <c r="CH690" s="25" t="s">
        <v>17</v>
      </c>
      <c r="CI690" s="116" t="s">
        <v>18</v>
      </c>
      <c r="CJ690" s="114" t="s">
        <v>17</v>
      </c>
      <c r="CK690" s="115" t="s">
        <v>18</v>
      </c>
    </row>
    <row r="691" spans="1:89" ht="13.5" thickTop="1" x14ac:dyDescent="0.2">
      <c r="A691" s="118" t="s">
        <v>19</v>
      </c>
      <c r="B691" s="119"/>
      <c r="C691" s="176"/>
      <c r="D691" s="120"/>
      <c r="E691" s="171"/>
      <c r="F691" s="119"/>
      <c r="G691" s="121"/>
      <c r="H691" s="120"/>
      <c r="I691" s="171"/>
      <c r="J691" s="119"/>
      <c r="K691" s="121"/>
      <c r="L691" s="120"/>
      <c r="M691" s="119"/>
      <c r="N691" s="170"/>
      <c r="O691" s="172"/>
      <c r="P691" s="119"/>
      <c r="Q691" s="121"/>
      <c r="R691" s="120"/>
      <c r="S691" s="171"/>
      <c r="T691" s="119"/>
      <c r="U691" s="121"/>
      <c r="V691" s="120"/>
      <c r="W691" s="171"/>
      <c r="X691" s="119"/>
      <c r="Y691" s="121"/>
      <c r="Z691" s="20"/>
      <c r="AA691" s="175"/>
      <c r="AB691" s="161">
        <f>B691+D691+F691+H691+J691+L691+N691+P691+R691+T691+V691+X691+Z691</f>
        <v>0</v>
      </c>
      <c r="AC691" s="162">
        <f>C691+E691+G691+I691+K691+M691+O691+Q691+S691+U691+W691+Y691+AA691</f>
        <v>0</v>
      </c>
      <c r="AD691" s="217"/>
      <c r="AE691" s="253" t="str">
        <f>$AE$9</f>
        <v>07:00 - 07:59</v>
      </c>
      <c r="AF691" s="119">
        <f>SUMIF($A$9:$A$32,$AE691,B$691:B$714)</f>
        <v>2240</v>
      </c>
      <c r="AG691" s="176">
        <f t="shared" ref="AG691:AV693" si="13034">SUMIF($A$9:$A$32,$AE691,C$691:C$714)</f>
        <v>859</v>
      </c>
      <c r="AH691" s="120">
        <f t="shared" si="13034"/>
        <v>753</v>
      </c>
      <c r="AI691" s="171">
        <f t="shared" si="13034"/>
        <v>658</v>
      </c>
      <c r="AJ691" s="119">
        <f t="shared" si="13034"/>
        <v>2078</v>
      </c>
      <c r="AK691" s="121">
        <f t="shared" si="13034"/>
        <v>1292</v>
      </c>
      <c r="AL691" s="120">
        <f t="shared" si="13034"/>
        <v>2553</v>
      </c>
      <c r="AM691" s="171">
        <f t="shared" si="13034"/>
        <v>1685</v>
      </c>
      <c r="AN691" s="119">
        <f t="shared" si="13034"/>
        <v>190</v>
      </c>
      <c r="AO691" s="121">
        <f t="shared" si="13034"/>
        <v>724</v>
      </c>
      <c r="AP691" s="120">
        <f t="shared" si="13034"/>
        <v>758</v>
      </c>
      <c r="AQ691" s="119">
        <f t="shared" si="13034"/>
        <v>2054</v>
      </c>
      <c r="AR691" s="170">
        <f t="shared" si="13034"/>
        <v>1951</v>
      </c>
      <c r="AS691" s="172">
        <f t="shared" si="13034"/>
        <v>2903</v>
      </c>
      <c r="AT691" s="119">
        <f t="shared" si="13034"/>
        <v>1447</v>
      </c>
      <c r="AU691" s="121">
        <f t="shared" si="13034"/>
        <v>1441</v>
      </c>
      <c r="AV691" s="120">
        <f t="shared" si="13034"/>
        <v>1732</v>
      </c>
      <c r="AW691" s="171">
        <f t="shared" ref="AW691:BE693" si="13035">SUMIF($A$9:$A$32,$AE691,S$691:S$714)</f>
        <v>1445</v>
      </c>
      <c r="AX691" s="119">
        <f t="shared" si="13035"/>
        <v>267</v>
      </c>
      <c r="AY691" s="121">
        <f t="shared" si="13035"/>
        <v>979</v>
      </c>
      <c r="AZ691" s="120">
        <f t="shared" si="13035"/>
        <v>696</v>
      </c>
      <c r="BA691" s="171">
        <f t="shared" si="13035"/>
        <v>1877</v>
      </c>
      <c r="BB691" s="119">
        <f t="shared" si="13035"/>
        <v>1122</v>
      </c>
      <c r="BC691" s="121">
        <f t="shared" si="13035"/>
        <v>1206</v>
      </c>
      <c r="BD691" s="20">
        <f t="shared" si="13035"/>
        <v>2369</v>
      </c>
      <c r="BE691" s="175">
        <f t="shared" si="13035"/>
        <v>1976</v>
      </c>
      <c r="BF691" s="161">
        <f>AF691+AH691+AJ691+AL691+AN691+AP691+AR691+AT691+AV691+AX691+AZ691+BB691+BD691</f>
        <v>18156</v>
      </c>
      <c r="BG691" s="162">
        <f>AG691+AI691+AK691+AM691+AO691+AQ691+AS691+AU691+AW691+AY691+BA691+BC691+BE691</f>
        <v>19099</v>
      </c>
      <c r="BH691" s="217"/>
      <c r="BI691" s="118" t="s">
        <v>19</v>
      </c>
      <c r="BJ691" s="122">
        <f>B691/B715</f>
        <v>0</v>
      </c>
      <c r="BK691" s="123">
        <f t="shared" ref="BK691" si="13036">C691/C715</f>
        <v>0</v>
      </c>
      <c r="BL691" s="124">
        <f t="shared" ref="BL691" si="13037">D691/D715</f>
        <v>0</v>
      </c>
      <c r="BM691" s="125">
        <f t="shared" ref="BM691" si="13038">E691/E715</f>
        <v>0</v>
      </c>
      <c r="BN691" s="122">
        <f t="shared" ref="BN691" si="13039">F691/F715</f>
        <v>0</v>
      </c>
      <c r="BO691" s="123">
        <f t="shared" ref="BO691" si="13040">G691/G715</f>
        <v>0</v>
      </c>
      <c r="BP691" s="124">
        <f t="shared" ref="BP691" si="13041">H691/H715</f>
        <v>0</v>
      </c>
      <c r="BQ691" s="125">
        <f t="shared" ref="BQ691" si="13042">I691/I715</f>
        <v>0</v>
      </c>
      <c r="BR691" s="122">
        <f t="shared" ref="BR691" si="13043">J691/J715</f>
        <v>0</v>
      </c>
      <c r="BS691" s="123">
        <f t="shared" ref="BS691" si="13044">K691/K715</f>
        <v>0</v>
      </c>
      <c r="BT691" s="124">
        <f t="shared" ref="BT691" si="13045">L691/L715</f>
        <v>0</v>
      </c>
      <c r="BU691" s="122">
        <f t="shared" ref="BU691" si="13046">M691/M715</f>
        <v>0</v>
      </c>
      <c r="BV691" s="126">
        <f t="shared" ref="BV691" si="13047">N691/N715</f>
        <v>0</v>
      </c>
      <c r="BW691" s="127">
        <f t="shared" ref="BW691" si="13048">O691/O715</f>
        <v>0</v>
      </c>
      <c r="BX691" s="122">
        <f t="shared" ref="BX691" si="13049">P691/P715</f>
        <v>0</v>
      </c>
      <c r="BY691" s="123">
        <f t="shared" ref="BY691" si="13050">Q691/Q715</f>
        <v>0</v>
      </c>
      <c r="BZ691" s="124">
        <f t="shared" ref="BZ691" si="13051">R691/R715</f>
        <v>0</v>
      </c>
      <c r="CA691" s="125">
        <f t="shared" ref="CA691" si="13052">S691/S715</f>
        <v>0</v>
      </c>
      <c r="CB691" s="122">
        <f t="shared" ref="CB691" si="13053">T691/T715</f>
        <v>0</v>
      </c>
      <c r="CC691" s="123">
        <f t="shared" ref="CC691" si="13054">U691/U715</f>
        <v>0</v>
      </c>
      <c r="CD691" s="124">
        <f t="shared" ref="CD691" si="13055">V691/V715</f>
        <v>0</v>
      </c>
      <c r="CE691" s="125">
        <f t="shared" ref="CE691" si="13056">W691/W715</f>
        <v>0</v>
      </c>
      <c r="CF691" s="122">
        <f t="shared" ref="CF691" si="13057">X691/X715</f>
        <v>0</v>
      </c>
      <c r="CG691" s="123">
        <f t="shared" ref="CG691" si="13058">Y691/Y715</f>
        <v>0</v>
      </c>
      <c r="CH691" s="124">
        <f t="shared" ref="CH691" si="13059">Z691/Z715</f>
        <v>0</v>
      </c>
      <c r="CI691" s="122">
        <f t="shared" ref="CI691" si="13060">AA691/AA715</f>
        <v>0</v>
      </c>
      <c r="CJ691" s="128">
        <f t="shared" ref="CJ691" si="13061">AB691/AB715</f>
        <v>0</v>
      </c>
      <c r="CK691" s="129">
        <f t="shared" ref="CK691" si="13062">AC691/AC715</f>
        <v>0</v>
      </c>
    </row>
    <row r="692" spans="1:89" x14ac:dyDescent="0.2">
      <c r="A692" s="130" t="s">
        <v>21</v>
      </c>
      <c r="B692" s="179">
        <v>223</v>
      </c>
      <c r="C692" s="180">
        <v>0</v>
      </c>
      <c r="D692" s="181">
        <v>111</v>
      </c>
      <c r="E692" s="182">
        <v>1</v>
      </c>
      <c r="F692" s="179">
        <v>403</v>
      </c>
      <c r="G692" s="183">
        <v>6</v>
      </c>
      <c r="H692" s="181">
        <v>285</v>
      </c>
      <c r="I692" s="182">
        <v>32</v>
      </c>
      <c r="J692" s="179">
        <v>9</v>
      </c>
      <c r="K692" s="183">
        <v>12</v>
      </c>
      <c r="L692" s="181">
        <v>27</v>
      </c>
      <c r="M692" s="179">
        <v>41</v>
      </c>
      <c r="N692" s="184">
        <v>108</v>
      </c>
      <c r="O692" s="185">
        <v>81</v>
      </c>
      <c r="P692" s="179">
        <v>35</v>
      </c>
      <c r="Q692" s="183">
        <v>35</v>
      </c>
      <c r="R692" s="181">
        <v>23</v>
      </c>
      <c r="S692" s="182">
        <v>13</v>
      </c>
      <c r="T692" s="179">
        <v>0</v>
      </c>
      <c r="U692" s="183">
        <v>0</v>
      </c>
      <c r="V692" s="181">
        <v>2</v>
      </c>
      <c r="W692" s="182">
        <v>0</v>
      </c>
      <c r="X692" s="179">
        <v>1</v>
      </c>
      <c r="Y692" s="183">
        <v>0</v>
      </c>
      <c r="Z692" s="181">
        <v>0</v>
      </c>
      <c r="AA692" s="179">
        <v>0</v>
      </c>
      <c r="AB692" s="161">
        <f t="shared" ref="AB692:AB711" si="13063">B692+D692+F692+H692+J692+L692+N692+P692+R692+T692+V692+X692+Z692</f>
        <v>1227</v>
      </c>
      <c r="AC692" s="162">
        <f t="shared" ref="AC692:AC711" si="13064">C692+E692+G692+I692+K692+M692+O692+Q692+S692+U692+W692+Y692+AA692</f>
        <v>221</v>
      </c>
      <c r="AD692" s="217"/>
      <c r="AE692" s="255" t="str">
        <f>$AE$10</f>
        <v>08:00 - 08:59</v>
      </c>
      <c r="AF692" s="119">
        <f>SUMIF($A$9:$A$32,$AE692,B$691:B$714)</f>
        <v>1763</v>
      </c>
      <c r="AG692" s="180">
        <f t="shared" si="13034"/>
        <v>752</v>
      </c>
      <c r="AH692" s="181">
        <f t="shared" si="13034"/>
        <v>591</v>
      </c>
      <c r="AI692" s="182">
        <f t="shared" si="13034"/>
        <v>589</v>
      </c>
      <c r="AJ692" s="179">
        <f t="shared" si="13034"/>
        <v>1953</v>
      </c>
      <c r="AK692" s="183">
        <f t="shared" si="13034"/>
        <v>863</v>
      </c>
      <c r="AL692" s="181">
        <f t="shared" si="13034"/>
        <v>2121</v>
      </c>
      <c r="AM692" s="182">
        <f t="shared" si="13034"/>
        <v>1476</v>
      </c>
      <c r="AN692" s="179">
        <f t="shared" si="13034"/>
        <v>168</v>
      </c>
      <c r="AO692" s="183">
        <f t="shared" si="13034"/>
        <v>599</v>
      </c>
      <c r="AP692" s="181">
        <f t="shared" si="13034"/>
        <v>557</v>
      </c>
      <c r="AQ692" s="179">
        <f t="shared" si="13034"/>
        <v>1862</v>
      </c>
      <c r="AR692" s="184">
        <f t="shared" si="13034"/>
        <v>1625</v>
      </c>
      <c r="AS692" s="185">
        <f t="shared" si="13034"/>
        <v>2452</v>
      </c>
      <c r="AT692" s="179">
        <f t="shared" si="13034"/>
        <v>1101</v>
      </c>
      <c r="AU692" s="183">
        <f t="shared" si="13034"/>
        <v>1059</v>
      </c>
      <c r="AV692" s="181">
        <f t="shared" si="13034"/>
        <v>1482</v>
      </c>
      <c r="AW692" s="182">
        <f t="shared" si="13035"/>
        <v>1083</v>
      </c>
      <c r="AX692" s="179">
        <f t="shared" si="13035"/>
        <v>201</v>
      </c>
      <c r="AY692" s="183">
        <f t="shared" si="13035"/>
        <v>681</v>
      </c>
      <c r="AZ692" s="181">
        <f t="shared" si="13035"/>
        <v>509</v>
      </c>
      <c r="BA692" s="182">
        <f t="shared" si="13035"/>
        <v>1372</v>
      </c>
      <c r="BB692" s="179">
        <f t="shared" si="13035"/>
        <v>908</v>
      </c>
      <c r="BC692" s="183">
        <f t="shared" si="13035"/>
        <v>918</v>
      </c>
      <c r="BD692" s="181">
        <f t="shared" si="13035"/>
        <v>2032</v>
      </c>
      <c r="BE692" s="179">
        <f t="shared" si="13035"/>
        <v>1683</v>
      </c>
      <c r="BF692" s="163">
        <f>SUM(AF692,AH692,AJ692,AL692,AN692,AP692,AR692,AT692,AV692,AX692,AZ692,BB692,BD692)</f>
        <v>15011</v>
      </c>
      <c r="BG692" s="164">
        <f>SUM(AG692,AI692,AK692,AM692,AO692,AQ692,AS692,AU692,AW692,AY692,BA692,BC692,BE692)</f>
        <v>15389</v>
      </c>
      <c r="BH692" s="217"/>
      <c r="BI692" s="130" t="s">
        <v>21</v>
      </c>
      <c r="BJ692" s="122">
        <f>B692/B715</f>
        <v>1.1865488985846547E-2</v>
      </c>
      <c r="BK692" s="123">
        <f t="shared" ref="BK692" si="13065">C692/C715</f>
        <v>0</v>
      </c>
      <c r="BL692" s="124">
        <f t="shared" ref="BL692" si="13066">D692/D715</f>
        <v>1.2866581662223252E-2</v>
      </c>
      <c r="BM692" s="125">
        <f t="shared" ref="BM692" si="13067">E692/E715</f>
        <v>1.1555350127108852E-4</v>
      </c>
      <c r="BN692" s="122">
        <f t="shared" ref="BN692" si="13068">F692/F715</f>
        <v>1.9023791540785498E-2</v>
      </c>
      <c r="BO692" s="123">
        <f t="shared" ref="BO692" si="13069">G692/G715</f>
        <v>3.0494002846106935E-4</v>
      </c>
      <c r="BP692" s="124">
        <f t="shared" ref="BP692" si="13070">H692/H715</f>
        <v>1.0753499603818436E-2</v>
      </c>
      <c r="BQ692" s="125">
        <f t="shared" ref="BQ692" si="13071">I692/I715</f>
        <v>1.1347920139012022E-3</v>
      </c>
      <c r="BR692" s="122">
        <f t="shared" ref="BR692" si="13072">J692/J715</f>
        <v>1.8860016764459346E-3</v>
      </c>
      <c r="BS692" s="123">
        <f t="shared" ref="BS692" si="13073">K692/K715</f>
        <v>2.5109855618330196E-3</v>
      </c>
      <c r="BT692" s="124">
        <f t="shared" ref="BT692" si="13074">L692/L715</f>
        <v>1.8392370572207085E-3</v>
      </c>
      <c r="BU692" s="122">
        <f t="shared" ref="BU692" si="13075">M692/M715</f>
        <v>2.7229859865843128E-3</v>
      </c>
      <c r="BV692" s="126">
        <f t="shared" ref="BV692" si="13076">N692/N715</f>
        <v>3.8904899135446687E-3</v>
      </c>
      <c r="BW692" s="127">
        <f t="shared" ref="BW692" si="13077">O692/O715</f>
        <v>2.9713866471019808E-3</v>
      </c>
      <c r="BX692" s="122">
        <f t="shared" ref="BX692" si="13078">P692/P715</f>
        <v>2.472799208704253E-3</v>
      </c>
      <c r="BY692" s="123">
        <f t="shared" ref="BY692" si="13079">Q692/Q715</f>
        <v>2.5064451446576911E-3</v>
      </c>
      <c r="BZ692" s="124">
        <f t="shared" ref="BZ692" si="13080">R692/R715</f>
        <v>1.2857062999608699E-3</v>
      </c>
      <c r="CA692" s="125">
        <f t="shared" ref="CA692" si="13081">S692/S715</f>
        <v>7.1633237822349568E-4</v>
      </c>
      <c r="CB692" s="122">
        <f t="shared" ref="CB692" si="13082">T692/T715</f>
        <v>0</v>
      </c>
      <c r="CC692" s="123">
        <f t="shared" ref="CC692" si="13083">U692/U715</f>
        <v>0</v>
      </c>
      <c r="CD692" s="124">
        <f t="shared" ref="CD692" si="13084">V692/V715</f>
        <v>1.3089005235602096E-4</v>
      </c>
      <c r="CE692" s="125">
        <f t="shared" ref="CE692" si="13085">W692/W715</f>
        <v>0</v>
      </c>
      <c r="CF692" s="122">
        <f t="shared" ref="CF692" si="13086">X692/X715</f>
        <v>8.0314834149867483E-5</v>
      </c>
      <c r="CG692" s="123">
        <f t="shared" ref="CG692" si="13087">Y692/Y715</f>
        <v>0</v>
      </c>
      <c r="CH692" s="124">
        <f t="shared" ref="CH692" si="13088">Z692/Z715</f>
        <v>0</v>
      </c>
      <c r="CI692" s="122">
        <f t="shared" ref="CI692" si="13089">AA692/AA715</f>
        <v>0</v>
      </c>
      <c r="CJ692" s="128">
        <f t="shared" ref="CJ692" si="13090">AB692/AB715</f>
        <v>5.7083308133557258E-3</v>
      </c>
      <c r="CK692" s="129">
        <f t="shared" ref="CK692" si="13091">AC692/AC715</f>
        <v>1.030038917760015E-3</v>
      </c>
    </row>
    <row r="693" spans="1:89" ht="13.5" thickBot="1" x14ac:dyDescent="0.25">
      <c r="A693" s="138" t="s">
        <v>23</v>
      </c>
      <c r="B693" s="186">
        <v>1267</v>
      </c>
      <c r="C693" s="187">
        <v>0</v>
      </c>
      <c r="D693" s="188">
        <v>467</v>
      </c>
      <c r="E693" s="189">
        <v>103</v>
      </c>
      <c r="F693" s="186">
        <v>1867</v>
      </c>
      <c r="G693" s="190">
        <v>198</v>
      </c>
      <c r="H693" s="188">
        <v>1366</v>
      </c>
      <c r="I693" s="189">
        <v>369</v>
      </c>
      <c r="J693" s="186">
        <v>61</v>
      </c>
      <c r="K693" s="190">
        <v>174</v>
      </c>
      <c r="L693" s="188">
        <v>220</v>
      </c>
      <c r="M693" s="186">
        <v>553</v>
      </c>
      <c r="N693" s="191">
        <v>868</v>
      </c>
      <c r="O693" s="192">
        <v>1118</v>
      </c>
      <c r="P693" s="186">
        <v>449</v>
      </c>
      <c r="Q693" s="190">
        <v>590</v>
      </c>
      <c r="R693" s="188">
        <v>609</v>
      </c>
      <c r="S693" s="189">
        <v>675</v>
      </c>
      <c r="T693" s="186">
        <v>37</v>
      </c>
      <c r="U693" s="190">
        <v>368</v>
      </c>
      <c r="V693" s="188">
        <v>252</v>
      </c>
      <c r="W693" s="189">
        <v>811</v>
      </c>
      <c r="X693" s="186">
        <v>427</v>
      </c>
      <c r="Y693" s="190">
        <v>361</v>
      </c>
      <c r="Z693" s="188">
        <v>1075</v>
      </c>
      <c r="AA693" s="186">
        <v>794</v>
      </c>
      <c r="AB693" s="161">
        <f t="shared" si="13063"/>
        <v>8965</v>
      </c>
      <c r="AC693" s="162">
        <f t="shared" si="13064"/>
        <v>6114</v>
      </c>
      <c r="AD693" s="217"/>
      <c r="AE693" s="253">
        <f>$AE$11</f>
        <v>0</v>
      </c>
      <c r="AF693" s="119">
        <f>SUMIF($A$9:$A$32,$AE693,B$691:B$714)</f>
        <v>0</v>
      </c>
      <c r="AG693" s="187">
        <f t="shared" si="13034"/>
        <v>0</v>
      </c>
      <c r="AH693" s="188">
        <f t="shared" si="13034"/>
        <v>0</v>
      </c>
      <c r="AI693" s="189">
        <f t="shared" si="13034"/>
        <v>0</v>
      </c>
      <c r="AJ693" s="186">
        <f t="shared" si="13034"/>
        <v>0</v>
      </c>
      <c r="AK693" s="190">
        <f t="shared" si="13034"/>
        <v>0</v>
      </c>
      <c r="AL693" s="188">
        <f t="shared" si="13034"/>
        <v>0</v>
      </c>
      <c r="AM693" s="189">
        <f t="shared" si="13034"/>
        <v>0</v>
      </c>
      <c r="AN693" s="186">
        <f t="shared" si="13034"/>
        <v>0</v>
      </c>
      <c r="AO693" s="190">
        <f t="shared" si="13034"/>
        <v>0</v>
      </c>
      <c r="AP693" s="188">
        <f t="shared" si="13034"/>
        <v>0</v>
      </c>
      <c r="AQ693" s="186">
        <f t="shared" si="13034"/>
        <v>0</v>
      </c>
      <c r="AR693" s="191">
        <f t="shared" si="13034"/>
        <v>0</v>
      </c>
      <c r="AS693" s="192">
        <f t="shared" si="13034"/>
        <v>0</v>
      </c>
      <c r="AT693" s="186">
        <f t="shared" si="13034"/>
        <v>0</v>
      </c>
      <c r="AU693" s="190">
        <f t="shared" si="13034"/>
        <v>0</v>
      </c>
      <c r="AV693" s="188">
        <f t="shared" si="13034"/>
        <v>0</v>
      </c>
      <c r="AW693" s="189">
        <f t="shared" si="13035"/>
        <v>0</v>
      </c>
      <c r="AX693" s="186">
        <f t="shared" si="13035"/>
        <v>0</v>
      </c>
      <c r="AY693" s="190">
        <f t="shared" si="13035"/>
        <v>0</v>
      </c>
      <c r="AZ693" s="188">
        <f t="shared" si="13035"/>
        <v>0</v>
      </c>
      <c r="BA693" s="189">
        <f t="shared" si="13035"/>
        <v>0</v>
      </c>
      <c r="BB693" s="186">
        <f t="shared" si="13035"/>
        <v>0</v>
      </c>
      <c r="BC693" s="190">
        <f t="shared" si="13035"/>
        <v>0</v>
      </c>
      <c r="BD693" s="188">
        <f t="shared" si="13035"/>
        <v>0</v>
      </c>
      <c r="BE693" s="186">
        <f t="shared" si="13035"/>
        <v>0</v>
      </c>
      <c r="BF693" s="163">
        <f>SUM(AF693,AH693,AJ693,AL693,AN693,AP693,AR693,AT693,AV693,AX693,AZ693,BB693,BD693)</f>
        <v>0</v>
      </c>
      <c r="BG693" s="164">
        <f>SUM(AG693,AI693,AK693,AM693,AO693,AQ693,AS693,AU693,AW693,AY693,BA693,BC693,BE693)</f>
        <v>0</v>
      </c>
      <c r="BH693" s="217"/>
      <c r="BI693" s="138" t="s">
        <v>23</v>
      </c>
      <c r="BJ693" s="122">
        <f>B693/B715</f>
        <v>6.7415132489092269E-2</v>
      </c>
      <c r="BK693" s="123">
        <f t="shared" ref="BK693" si="13092">C693/C715</f>
        <v>0</v>
      </c>
      <c r="BL693" s="124">
        <f t="shared" ref="BL693" si="13093">D693/D715</f>
        <v>5.4132375101425753E-2</v>
      </c>
      <c r="BM693" s="125">
        <f t="shared" ref="BM693" si="13094">E693/E715</f>
        <v>1.1902010630922118E-2</v>
      </c>
      <c r="BN693" s="122">
        <f t="shared" ref="BN693" si="13095">F693/F715</f>
        <v>8.8132552870090641E-2</v>
      </c>
      <c r="BO693" s="123">
        <f t="shared" ref="BO693" si="13096">G693/G715</f>
        <v>1.0063020939215288E-2</v>
      </c>
      <c r="BP693" s="124">
        <f t="shared" ref="BP693" si="13097">H693/H715</f>
        <v>5.1541334943213973E-2</v>
      </c>
      <c r="BQ693" s="125">
        <f t="shared" ref="BQ693" si="13098">I693/I715</f>
        <v>1.3085570410298238E-2</v>
      </c>
      <c r="BR693" s="122">
        <f t="shared" ref="BR693" si="13099">J693/J715</f>
        <v>1.2782900251466891E-2</v>
      </c>
      <c r="BS693" s="123">
        <f t="shared" ref="BS693" si="13100">K693/K715</f>
        <v>3.6409290646578781E-2</v>
      </c>
      <c r="BT693" s="124">
        <f t="shared" ref="BT693" si="13101">L693/L715</f>
        <v>1.4986376021798364E-2</v>
      </c>
      <c r="BU693" s="122">
        <f t="shared" ref="BU693" si="13102">M693/M715</f>
        <v>3.6727103672710371E-2</v>
      </c>
      <c r="BV693" s="126">
        <f t="shared" ref="BV693" si="13103">N693/N715</f>
        <v>3.1268011527377522E-2</v>
      </c>
      <c r="BW693" s="127">
        <f t="shared" ref="BW693" si="13104">O693/O715</f>
        <v>4.1012472487160674E-2</v>
      </c>
      <c r="BX693" s="122">
        <f t="shared" ref="BX693" si="13105">P693/P715</f>
        <v>3.1722481277377416E-2</v>
      </c>
      <c r="BY693" s="123">
        <f t="shared" ref="BY693" si="13106">Q693/Q715</f>
        <v>4.2251503867086794E-2</v>
      </c>
      <c r="BZ693" s="124">
        <f t="shared" ref="BZ693" si="13107">R693/R715</f>
        <v>3.4043266812007381E-2</v>
      </c>
      <c r="CA693" s="125">
        <f t="shared" ref="CA693" si="13108">S693/S715</f>
        <v>3.7194181176989201E-2</v>
      </c>
      <c r="CB693" s="122">
        <f t="shared" ref="CB693" si="13109">T693/T715</f>
        <v>7.4446680080482901E-3</v>
      </c>
      <c r="CC693" s="123">
        <f t="shared" ref="CC693" si="13110">U693/U715</f>
        <v>6.7300658376005851E-2</v>
      </c>
      <c r="CD693" s="124">
        <f t="shared" ref="CD693" si="13111">V693/V715</f>
        <v>1.6492146596858638E-2</v>
      </c>
      <c r="CE693" s="125">
        <f t="shared" ref="CE693" si="13112">W693/W715</f>
        <v>4.7860725877840071E-2</v>
      </c>
      <c r="CF693" s="122">
        <f t="shared" ref="CF693" si="13113">X693/X715</f>
        <v>3.4294434181993412E-2</v>
      </c>
      <c r="CG693" s="123">
        <f t="shared" ref="CG693" si="13114">Y693/Y715</f>
        <v>4.5725142495250157E-2</v>
      </c>
      <c r="CH693" s="124">
        <f t="shared" ref="CH693" si="13115">Z693/Z715</f>
        <v>3.8551192397346244E-2</v>
      </c>
      <c r="CI693" s="122">
        <f t="shared" ref="CI693" si="13116">AA693/AA715</f>
        <v>2.6220196816590713E-2</v>
      </c>
      <c r="CJ693" s="128">
        <f t="shared" ref="CJ693" si="13117">AB693/AB715</f>
        <v>4.1707567841674072E-2</v>
      </c>
      <c r="CK693" s="129">
        <f t="shared" ref="CK693" si="13118">AC693/AC715</f>
        <v>2.8496189788166204E-2</v>
      </c>
    </row>
    <row r="694" spans="1:89" ht="14.25" thickTop="1" thickBot="1" x14ac:dyDescent="0.25">
      <c r="A694" s="130" t="s">
        <v>24</v>
      </c>
      <c r="B694" s="179">
        <v>2052</v>
      </c>
      <c r="C694" s="180">
        <v>597</v>
      </c>
      <c r="D694" s="181">
        <v>856</v>
      </c>
      <c r="E694" s="182">
        <v>548</v>
      </c>
      <c r="F694" s="179">
        <v>2489</v>
      </c>
      <c r="G694" s="183">
        <v>776</v>
      </c>
      <c r="H694" s="181">
        <v>2244</v>
      </c>
      <c r="I694" s="182">
        <v>997</v>
      </c>
      <c r="J694" s="179">
        <v>159</v>
      </c>
      <c r="K694" s="183">
        <v>394</v>
      </c>
      <c r="L694" s="181">
        <v>541</v>
      </c>
      <c r="M694" s="179">
        <v>1349</v>
      </c>
      <c r="N694" s="184">
        <v>1653</v>
      </c>
      <c r="O694" s="185">
        <v>2226</v>
      </c>
      <c r="P694" s="179">
        <v>1034</v>
      </c>
      <c r="Q694" s="183">
        <v>1071</v>
      </c>
      <c r="R694" s="181">
        <v>1361</v>
      </c>
      <c r="S694" s="182">
        <v>1078</v>
      </c>
      <c r="T694" s="179">
        <v>170</v>
      </c>
      <c r="U694" s="183">
        <v>753</v>
      </c>
      <c r="V694" s="181">
        <v>627</v>
      </c>
      <c r="W694" s="182">
        <v>1768</v>
      </c>
      <c r="X694" s="179">
        <v>888</v>
      </c>
      <c r="Y694" s="183">
        <v>709</v>
      </c>
      <c r="Z694" s="181">
        <v>2015</v>
      </c>
      <c r="AA694" s="179">
        <v>1474</v>
      </c>
      <c r="AB694" s="161">
        <f t="shared" si="13063"/>
        <v>16089</v>
      </c>
      <c r="AC694" s="162">
        <f t="shared" si="13064"/>
        <v>13740</v>
      </c>
      <c r="AD694" s="217"/>
      <c r="AE694" s="250" t="s">
        <v>25</v>
      </c>
      <c r="AF694" s="14">
        <f t="shared" ref="AF694:BG694" si="13119">SUM(AF691:AF693)</f>
        <v>4003</v>
      </c>
      <c r="AG694" s="1">
        <f t="shared" si="13119"/>
        <v>1611</v>
      </c>
      <c r="AH694" s="14">
        <f t="shared" si="13119"/>
        <v>1344</v>
      </c>
      <c r="AI694" s="1">
        <f t="shared" si="13119"/>
        <v>1247</v>
      </c>
      <c r="AJ694" s="14">
        <f t="shared" si="13119"/>
        <v>4031</v>
      </c>
      <c r="AK694" s="1">
        <f t="shared" si="13119"/>
        <v>2155</v>
      </c>
      <c r="AL694" s="14">
        <f t="shared" si="13119"/>
        <v>4674</v>
      </c>
      <c r="AM694" s="1">
        <f t="shared" si="13119"/>
        <v>3161</v>
      </c>
      <c r="AN694" s="14">
        <f t="shared" si="13119"/>
        <v>358</v>
      </c>
      <c r="AO694" s="1">
        <f t="shared" si="13119"/>
        <v>1323</v>
      </c>
      <c r="AP694" s="14">
        <f t="shared" si="13119"/>
        <v>1315</v>
      </c>
      <c r="AQ694" s="1">
        <f t="shared" si="13119"/>
        <v>3916</v>
      </c>
      <c r="AR694" s="14">
        <f t="shared" si="13119"/>
        <v>3576</v>
      </c>
      <c r="AS694" s="1">
        <f t="shared" si="13119"/>
        <v>5355</v>
      </c>
      <c r="AT694" s="14">
        <f t="shared" si="13119"/>
        <v>2548</v>
      </c>
      <c r="AU694" s="1">
        <f t="shared" si="13119"/>
        <v>2500</v>
      </c>
      <c r="AV694" s="14">
        <f t="shared" si="13119"/>
        <v>3214</v>
      </c>
      <c r="AW694" s="1">
        <f t="shared" si="13119"/>
        <v>2528</v>
      </c>
      <c r="AX694" s="14">
        <f t="shared" si="13119"/>
        <v>468</v>
      </c>
      <c r="AY694" s="1">
        <f t="shared" si="13119"/>
        <v>1660</v>
      </c>
      <c r="AZ694" s="14">
        <f t="shared" si="13119"/>
        <v>1205</v>
      </c>
      <c r="BA694" s="1">
        <f t="shared" si="13119"/>
        <v>3249</v>
      </c>
      <c r="BB694" s="14">
        <f t="shared" si="13119"/>
        <v>2030</v>
      </c>
      <c r="BC694" s="1">
        <f t="shared" si="13119"/>
        <v>2124</v>
      </c>
      <c r="BD694" s="14">
        <f t="shared" si="13119"/>
        <v>4401</v>
      </c>
      <c r="BE694" s="1">
        <f t="shared" si="13119"/>
        <v>3659</v>
      </c>
      <c r="BF694" s="165">
        <f t="shared" si="13119"/>
        <v>33167</v>
      </c>
      <c r="BG694" s="166">
        <f t="shared" si="13119"/>
        <v>34488</v>
      </c>
      <c r="BH694" s="217"/>
      <c r="BI694" s="130" t="s">
        <v>24</v>
      </c>
      <c r="BJ694" s="122">
        <f>B694/B715</f>
        <v>0.10918378205810365</v>
      </c>
      <c r="BK694" s="123">
        <f t="shared" ref="BK694" si="13120">C694/C715</f>
        <v>3.2751810401579984E-2</v>
      </c>
      <c r="BL694" s="124">
        <f t="shared" ref="BL694" si="13121">D694/D715</f>
        <v>9.9223368494262207E-2</v>
      </c>
      <c r="BM694" s="125">
        <f t="shared" ref="BM694" si="13122">E694/E715</f>
        <v>6.332331869655651E-2</v>
      </c>
      <c r="BN694" s="122">
        <f t="shared" ref="BN694" si="13123">F694/F715</f>
        <v>0.11749433534743202</v>
      </c>
      <c r="BO694" s="123">
        <f t="shared" ref="BO694" si="13124">G694/G715</f>
        <v>3.9438910347631632E-2</v>
      </c>
      <c r="BP694" s="124">
        <f t="shared" ref="BP694" si="13125">H694/H715</f>
        <v>8.4669660038486208E-2</v>
      </c>
      <c r="BQ694" s="125">
        <f t="shared" ref="BQ694" si="13126">I694/I715</f>
        <v>3.5355863683109327E-2</v>
      </c>
      <c r="BR694" s="122">
        <f t="shared" ref="BR694" si="13127">J694/J715</f>
        <v>3.3319362950544842E-2</v>
      </c>
      <c r="BS694" s="123">
        <f t="shared" ref="BS694" si="13128">K694/K715</f>
        <v>8.244402594685081E-2</v>
      </c>
      <c r="BT694" s="124">
        <f t="shared" ref="BT694" si="13129">L694/L715</f>
        <v>3.6852861035422346E-2</v>
      </c>
      <c r="BU694" s="122">
        <f t="shared" ref="BU694" si="13130">M694/M715</f>
        <v>8.9592880387859467E-2</v>
      </c>
      <c r="BV694" s="126">
        <f t="shared" ref="BV694" si="13131">N694/N715</f>
        <v>5.9546109510086452E-2</v>
      </c>
      <c r="BW694" s="127">
        <f t="shared" ref="BW694" si="13132">O694/O715</f>
        <v>8.1658107116654444E-2</v>
      </c>
      <c r="BX694" s="122">
        <f t="shared" ref="BX694" si="13133">P694/P715</f>
        <v>7.3053553765719939E-2</v>
      </c>
      <c r="BY694" s="123">
        <f t="shared" ref="BY694" si="13134">Q694/Q715</f>
        <v>7.6697221426525353E-2</v>
      </c>
      <c r="BZ694" s="124">
        <f t="shared" ref="BZ694" si="13135">R694/R715</f>
        <v>7.6080272793336692E-2</v>
      </c>
      <c r="CA694" s="125">
        <f t="shared" ref="CA694" si="13136">S694/S715</f>
        <v>5.9400484901917565E-2</v>
      </c>
      <c r="CB694" s="122">
        <f t="shared" ref="CB694" si="13137">T694/T715</f>
        <v>3.4205231388329982E-2</v>
      </c>
      <c r="CC694" s="123">
        <f t="shared" ref="CC694" si="13138">U694/U715</f>
        <v>0.13771031455742502</v>
      </c>
      <c r="CD694" s="124">
        <f t="shared" ref="CD694" si="13139">V694/V715</f>
        <v>4.1034031413612566E-2</v>
      </c>
      <c r="CE694" s="125">
        <f t="shared" ref="CE694" si="13140">W694/W715</f>
        <v>0.10433756270286221</v>
      </c>
      <c r="CF694" s="122">
        <f t="shared" ref="CF694" si="13141">X694/X715</f>
        <v>7.1319572725082325E-2</v>
      </c>
      <c r="CG694" s="123">
        <f t="shared" ref="CG694" si="13142">Y694/Y715</f>
        <v>8.980367321089297E-2</v>
      </c>
      <c r="CH694" s="124">
        <f t="shared" ref="CH694" si="13143">Z694/Z715</f>
        <v>7.2261072261072257E-2</v>
      </c>
      <c r="CI694" s="122">
        <f t="shared" ref="CI694" si="13144">AA694/AA715</f>
        <v>4.8675780992008456E-2</v>
      </c>
      <c r="CJ694" s="128">
        <f t="shared" ref="CJ694" si="13145">AB694/AB715</f>
        <v>7.4850313330138779E-2</v>
      </c>
      <c r="CK694" s="129">
        <f t="shared" ref="CK694" si="13146">AC694/AC715</f>
        <v>6.4039523665260653E-2</v>
      </c>
    </row>
    <row r="695" spans="1:89" ht="13.5" thickTop="1" x14ac:dyDescent="0.2">
      <c r="A695" s="138" t="s">
        <v>20</v>
      </c>
      <c r="B695" s="186">
        <v>2240</v>
      </c>
      <c r="C695" s="187">
        <v>859</v>
      </c>
      <c r="D695" s="188">
        <v>753</v>
      </c>
      <c r="E695" s="189">
        <v>658</v>
      </c>
      <c r="F695" s="186">
        <v>2078</v>
      </c>
      <c r="G695" s="190">
        <v>1292</v>
      </c>
      <c r="H695" s="188">
        <v>2553</v>
      </c>
      <c r="I695" s="189">
        <v>1685</v>
      </c>
      <c r="J695" s="186">
        <v>190</v>
      </c>
      <c r="K695" s="190">
        <v>724</v>
      </c>
      <c r="L695" s="188">
        <v>758</v>
      </c>
      <c r="M695" s="186">
        <v>2054</v>
      </c>
      <c r="N695" s="191">
        <v>1951</v>
      </c>
      <c r="O695" s="192">
        <v>2903</v>
      </c>
      <c r="P695" s="186">
        <v>1447</v>
      </c>
      <c r="Q695" s="190">
        <v>1441</v>
      </c>
      <c r="R695" s="188">
        <v>1732</v>
      </c>
      <c r="S695" s="189">
        <v>1445</v>
      </c>
      <c r="T695" s="186">
        <v>267</v>
      </c>
      <c r="U695" s="190">
        <v>979</v>
      </c>
      <c r="V695" s="188">
        <v>696</v>
      </c>
      <c r="W695" s="189">
        <v>1877</v>
      </c>
      <c r="X695" s="186">
        <v>1122</v>
      </c>
      <c r="Y695" s="190">
        <v>1206</v>
      </c>
      <c r="Z695" s="188">
        <v>2369</v>
      </c>
      <c r="AA695" s="186">
        <v>1976</v>
      </c>
      <c r="AB695" s="161">
        <f t="shared" si="13063"/>
        <v>18156</v>
      </c>
      <c r="AC695" s="162">
        <f t="shared" si="13064"/>
        <v>19099</v>
      </c>
      <c r="AD695" s="217"/>
      <c r="BH695" s="217"/>
      <c r="BI695" s="138" t="s">
        <v>20</v>
      </c>
      <c r="BJ695" s="122">
        <f>B695/B715</f>
        <v>0.11918697456635097</v>
      </c>
      <c r="BK695" s="123">
        <f t="shared" ref="BK695" si="13147">C695/C715</f>
        <v>4.7125301733596664E-2</v>
      </c>
      <c r="BL695" s="124">
        <f t="shared" ref="BL695" si="13148">D695/D715</f>
        <v>8.7284108032919902E-2</v>
      </c>
      <c r="BM695" s="125">
        <f t="shared" ref="BM695" si="13149">E695/E715</f>
        <v>7.6034203836376241E-2</v>
      </c>
      <c r="BN695" s="122">
        <f t="shared" ref="BN695" si="13150">F695/F715</f>
        <v>9.8092900302114802E-2</v>
      </c>
      <c r="BO695" s="123">
        <f t="shared" ref="BO695" si="13151">G695/G715</f>
        <v>6.5663752795283595E-2</v>
      </c>
      <c r="BP695" s="124">
        <f t="shared" ref="BP695" si="13152">H695/H715</f>
        <v>9.6328717503678829E-2</v>
      </c>
      <c r="BQ695" s="125">
        <f t="shared" ref="BQ695" si="13153">I695/I715</f>
        <v>5.9753891981985177E-2</v>
      </c>
      <c r="BR695" s="122">
        <f t="shared" ref="BR695" si="13154">J695/J715</f>
        <v>3.9815590947191955E-2</v>
      </c>
      <c r="BS695" s="123">
        <f t="shared" ref="BS695" si="13155">K695/K715</f>
        <v>0.15149612889725883</v>
      </c>
      <c r="BT695" s="124">
        <f t="shared" ref="BT695" si="13156">L695/L715</f>
        <v>5.1634877384196184E-2</v>
      </c>
      <c r="BU695" s="122">
        <f t="shared" ref="BU695" si="13157">M695/M715</f>
        <v>0.1364149564986385</v>
      </c>
      <c r="BV695" s="126">
        <f t="shared" ref="BV695" si="13158">N695/N715</f>
        <v>7.0280979827089335E-2</v>
      </c>
      <c r="BW695" s="127">
        <f t="shared" ref="BW695" si="13159">O695/O715</f>
        <v>0.10649303008070433</v>
      </c>
      <c r="BX695" s="122">
        <f t="shared" ref="BX695" si="13160">P695/P715</f>
        <v>0.10223258442843013</v>
      </c>
      <c r="BY695" s="123">
        <f t="shared" ref="BY695" si="13161">Q695/Q715</f>
        <v>0.10319392724147809</v>
      </c>
      <c r="BZ695" s="124">
        <f t="shared" ref="BZ695" si="13162">R695/R715</f>
        <v>9.6819274414444628E-2</v>
      </c>
      <c r="CA695" s="125">
        <f t="shared" ref="CA695" si="13163">S695/S715</f>
        <v>7.9623098964073172E-2</v>
      </c>
      <c r="CB695" s="122">
        <f t="shared" ref="CB695" si="13164">T695/T715</f>
        <v>5.3722334004024146E-2</v>
      </c>
      <c r="CC695" s="123">
        <f t="shared" ref="CC695" si="13165">U695/U715</f>
        <v>0.1790416971470373</v>
      </c>
      <c r="CD695" s="124">
        <f t="shared" ref="CD695" si="13166">V695/V715</f>
        <v>4.5549738219895289E-2</v>
      </c>
      <c r="CE695" s="125">
        <f t="shared" ref="CE695" si="13167">W695/W715</f>
        <v>0.11077013868397757</v>
      </c>
      <c r="CF695" s="122">
        <f t="shared" ref="CF695" si="13168">X695/X715</f>
        <v>9.0113243916151317E-2</v>
      </c>
      <c r="CG695" s="123">
        <f t="shared" ref="CG695" si="13169">Y695/Y715</f>
        <v>0.15275490816972767</v>
      </c>
      <c r="CH695" s="124">
        <f t="shared" ref="CH695" si="13170">Z695/Z715</f>
        <v>8.4956069571454185E-2</v>
      </c>
      <c r="CI695" s="122">
        <f t="shared" ref="CI695" si="13171">AA695/AA715</f>
        <v>6.5253285780331544E-2</v>
      </c>
      <c r="CJ695" s="128">
        <f t="shared" ref="CJ695" si="13172">AB695/AB715</f>
        <v>8.4466547878799161E-2</v>
      </c>
      <c r="CK695" s="129">
        <f t="shared" ref="CK695" si="13173">AC695/AC715</f>
        <v>8.9016802218545354E-2</v>
      </c>
    </row>
    <row r="696" spans="1:89" ht="13.5" thickBot="1" x14ac:dyDescent="0.25">
      <c r="A696" s="130" t="s">
        <v>22</v>
      </c>
      <c r="B696" s="179">
        <v>1763</v>
      </c>
      <c r="C696" s="180">
        <v>752</v>
      </c>
      <c r="D696" s="181">
        <v>591</v>
      </c>
      <c r="E696" s="182">
        <v>589</v>
      </c>
      <c r="F696" s="179">
        <v>1953</v>
      </c>
      <c r="G696" s="183">
        <v>863</v>
      </c>
      <c r="H696" s="181">
        <v>2121</v>
      </c>
      <c r="I696" s="182">
        <v>1476</v>
      </c>
      <c r="J696" s="179">
        <v>168</v>
      </c>
      <c r="K696" s="183">
        <v>599</v>
      </c>
      <c r="L696" s="181">
        <v>557</v>
      </c>
      <c r="M696" s="179">
        <v>1862</v>
      </c>
      <c r="N696" s="184">
        <v>1625</v>
      </c>
      <c r="O696" s="185">
        <v>2452</v>
      </c>
      <c r="P696" s="179">
        <v>1101</v>
      </c>
      <c r="Q696" s="183">
        <v>1059</v>
      </c>
      <c r="R696" s="181">
        <v>1482</v>
      </c>
      <c r="S696" s="182">
        <v>1083</v>
      </c>
      <c r="T696" s="179">
        <v>201</v>
      </c>
      <c r="U696" s="183">
        <v>681</v>
      </c>
      <c r="V696" s="181">
        <v>509</v>
      </c>
      <c r="W696" s="182">
        <v>1372</v>
      </c>
      <c r="X696" s="179">
        <v>908</v>
      </c>
      <c r="Y696" s="183">
        <v>918</v>
      </c>
      <c r="Z696" s="181">
        <v>2032</v>
      </c>
      <c r="AA696" s="179">
        <v>1683</v>
      </c>
      <c r="AB696" s="161">
        <f t="shared" si="13063"/>
        <v>15011</v>
      </c>
      <c r="AC696" s="162">
        <f t="shared" si="13064"/>
        <v>15389</v>
      </c>
      <c r="AD696" s="217"/>
      <c r="AE696" t="s">
        <v>26</v>
      </c>
      <c r="BH696" s="217"/>
      <c r="BI696" s="130" t="s">
        <v>22</v>
      </c>
      <c r="BJ696" s="122">
        <f>B696/B715</f>
        <v>9.3806534000212841E-2</v>
      </c>
      <c r="BK696" s="123">
        <f t="shared" ref="BK696" si="13174">C696/C715</f>
        <v>4.1255211762124204E-2</v>
      </c>
      <c r="BL696" s="124">
        <f t="shared" ref="BL696" si="13175">D696/D715</f>
        <v>6.8505853715080556E-2</v>
      </c>
      <c r="BM696" s="125">
        <f t="shared" ref="BM696" si="13176">E696/E715</f>
        <v>6.8061012248671129E-2</v>
      </c>
      <c r="BN696" s="122">
        <f t="shared" ref="BN696" si="13177">F696/F715</f>
        <v>9.2192220543806644E-2</v>
      </c>
      <c r="BO696" s="123">
        <f t="shared" ref="BO696" si="13178">G696/G715</f>
        <v>4.3860540760317139E-2</v>
      </c>
      <c r="BP696" s="124">
        <f t="shared" ref="BP696" si="13179">H696/H715</f>
        <v>8.0028675998943519E-2</v>
      </c>
      <c r="BQ696" s="125">
        <f t="shared" ref="BQ696" si="13180">I696/I715</f>
        <v>5.234228164119295E-2</v>
      </c>
      <c r="BR696" s="122">
        <f t="shared" ref="BR696" si="13181">J696/J715</f>
        <v>3.5205364626990782E-2</v>
      </c>
      <c r="BS696" s="123">
        <f t="shared" ref="BS696" si="13182">K696/K715</f>
        <v>0.12534002929483157</v>
      </c>
      <c r="BT696" s="124">
        <f t="shared" ref="BT696" si="13183">L696/L715</f>
        <v>3.7942779291553132E-2</v>
      </c>
      <c r="BU696" s="122">
        <f t="shared" ref="BU696" si="13184">M696/M715</f>
        <v>0.12366341236634124</v>
      </c>
      <c r="BV696" s="126">
        <f t="shared" ref="BV696" si="13185">N696/N715</f>
        <v>5.8537463976945245E-2</v>
      </c>
      <c r="BW696" s="127">
        <f t="shared" ref="BW696" si="13186">O696/O715</f>
        <v>8.9948642699926626E-2</v>
      </c>
      <c r="BX696" s="122">
        <f t="shared" ref="BX696" si="13187">P696/P715</f>
        <v>7.7787197965239502E-2</v>
      </c>
      <c r="BY696" s="123">
        <f t="shared" ref="BY696" si="13188">Q696/Q715</f>
        <v>7.583786880549985E-2</v>
      </c>
      <c r="BZ696" s="124">
        <f t="shared" ref="BZ696" si="13189">R696/R715</f>
        <v>8.2844205936609086E-2</v>
      </c>
      <c r="CA696" s="125">
        <f t="shared" ref="CA696" si="13190">S696/S715</f>
        <v>5.9675997355080453E-2</v>
      </c>
      <c r="CB696" s="122">
        <f t="shared" ref="CB696" si="13191">T696/T715</f>
        <v>4.0442655935613685E-2</v>
      </c>
      <c r="CC696" s="123">
        <f t="shared" ref="CC696" si="13192">U696/U715</f>
        <v>0.1245427944403804</v>
      </c>
      <c r="CD696" s="124">
        <f t="shared" ref="CD696" si="13193">V696/V715</f>
        <v>3.3311518324607332E-2</v>
      </c>
      <c r="CE696" s="125">
        <f t="shared" ref="CE696" si="13194">W696/W715</f>
        <v>8.0967837120094421E-2</v>
      </c>
      <c r="CF696" s="122">
        <f t="shared" ref="CF696" si="13195">X696/X715</f>
        <v>7.2925869408079672E-2</v>
      </c>
      <c r="CG696" s="123">
        <f t="shared" ref="CG696" si="13196">Y696/Y715</f>
        <v>0.11627612412919569</v>
      </c>
      <c r="CH696" s="124">
        <f t="shared" ref="CH696" si="13197">Z696/Z715</f>
        <v>7.2870719024565184E-2</v>
      </c>
      <c r="CI696" s="122">
        <f t="shared" ref="CI696" si="13198">AA696/AA715</f>
        <v>5.5577570834158908E-2</v>
      </c>
      <c r="CJ696" s="128">
        <f t="shared" ref="CJ696" si="13199">AB696/AB715</f>
        <v>6.9835170203164473E-2</v>
      </c>
      <c r="CK696" s="129">
        <f t="shared" ref="CK696" si="13200">AC696/AC715</f>
        <v>7.1725198667008466E-2</v>
      </c>
    </row>
    <row r="697" spans="1:89" ht="14.25" thickTop="1" thickBot="1" x14ac:dyDescent="0.25">
      <c r="A697" s="138" t="s">
        <v>27</v>
      </c>
      <c r="B697" s="186">
        <v>1484</v>
      </c>
      <c r="C697" s="187">
        <v>978</v>
      </c>
      <c r="D697" s="188">
        <v>544</v>
      </c>
      <c r="E697" s="189">
        <v>554</v>
      </c>
      <c r="F697" s="186">
        <v>1888</v>
      </c>
      <c r="G697" s="190">
        <v>715</v>
      </c>
      <c r="H697" s="188">
        <v>2081</v>
      </c>
      <c r="I697" s="189">
        <v>1470</v>
      </c>
      <c r="J697" s="186">
        <v>189</v>
      </c>
      <c r="K697" s="190">
        <v>622</v>
      </c>
      <c r="L697" s="188">
        <v>505</v>
      </c>
      <c r="M697" s="186">
        <v>1685</v>
      </c>
      <c r="N697" s="191">
        <v>1515</v>
      </c>
      <c r="O697" s="192">
        <v>2421</v>
      </c>
      <c r="P697" s="186">
        <v>780</v>
      </c>
      <c r="Q697" s="190">
        <v>861</v>
      </c>
      <c r="R697" s="188">
        <v>1297</v>
      </c>
      <c r="S697" s="189">
        <v>968</v>
      </c>
      <c r="T697" s="186">
        <v>203</v>
      </c>
      <c r="U697" s="190">
        <v>438</v>
      </c>
      <c r="V697" s="188">
        <v>622</v>
      </c>
      <c r="W697" s="189">
        <v>1440</v>
      </c>
      <c r="X697" s="186">
        <v>820</v>
      </c>
      <c r="Y697" s="190">
        <v>560</v>
      </c>
      <c r="Z697" s="188">
        <v>1861</v>
      </c>
      <c r="AA697" s="186">
        <v>1713</v>
      </c>
      <c r="AB697" s="161">
        <f t="shared" si="13063"/>
        <v>13789</v>
      </c>
      <c r="AC697" s="162">
        <f t="shared" si="13064"/>
        <v>14425</v>
      </c>
      <c r="AD697" s="217"/>
      <c r="AE697" s="265" t="s">
        <v>2</v>
      </c>
      <c r="AF697" s="267" t="s">
        <v>3</v>
      </c>
      <c r="AG697" s="268"/>
      <c r="AH697" s="267" t="s">
        <v>4</v>
      </c>
      <c r="AI697" s="268"/>
      <c r="AJ697" s="267" t="s">
        <v>5</v>
      </c>
      <c r="AK697" s="268"/>
      <c r="AL697" s="267" t="s">
        <v>6</v>
      </c>
      <c r="AM697" s="268"/>
      <c r="AN697" s="267" t="s">
        <v>7</v>
      </c>
      <c r="AO697" s="268"/>
      <c r="AP697" s="267" t="s">
        <v>8</v>
      </c>
      <c r="AQ697" s="268"/>
      <c r="AR697" s="267" t="s">
        <v>9</v>
      </c>
      <c r="AS697" s="268"/>
      <c r="AT697" s="267" t="s">
        <v>10</v>
      </c>
      <c r="AU697" s="268"/>
      <c r="AV697" s="267" t="s">
        <v>11</v>
      </c>
      <c r="AW697" s="268"/>
      <c r="AX697" s="267" t="s">
        <v>12</v>
      </c>
      <c r="AY697" s="268"/>
      <c r="AZ697" s="267" t="s">
        <v>13</v>
      </c>
      <c r="BA697" s="268"/>
      <c r="BB697" s="267" t="s">
        <v>14</v>
      </c>
      <c r="BC697" s="268"/>
      <c r="BD697" s="270" t="s">
        <v>15</v>
      </c>
      <c r="BE697" s="271"/>
      <c r="BF697" s="272" t="s">
        <v>16</v>
      </c>
      <c r="BG697" s="273"/>
      <c r="BH697" s="217"/>
      <c r="BI697" s="138" t="s">
        <v>27</v>
      </c>
      <c r="BJ697" s="122">
        <f>B697/B715</f>
        <v>7.8961370650207516E-2</v>
      </c>
      <c r="BK697" s="123">
        <f t="shared" ref="BK697" si="13201">C697/C715</f>
        <v>5.3653719552337061E-2</v>
      </c>
      <c r="BL697" s="124">
        <f t="shared" ref="BL697" si="13202">D697/D715</f>
        <v>6.3057841659904953E-2</v>
      </c>
      <c r="BM697" s="125">
        <f t="shared" ref="BM697" si="13203">E697/E715</f>
        <v>6.4016639704183032E-2</v>
      </c>
      <c r="BN697" s="122">
        <f t="shared" ref="BN697" si="13204">F697/F715</f>
        <v>8.9123867069486398E-2</v>
      </c>
      <c r="BO697" s="123">
        <f t="shared" ref="BO697" si="13205">G697/G715</f>
        <v>3.6338686724944093E-2</v>
      </c>
      <c r="BP697" s="124">
        <f t="shared" ref="BP697" si="13206">H697/H715</f>
        <v>7.8519412896653207E-2</v>
      </c>
      <c r="BQ697" s="125">
        <f t="shared" ref="BQ697" si="13207">I697/I715</f>
        <v>5.2129508138586474E-2</v>
      </c>
      <c r="BR697" s="122">
        <f t="shared" ref="BR697" si="13208">J697/J715</f>
        <v>3.9606035205364626E-2</v>
      </c>
      <c r="BS697" s="123">
        <f t="shared" ref="BS697" si="13209">K697/K715</f>
        <v>0.13015275162167816</v>
      </c>
      <c r="BT697" s="124">
        <f t="shared" ref="BT697" si="13210">L697/L715</f>
        <v>3.4400544959128067E-2</v>
      </c>
      <c r="BU697" s="122">
        <f t="shared" ref="BU697" si="13211">M697/M715</f>
        <v>0.11190808261937969</v>
      </c>
      <c r="BV697" s="126">
        <f t="shared" ref="BV697" si="13212">N697/N715</f>
        <v>5.457492795389049E-2</v>
      </c>
      <c r="BW697" s="127">
        <f t="shared" ref="BW697" si="13213">O697/O715</f>
        <v>8.8811445341159201E-2</v>
      </c>
      <c r="BX697" s="122">
        <f t="shared" ref="BX697" si="13214">P697/P715</f>
        <v>5.5108096651123359E-2</v>
      </c>
      <c r="BY697" s="123">
        <f t="shared" ref="BY697" si="13215">Q697/Q715</f>
        <v>6.1658550558579203E-2</v>
      </c>
      <c r="BZ697" s="124">
        <f t="shared" ref="BZ697" si="13216">R697/R715</f>
        <v>7.2502655263010793E-2</v>
      </c>
      <c r="CA697" s="125">
        <f t="shared" ref="CA697" si="13217">S697/S715</f>
        <v>5.3339210932334138E-2</v>
      </c>
      <c r="CB697" s="122">
        <f t="shared" ref="CB697" si="13218">T697/T715</f>
        <v>4.0845070422535212E-2</v>
      </c>
      <c r="CC697" s="123">
        <f t="shared" ref="CC697" si="13219">U697/U715</f>
        <v>8.0102414045354786E-2</v>
      </c>
      <c r="CD697" s="124">
        <f t="shared" ref="CD697" si="13220">V697/V715</f>
        <v>4.070680628272251E-2</v>
      </c>
      <c r="CE697" s="125">
        <f t="shared" ref="CE697" si="13221">W697/W715</f>
        <v>8.4980820300973745E-2</v>
      </c>
      <c r="CF697" s="122">
        <f t="shared" ref="CF697" si="13222">X697/X715</f>
        <v>6.5858164002891337E-2</v>
      </c>
      <c r="CG697" s="123">
        <f t="shared" ref="CG697" si="13223">Y697/Y715</f>
        <v>7.0930968967701083E-2</v>
      </c>
      <c r="CH697" s="124">
        <f t="shared" ref="CH697" si="13224">Z697/Z715</f>
        <v>6.6738389815312896E-2</v>
      </c>
      <c r="CI697" s="122">
        <f t="shared" ref="CI697" si="13225">AA697/AA715</f>
        <v>5.6568258371309688E-2</v>
      </c>
      <c r="CJ697" s="128">
        <f t="shared" ref="CJ697" si="13226">AB697/AB715</f>
        <v>6.4150100721566516E-2</v>
      </c>
      <c r="CK697" s="129">
        <f t="shared" ref="CK697" si="13227">AC697/AC715</f>
        <v>6.7232178229358439E-2</v>
      </c>
    </row>
    <row r="698" spans="1:89" ht="15" thickTop="1" thickBot="1" x14ac:dyDescent="0.3">
      <c r="A698" s="130" t="s">
        <v>28</v>
      </c>
      <c r="B698" s="179">
        <v>1031</v>
      </c>
      <c r="C698" s="180">
        <v>1003</v>
      </c>
      <c r="D698" s="181">
        <v>458</v>
      </c>
      <c r="E698" s="182">
        <v>459</v>
      </c>
      <c r="F698" s="179">
        <v>1282</v>
      </c>
      <c r="G698" s="183">
        <v>704</v>
      </c>
      <c r="H698" s="181">
        <v>1561</v>
      </c>
      <c r="I698" s="182">
        <v>1266</v>
      </c>
      <c r="J698" s="179">
        <v>206</v>
      </c>
      <c r="K698" s="183">
        <v>464</v>
      </c>
      <c r="L698" s="181">
        <v>464</v>
      </c>
      <c r="M698" s="179">
        <v>1120</v>
      </c>
      <c r="N698" s="184">
        <v>1279</v>
      </c>
      <c r="O698" s="185">
        <v>1553</v>
      </c>
      <c r="P698" s="179">
        <v>689</v>
      </c>
      <c r="Q698" s="183">
        <v>679</v>
      </c>
      <c r="R698" s="181">
        <v>978</v>
      </c>
      <c r="S698" s="182">
        <v>840</v>
      </c>
      <c r="T698" s="179">
        <v>149</v>
      </c>
      <c r="U698" s="183">
        <v>317</v>
      </c>
      <c r="V698" s="181">
        <v>481</v>
      </c>
      <c r="W698" s="182">
        <v>1112</v>
      </c>
      <c r="X698" s="179">
        <v>575</v>
      </c>
      <c r="Y698" s="183">
        <v>439</v>
      </c>
      <c r="Z698" s="181">
        <v>1584</v>
      </c>
      <c r="AA698" s="179">
        <v>1692</v>
      </c>
      <c r="AB698" s="161">
        <f t="shared" si="13063"/>
        <v>10737</v>
      </c>
      <c r="AC698" s="162">
        <f t="shared" si="13064"/>
        <v>11648</v>
      </c>
      <c r="AD698" s="217"/>
      <c r="AE698" s="266"/>
      <c r="AF698" s="110" t="s">
        <v>17</v>
      </c>
      <c r="AG698" s="111" t="s">
        <v>18</v>
      </c>
      <c r="AH698" s="112" t="s">
        <v>17</v>
      </c>
      <c r="AI698" s="113" t="s">
        <v>18</v>
      </c>
      <c r="AJ698" s="110" t="s">
        <v>17</v>
      </c>
      <c r="AK698" s="111" t="s">
        <v>18</v>
      </c>
      <c r="AL698" s="112" t="s">
        <v>17</v>
      </c>
      <c r="AM698" s="113" t="s">
        <v>18</v>
      </c>
      <c r="AN698" s="110" t="s">
        <v>17</v>
      </c>
      <c r="AO698" s="111" t="s">
        <v>18</v>
      </c>
      <c r="AP698" s="112" t="s">
        <v>17</v>
      </c>
      <c r="AQ698" s="110" t="s">
        <v>18</v>
      </c>
      <c r="AR698" s="114" t="s">
        <v>17</v>
      </c>
      <c r="AS698" s="115" t="s">
        <v>18</v>
      </c>
      <c r="AT698" s="110" t="s">
        <v>17</v>
      </c>
      <c r="AU698" s="111" t="s">
        <v>18</v>
      </c>
      <c r="AV698" s="112" t="s">
        <v>17</v>
      </c>
      <c r="AW698" s="113" t="s">
        <v>18</v>
      </c>
      <c r="AX698" s="110" t="s">
        <v>17</v>
      </c>
      <c r="AY698" s="111" t="s">
        <v>18</v>
      </c>
      <c r="AZ698" s="112" t="s">
        <v>17</v>
      </c>
      <c r="BA698" s="113" t="s">
        <v>18</v>
      </c>
      <c r="BB698" s="110" t="s">
        <v>17</v>
      </c>
      <c r="BC698" s="111" t="s">
        <v>18</v>
      </c>
      <c r="BD698" s="25" t="s">
        <v>17</v>
      </c>
      <c r="BE698" s="116" t="s">
        <v>18</v>
      </c>
      <c r="BF698" s="167" t="s">
        <v>17</v>
      </c>
      <c r="BG698" s="168" t="s">
        <v>18</v>
      </c>
      <c r="BH698" s="217"/>
      <c r="BI698" s="130" t="s">
        <v>28</v>
      </c>
      <c r="BJ698" s="122">
        <f>B698/B715</f>
        <v>5.4857933382994571E-2</v>
      </c>
      <c r="BK698" s="123">
        <f t="shared" ref="BK698" si="13228">C698/C715</f>
        <v>5.5025235900811938E-2</v>
      </c>
      <c r="BL698" s="124">
        <f t="shared" ref="BL698" si="13229">D698/D715</f>
        <v>5.3089138750434681E-2</v>
      </c>
      <c r="BM698" s="125">
        <f t="shared" ref="BM698" si="13230">E698/E715</f>
        <v>5.3039057083429625E-2</v>
      </c>
      <c r="BN698" s="122">
        <f t="shared" ref="BN698" si="13231">F698/F715</f>
        <v>6.0517371601208458E-2</v>
      </c>
      <c r="BO698" s="123">
        <f t="shared" ref="BO698" si="13232">G698/G715</f>
        <v>3.5779630006098802E-2</v>
      </c>
      <c r="BP698" s="124">
        <f t="shared" ref="BP698" si="13233">H698/H715</f>
        <v>5.8898992566879221E-2</v>
      </c>
      <c r="BQ698" s="125">
        <f t="shared" ref="BQ698" si="13234">I698/I715</f>
        <v>4.4895209049966314E-2</v>
      </c>
      <c r="BR698" s="122">
        <f t="shared" ref="BR698" si="13235">J698/J715</f>
        <v>4.3168482816429168E-2</v>
      </c>
      <c r="BS698" s="123">
        <f t="shared" ref="BS698" si="13236">K698/K715</f>
        <v>9.7091441724210081E-2</v>
      </c>
      <c r="BT698" s="124">
        <f t="shared" ref="BT698" si="13237">L698/L715</f>
        <v>3.1607629427792917E-2</v>
      </c>
      <c r="BU698" s="122">
        <f t="shared" ref="BU698" si="13238">M698/M715</f>
        <v>7.4384007438400748E-2</v>
      </c>
      <c r="BV698" s="126">
        <f t="shared" ref="BV698" si="13239">N698/N715</f>
        <v>4.6073487031700291E-2</v>
      </c>
      <c r="BW698" s="127">
        <f t="shared" ref="BW698" si="13240">O698/O715</f>
        <v>5.6969919295671315E-2</v>
      </c>
      <c r="BX698" s="122">
        <f t="shared" ref="BX698" si="13241">P698/P715</f>
        <v>4.8678818708492298E-2</v>
      </c>
      <c r="BY698" s="123">
        <f t="shared" ref="BY698" si="13242">Q698/Q715</f>
        <v>4.8625035806359213E-2</v>
      </c>
      <c r="BZ698" s="124">
        <f t="shared" ref="BZ698" si="13243">R698/R715</f>
        <v>5.4670467885292638E-2</v>
      </c>
      <c r="CA698" s="125">
        <f t="shared" ref="CA698" si="13244">S698/S715</f>
        <v>4.6286092131364337E-2</v>
      </c>
      <c r="CB698" s="122">
        <f t="shared" ref="CB698" si="13245">T698/T715</f>
        <v>2.9979879275653924E-2</v>
      </c>
      <c r="CC698" s="123">
        <f t="shared" ref="CC698" si="13246">U698/U715</f>
        <v>5.7973664959765914E-2</v>
      </c>
      <c r="CD698" s="124">
        <f t="shared" ref="CD698" si="13247">V698/V715</f>
        <v>3.147905759162304E-2</v>
      </c>
      <c r="CE698" s="125">
        <f t="shared" ref="CE698" si="13248">W698/W715</f>
        <v>6.5624077899085281E-2</v>
      </c>
      <c r="CF698" s="122">
        <f t="shared" ref="CF698" si="13249">X698/X715</f>
        <v>4.61810296361738E-2</v>
      </c>
      <c r="CG698" s="123">
        <f t="shared" ref="CG698" si="13250">Y698/Y715</f>
        <v>5.5604813172894237E-2</v>
      </c>
      <c r="CH698" s="124">
        <f t="shared" ref="CH698" si="13251">Z698/Z715</f>
        <v>5.6804733727810648E-2</v>
      </c>
      <c r="CI698" s="122">
        <f t="shared" ref="CI698" si="13252">AA698/AA715</f>
        <v>5.587477709530414E-2</v>
      </c>
      <c r="CJ698" s="128">
        <f t="shared" ref="CJ698" si="13253">AB698/AB715</f>
        <v>4.9951383816626269E-2</v>
      </c>
      <c r="CK698" s="129">
        <f t="shared" ref="CK698" si="13254">AC698/AC715</f>
        <v>5.4289110018410199E-2</v>
      </c>
    </row>
    <row r="699" spans="1:89" ht="13.5" thickTop="1" x14ac:dyDescent="0.2">
      <c r="A699" s="138" t="s">
        <v>29</v>
      </c>
      <c r="B699" s="193">
        <v>862</v>
      </c>
      <c r="C699" s="187">
        <v>686</v>
      </c>
      <c r="D699" s="188">
        <v>384</v>
      </c>
      <c r="E699" s="189">
        <v>363</v>
      </c>
      <c r="F699" s="186">
        <v>1165</v>
      </c>
      <c r="G699" s="190">
        <v>618</v>
      </c>
      <c r="H699" s="188">
        <v>1462</v>
      </c>
      <c r="I699" s="189">
        <v>1120</v>
      </c>
      <c r="J699" s="186">
        <v>224</v>
      </c>
      <c r="K699" s="190">
        <v>268</v>
      </c>
      <c r="L699" s="188">
        <v>554</v>
      </c>
      <c r="M699" s="186">
        <v>1007</v>
      </c>
      <c r="N699" s="191">
        <v>1164</v>
      </c>
      <c r="O699" s="194">
        <v>1450</v>
      </c>
      <c r="P699" s="186">
        <v>600</v>
      </c>
      <c r="Q699" s="190">
        <v>609</v>
      </c>
      <c r="R699" s="188">
        <v>986</v>
      </c>
      <c r="S699" s="189">
        <v>809</v>
      </c>
      <c r="T699" s="186">
        <v>196</v>
      </c>
      <c r="U699" s="190">
        <v>240</v>
      </c>
      <c r="V699" s="188">
        <v>466</v>
      </c>
      <c r="W699" s="195">
        <v>1034</v>
      </c>
      <c r="X699" s="186">
        <v>562</v>
      </c>
      <c r="Y699" s="190">
        <v>400</v>
      </c>
      <c r="Z699" s="188">
        <v>1573</v>
      </c>
      <c r="AA699" s="186">
        <v>1805</v>
      </c>
      <c r="AB699" s="161">
        <f t="shared" si="13063"/>
        <v>10198</v>
      </c>
      <c r="AC699" s="162">
        <f t="shared" si="13064"/>
        <v>10409</v>
      </c>
      <c r="AD699" s="217"/>
      <c r="AE699" s="253" t="str">
        <f>$AE$17</f>
        <v>17:00 - 17:59</v>
      </c>
      <c r="AF699" s="119">
        <f t="shared" ref="AF699:AU701" si="13255">SUMIF($A$9:$A$32,$AE699,B$691:B$714)</f>
        <v>1030</v>
      </c>
      <c r="AG699" s="176">
        <f t="shared" si="13255"/>
        <v>1853</v>
      </c>
      <c r="AH699" s="120">
        <f t="shared" si="13255"/>
        <v>835</v>
      </c>
      <c r="AI699" s="171">
        <f t="shared" si="13255"/>
        <v>619</v>
      </c>
      <c r="AJ699" s="119">
        <f t="shared" si="13255"/>
        <v>1068</v>
      </c>
      <c r="AK699" s="121">
        <f t="shared" si="13255"/>
        <v>1948</v>
      </c>
      <c r="AL699" s="120">
        <f t="shared" si="13255"/>
        <v>1698</v>
      </c>
      <c r="AM699" s="171">
        <f t="shared" si="13255"/>
        <v>2323</v>
      </c>
      <c r="AN699" s="119">
        <f t="shared" si="13255"/>
        <v>670</v>
      </c>
      <c r="AO699" s="121">
        <f t="shared" si="13255"/>
        <v>148</v>
      </c>
      <c r="AP699" s="120">
        <f t="shared" si="13255"/>
        <v>1661</v>
      </c>
      <c r="AQ699" s="119">
        <f t="shared" si="13255"/>
        <v>505</v>
      </c>
      <c r="AR699" s="170">
        <f t="shared" si="13255"/>
        <v>2944</v>
      </c>
      <c r="AS699" s="172">
        <f t="shared" si="13255"/>
        <v>1383</v>
      </c>
      <c r="AT699" s="119">
        <f t="shared" si="13255"/>
        <v>1268</v>
      </c>
      <c r="AU699" s="121">
        <f t="shared" si="13255"/>
        <v>918</v>
      </c>
      <c r="AV699" s="120">
        <f t="shared" ref="AP699:BE701" si="13256">SUMIF($A$9:$A$32,$AE699,R$691:R$714)</f>
        <v>1137</v>
      </c>
      <c r="AW699" s="171">
        <f t="shared" si="13256"/>
        <v>1488</v>
      </c>
      <c r="AX699" s="119">
        <f t="shared" si="13256"/>
        <v>702</v>
      </c>
      <c r="AY699" s="121">
        <f t="shared" si="13256"/>
        <v>149</v>
      </c>
      <c r="AZ699" s="120">
        <f t="shared" si="13256"/>
        <v>1633</v>
      </c>
      <c r="BA699" s="171">
        <f t="shared" si="13256"/>
        <v>866</v>
      </c>
      <c r="BB699" s="119">
        <f t="shared" si="13256"/>
        <v>1313</v>
      </c>
      <c r="BC699" s="121">
        <f t="shared" si="13256"/>
        <v>327</v>
      </c>
      <c r="BD699" s="20">
        <f t="shared" si="13256"/>
        <v>1894</v>
      </c>
      <c r="BE699" s="175">
        <f t="shared" si="13256"/>
        <v>2203</v>
      </c>
      <c r="BF699" s="161">
        <f>AF699+AH699+AJ699+AL699+AN699+AP699+AR699+AT699+AV699+AX699+AZ699+BB699+BD699</f>
        <v>17853</v>
      </c>
      <c r="BG699" s="162">
        <f>AG699+AI699+AK699+AM699+AO699+AQ699+AS699+AU699+AW699+AY699+BA699+BC699+BE699</f>
        <v>14730</v>
      </c>
      <c r="BH699" s="217"/>
      <c r="BI699" s="138" t="s">
        <v>29</v>
      </c>
      <c r="BJ699" s="122">
        <f>B699/B715</f>
        <v>4.5865701819729703E-2</v>
      </c>
      <c r="BK699" s="123">
        <f t="shared" ref="BK699" si="13257">C699/C715</f>
        <v>3.7634408602150539E-2</v>
      </c>
      <c r="BL699" s="124">
        <f t="shared" ref="BL699" si="13258">D699/D715</f>
        <v>4.4511417642285847E-2</v>
      </c>
      <c r="BM699" s="125">
        <f t="shared" ref="BM699" si="13259">E699/E715</f>
        <v>4.1945920961405134E-2</v>
      </c>
      <c r="BN699" s="122">
        <f t="shared" ref="BN699" si="13260">F699/F715</f>
        <v>5.4994335347432026E-2</v>
      </c>
      <c r="BO699" s="123">
        <f t="shared" ref="BO699" si="13261">G699/G715</f>
        <v>3.1408822931490138E-2</v>
      </c>
      <c r="BP699" s="124">
        <f t="shared" ref="BP699" si="13262">H699/H715</f>
        <v>5.5163566388710714E-2</v>
      </c>
      <c r="BQ699" s="125">
        <f t="shared" ref="BQ699" si="13263">I699/I715</f>
        <v>3.9717720486542075E-2</v>
      </c>
      <c r="BR699" s="122">
        <f t="shared" ref="BR699" si="13264">J699/J715</f>
        <v>4.694048616932104E-2</v>
      </c>
      <c r="BS699" s="123">
        <f t="shared" ref="BS699" si="13265">K699/K715</f>
        <v>5.6078677547604101E-2</v>
      </c>
      <c r="BT699" s="124">
        <f t="shared" ref="BT699" si="13266">L699/L715</f>
        <v>3.7738419618528612E-2</v>
      </c>
      <c r="BU699" s="122">
        <f t="shared" ref="BU699" si="13267">M699/M715</f>
        <v>6.6879192402204954E-2</v>
      </c>
      <c r="BV699" s="126">
        <f t="shared" ref="BV699" si="13268">N699/N715</f>
        <v>4.1930835734870317E-2</v>
      </c>
      <c r="BW699" s="127">
        <f t="shared" ref="BW699" si="13269">O699/O715</f>
        <v>5.3191489361702128E-2</v>
      </c>
      <c r="BX699" s="122">
        <f t="shared" ref="BX699" si="13270">P699/P715</f>
        <v>4.2390843577787198E-2</v>
      </c>
      <c r="BY699" s="123">
        <f t="shared" ref="BY699" si="13271">Q699/Q715</f>
        <v>4.3612145517043829E-2</v>
      </c>
      <c r="BZ699" s="124">
        <f t="shared" ref="BZ699" si="13272">R699/R715</f>
        <v>5.5117670076583372E-2</v>
      </c>
      <c r="CA699" s="125">
        <f t="shared" ref="CA699" si="13273">S699/S715</f>
        <v>4.4577914921754461E-2</v>
      </c>
      <c r="CB699" s="122">
        <f t="shared" ref="CB699" si="13274">T699/T715</f>
        <v>3.9436619718309862E-2</v>
      </c>
      <c r="CC699" s="123">
        <f t="shared" ref="CC699" si="13275">U699/U715</f>
        <v>4.3891733723482075E-2</v>
      </c>
      <c r="CD699" s="124">
        <f t="shared" ref="CD699" si="13276">V699/V715</f>
        <v>3.0497382198952878E-2</v>
      </c>
      <c r="CE699" s="125">
        <f t="shared" ref="CE699" si="13277">W699/W715</f>
        <v>6.1020950132782532E-2</v>
      </c>
      <c r="CF699" s="122">
        <f t="shared" ref="CF699" si="13278">X699/X715</f>
        <v>4.5136936792225524E-2</v>
      </c>
      <c r="CG699" s="123">
        <f t="shared" ref="CG699" si="13279">Y699/Y715</f>
        <v>5.06649778340722E-2</v>
      </c>
      <c r="CH699" s="124">
        <f t="shared" ref="CH699" si="13280">Z699/Z715</f>
        <v>5.6410256410256411E-2</v>
      </c>
      <c r="CI699" s="122">
        <f t="shared" ref="CI699" si="13281">AA699/AA715</f>
        <v>5.9606366818572086E-2</v>
      </c>
      <c r="CJ699" s="128">
        <f t="shared" ref="CJ699" si="13282">AB699/AB715</f>
        <v>4.7443812253139116E-2</v>
      </c>
      <c r="CK699" s="129">
        <f t="shared" ref="CK699" si="13283">AC699/AC715</f>
        <v>4.8514366945538442E-2</v>
      </c>
    </row>
    <row r="700" spans="1:89" x14ac:dyDescent="0.2">
      <c r="A700" s="130" t="s">
        <v>31</v>
      </c>
      <c r="B700" s="196">
        <v>797</v>
      </c>
      <c r="C700" s="180">
        <v>794</v>
      </c>
      <c r="D700" s="181">
        <v>396</v>
      </c>
      <c r="E700" s="182">
        <v>409</v>
      </c>
      <c r="F700" s="179">
        <v>910</v>
      </c>
      <c r="G700" s="183">
        <v>619</v>
      </c>
      <c r="H700" s="181">
        <v>1283</v>
      </c>
      <c r="I700" s="182">
        <v>1216</v>
      </c>
      <c r="J700" s="179">
        <v>216</v>
      </c>
      <c r="K700" s="180">
        <v>223</v>
      </c>
      <c r="L700" s="181">
        <v>560</v>
      </c>
      <c r="M700" s="179">
        <v>758</v>
      </c>
      <c r="N700" s="184">
        <v>1169</v>
      </c>
      <c r="O700" s="197">
        <v>1219</v>
      </c>
      <c r="P700" s="179">
        <v>601</v>
      </c>
      <c r="Q700" s="180">
        <v>556</v>
      </c>
      <c r="R700" s="181">
        <v>885</v>
      </c>
      <c r="S700" s="182">
        <v>783</v>
      </c>
      <c r="T700" s="188">
        <v>178</v>
      </c>
      <c r="U700" s="179">
        <v>235</v>
      </c>
      <c r="V700" s="181">
        <v>533</v>
      </c>
      <c r="W700" s="198">
        <v>810</v>
      </c>
      <c r="X700" s="179">
        <v>454</v>
      </c>
      <c r="Y700" s="183">
        <v>278</v>
      </c>
      <c r="Z700" s="181">
        <v>1625</v>
      </c>
      <c r="AA700" s="179">
        <v>1580</v>
      </c>
      <c r="AB700" s="161">
        <f t="shared" si="13063"/>
        <v>9607</v>
      </c>
      <c r="AC700" s="162">
        <f t="shared" si="13064"/>
        <v>9480</v>
      </c>
      <c r="AD700" s="217"/>
      <c r="AE700" s="255" t="str">
        <f>$AE$18</f>
        <v>18:00 - 18:59</v>
      </c>
      <c r="AF700" s="119">
        <f t="shared" si="13255"/>
        <v>975</v>
      </c>
      <c r="AG700" s="180">
        <f t="shared" si="13255"/>
        <v>2467</v>
      </c>
      <c r="AH700" s="181">
        <f t="shared" si="13255"/>
        <v>552</v>
      </c>
      <c r="AI700" s="182">
        <f t="shared" si="13255"/>
        <v>808</v>
      </c>
      <c r="AJ700" s="179">
        <f t="shared" si="13255"/>
        <v>749</v>
      </c>
      <c r="AK700" s="183">
        <f t="shared" si="13255"/>
        <v>2411</v>
      </c>
      <c r="AL700" s="181">
        <f t="shared" si="13255"/>
        <v>1645</v>
      </c>
      <c r="AM700" s="182">
        <f t="shared" si="13255"/>
        <v>3444</v>
      </c>
      <c r="AN700" s="179">
        <f t="shared" si="13255"/>
        <v>529</v>
      </c>
      <c r="AO700" s="183">
        <f t="shared" si="13255"/>
        <v>168</v>
      </c>
      <c r="AP700" s="181">
        <f t="shared" si="13256"/>
        <v>1896</v>
      </c>
      <c r="AQ700" s="179">
        <f t="shared" si="13256"/>
        <v>459</v>
      </c>
      <c r="AR700" s="184">
        <f t="shared" si="13256"/>
        <v>2577</v>
      </c>
      <c r="AS700" s="185">
        <f t="shared" si="13256"/>
        <v>1764</v>
      </c>
      <c r="AT700" s="179">
        <f t="shared" si="13256"/>
        <v>1260</v>
      </c>
      <c r="AU700" s="183">
        <f t="shared" si="13256"/>
        <v>1326</v>
      </c>
      <c r="AV700" s="181">
        <f t="shared" si="13256"/>
        <v>1309</v>
      </c>
      <c r="AW700" s="182">
        <f t="shared" si="13256"/>
        <v>1937</v>
      </c>
      <c r="AX700" s="179">
        <f t="shared" si="13256"/>
        <v>641</v>
      </c>
      <c r="AY700" s="183">
        <f t="shared" si="13256"/>
        <v>155</v>
      </c>
      <c r="AZ700" s="181">
        <f t="shared" si="13256"/>
        <v>2023</v>
      </c>
      <c r="BA700" s="182">
        <f t="shared" si="13256"/>
        <v>1076</v>
      </c>
      <c r="BB700" s="179">
        <f t="shared" si="13256"/>
        <v>1276</v>
      </c>
      <c r="BC700" s="183">
        <f t="shared" si="13256"/>
        <v>522</v>
      </c>
      <c r="BD700" s="181">
        <f t="shared" si="13256"/>
        <v>1825</v>
      </c>
      <c r="BE700" s="179">
        <f t="shared" si="13256"/>
        <v>3243</v>
      </c>
      <c r="BF700" s="163">
        <f>SUM(AF700,AH700,AJ700,AL700,AN700,AP700,AR700,AT700,AV700,AX700,AZ700,BB700,BD700)</f>
        <v>17257</v>
      </c>
      <c r="BG700" s="164">
        <f>SUM(AG700,AI700,AK700,AM700,AO700,AQ700,AS700,AU700,AW700,AY700,BA700,BC700,BE700)</f>
        <v>19780</v>
      </c>
      <c r="BH700" s="217"/>
      <c r="BI700" s="130" t="s">
        <v>31</v>
      </c>
      <c r="BJ700" s="122">
        <f>B700/B715</f>
        <v>4.2407151218473979E-2</v>
      </c>
      <c r="BK700" s="123">
        <f t="shared" ref="BK700" si="13284">C700/C715</f>
        <v>4.3559359227561996E-2</v>
      </c>
      <c r="BL700" s="124">
        <f t="shared" ref="BL700" si="13285">D700/D715</f>
        <v>4.5902399443607279E-2</v>
      </c>
      <c r="BM700" s="125">
        <f t="shared" ref="BM700" si="13286">E700/E715</f>
        <v>4.7261382019875203E-2</v>
      </c>
      <c r="BN700" s="122">
        <f t="shared" ref="BN700" si="13287">F700/F715</f>
        <v>4.2956948640483383E-2</v>
      </c>
      <c r="BO700" s="123">
        <f t="shared" ref="BO700" si="13288">G700/G715</f>
        <v>3.1459646269566988E-2</v>
      </c>
      <c r="BP700" s="124">
        <f t="shared" ref="BP700" si="13289">H700/H715</f>
        <v>4.8409614005961589E-2</v>
      </c>
      <c r="BQ700" s="125">
        <f t="shared" ref="BQ700" si="13290">I700/I715</f>
        <v>4.3122096528245682E-2</v>
      </c>
      <c r="BR700" s="122">
        <f t="shared" ref="BR700" si="13291">J700/J715</f>
        <v>4.526404023470243E-2</v>
      </c>
      <c r="BS700" s="123">
        <f t="shared" ref="BS700" si="13292">K700/K715</f>
        <v>4.6662481690730277E-2</v>
      </c>
      <c r="BT700" s="124">
        <f t="shared" ref="BT700" si="13293">L700/L715</f>
        <v>3.8147138964577658E-2</v>
      </c>
      <c r="BU700" s="122">
        <f t="shared" ref="BU700" si="13294">M700/M715</f>
        <v>5.0342033605631935E-2</v>
      </c>
      <c r="BV700" s="126">
        <f t="shared" ref="BV700" si="13295">N700/N715</f>
        <v>4.2110951008645536E-2</v>
      </c>
      <c r="BW700" s="127">
        <f t="shared" ref="BW700" si="13296">O700/O715</f>
        <v>4.471753484959648E-2</v>
      </c>
      <c r="BX700" s="122">
        <f t="shared" ref="BX700" si="13297">P700/P715</f>
        <v>4.2461494983750174E-2</v>
      </c>
      <c r="BY700" s="123">
        <f t="shared" ref="BY700" si="13298">Q700/Q715</f>
        <v>3.9816671440847898E-2</v>
      </c>
      <c r="BZ700" s="124">
        <f t="shared" ref="BZ700" si="13299">R700/R715</f>
        <v>4.9471742411537817E-2</v>
      </c>
      <c r="CA700" s="125">
        <f t="shared" ref="CA700" si="13300">S700/S715</f>
        <v>4.3145250165307472E-2</v>
      </c>
      <c r="CB700" s="122">
        <f t="shared" ref="CB700" si="13301">T700/T715</f>
        <v>3.5814889336016099E-2</v>
      </c>
      <c r="CC700" s="123">
        <f t="shared" ref="CC700" si="13302">U700/U715</f>
        <v>4.2977322604242869E-2</v>
      </c>
      <c r="CD700" s="124">
        <f t="shared" ref="CD700" si="13303">V700/V715</f>
        <v>3.4882198952879584E-2</v>
      </c>
      <c r="CE700" s="125">
        <f t="shared" ref="CE700" si="13304">W700/W715</f>
        <v>4.7801711419297725E-2</v>
      </c>
      <c r="CF700" s="122">
        <f t="shared" ref="CF700" si="13305">X700/X715</f>
        <v>3.6462934704039836E-2</v>
      </c>
      <c r="CG700" s="123">
        <f t="shared" ref="CG700" si="13306">Y700/Y715</f>
        <v>3.521215959468018E-2</v>
      </c>
      <c r="CH700" s="124">
        <f t="shared" ref="CH700" si="13307">Z700/Z715</f>
        <v>5.8275058275058272E-2</v>
      </c>
      <c r="CI700" s="122">
        <f t="shared" ref="CI700" si="13308">AA700/AA715</f>
        <v>5.2176210289941218E-2</v>
      </c>
      <c r="CJ700" s="128">
        <f t="shared" ref="CJ700" si="13309">AB700/AB715</f>
        <v>4.4694322839371199E-2</v>
      </c>
      <c r="CK700" s="129">
        <f t="shared" ref="CK700" si="13310">AC700/AC715</f>
        <v>4.418447484328028E-2</v>
      </c>
    </row>
    <row r="701" spans="1:89" ht="13.5" thickBot="1" x14ac:dyDescent="0.25">
      <c r="A701" s="138" t="s">
        <v>33</v>
      </c>
      <c r="B701" s="193">
        <v>815</v>
      </c>
      <c r="C701" s="187">
        <v>745</v>
      </c>
      <c r="D701" s="188">
        <v>361</v>
      </c>
      <c r="E701" s="189">
        <v>416</v>
      </c>
      <c r="F701" s="186">
        <v>868</v>
      </c>
      <c r="G701" s="190">
        <v>682</v>
      </c>
      <c r="H701" s="188">
        <v>1265</v>
      </c>
      <c r="I701" s="189">
        <v>1278</v>
      </c>
      <c r="J701" s="186">
        <v>268</v>
      </c>
      <c r="K701" s="187">
        <v>212</v>
      </c>
      <c r="L701" s="188">
        <v>570</v>
      </c>
      <c r="M701" s="186">
        <v>718</v>
      </c>
      <c r="N701" s="191">
        <v>1011</v>
      </c>
      <c r="O701" s="194">
        <v>1113</v>
      </c>
      <c r="P701" s="186">
        <v>574</v>
      </c>
      <c r="Q701" s="187">
        <v>488</v>
      </c>
      <c r="R701" s="188">
        <v>756</v>
      </c>
      <c r="S701" s="189">
        <v>703</v>
      </c>
      <c r="T701" s="186">
        <v>177</v>
      </c>
      <c r="U701" s="190">
        <v>218</v>
      </c>
      <c r="V701" s="188">
        <v>517</v>
      </c>
      <c r="W701" s="195">
        <v>726</v>
      </c>
      <c r="X701" s="186">
        <v>440</v>
      </c>
      <c r="Y701" s="190">
        <v>225</v>
      </c>
      <c r="Z701" s="188">
        <v>1445</v>
      </c>
      <c r="AA701" s="186">
        <v>1402</v>
      </c>
      <c r="AB701" s="161">
        <f t="shared" si="13063"/>
        <v>9067</v>
      </c>
      <c r="AC701" s="162">
        <f t="shared" si="13064"/>
        <v>8926</v>
      </c>
      <c r="AD701" s="217"/>
      <c r="AE701" s="253">
        <f>$AE$19</f>
        <v>0</v>
      </c>
      <c r="AF701" s="119">
        <f t="shared" si="13255"/>
        <v>0</v>
      </c>
      <c r="AG701" s="187">
        <f t="shared" si="13255"/>
        <v>0</v>
      </c>
      <c r="AH701" s="188">
        <f t="shared" si="13255"/>
        <v>0</v>
      </c>
      <c r="AI701" s="189">
        <f t="shared" si="13255"/>
        <v>0</v>
      </c>
      <c r="AJ701" s="186">
        <f t="shared" si="13255"/>
        <v>0</v>
      </c>
      <c r="AK701" s="190">
        <f t="shared" si="13255"/>
        <v>0</v>
      </c>
      <c r="AL701" s="188">
        <f t="shared" si="13255"/>
        <v>0</v>
      </c>
      <c r="AM701" s="189">
        <f t="shared" si="13255"/>
        <v>0</v>
      </c>
      <c r="AN701" s="186">
        <f t="shared" si="13255"/>
        <v>0</v>
      </c>
      <c r="AO701" s="190">
        <f t="shared" si="13255"/>
        <v>0</v>
      </c>
      <c r="AP701" s="188">
        <f t="shared" si="13256"/>
        <v>0</v>
      </c>
      <c r="AQ701" s="186">
        <f t="shared" si="13256"/>
        <v>0</v>
      </c>
      <c r="AR701" s="191">
        <f t="shared" si="13256"/>
        <v>0</v>
      </c>
      <c r="AS701" s="192">
        <f t="shared" si="13256"/>
        <v>0</v>
      </c>
      <c r="AT701" s="186">
        <f t="shared" si="13256"/>
        <v>0</v>
      </c>
      <c r="AU701" s="190">
        <f t="shared" si="13256"/>
        <v>0</v>
      </c>
      <c r="AV701" s="188">
        <f t="shared" si="13256"/>
        <v>0</v>
      </c>
      <c r="AW701" s="189">
        <f t="shared" si="13256"/>
        <v>0</v>
      </c>
      <c r="AX701" s="186">
        <f t="shared" si="13256"/>
        <v>0</v>
      </c>
      <c r="AY701" s="190">
        <f t="shared" si="13256"/>
        <v>0</v>
      </c>
      <c r="AZ701" s="188">
        <f t="shared" si="13256"/>
        <v>0</v>
      </c>
      <c r="BA701" s="189">
        <f t="shared" si="13256"/>
        <v>0</v>
      </c>
      <c r="BB701" s="186">
        <f t="shared" si="13256"/>
        <v>0</v>
      </c>
      <c r="BC701" s="190">
        <f t="shared" si="13256"/>
        <v>0</v>
      </c>
      <c r="BD701" s="188">
        <f t="shared" si="13256"/>
        <v>0</v>
      </c>
      <c r="BE701" s="186">
        <f t="shared" si="13256"/>
        <v>0</v>
      </c>
      <c r="BF701" s="163">
        <f>SUM(AF701,AH701,AJ701,AL701,AN701,AP701,AR701,AT701,AV701,AX701,AZ701,BB701,BD701)</f>
        <v>0</v>
      </c>
      <c r="BG701" s="164">
        <f>SUM(AG701,AI701,AK701,AM701,AO701,AQ701,AS701,AU701,AW701,AY701,BA701,BC701,BE701)</f>
        <v>0</v>
      </c>
      <c r="BH701" s="217"/>
      <c r="BI701" s="138" t="s">
        <v>33</v>
      </c>
      <c r="BJ701" s="122">
        <f>B701/B715</f>
        <v>4.3364903692667871E-2</v>
      </c>
      <c r="BK701" s="123">
        <f t="shared" ref="BK701" si="13311">C701/C715</f>
        <v>4.0871187184551239E-2</v>
      </c>
      <c r="BL701" s="124">
        <f t="shared" ref="BL701" si="13312">D701/D715</f>
        <v>4.1845369189753102E-2</v>
      </c>
      <c r="BM701" s="125">
        <f t="shared" ref="BM701" si="13313">E701/E715</f>
        <v>4.8070256528772823E-2</v>
      </c>
      <c r="BN701" s="122">
        <f t="shared" ref="BN701" si="13314">F701/F715</f>
        <v>4.0974320241691842E-2</v>
      </c>
      <c r="BO701" s="123">
        <f t="shared" ref="BO701" si="13315">G701/G715</f>
        <v>3.4661516568408213E-2</v>
      </c>
      <c r="BP701" s="124">
        <f t="shared" ref="BP701" si="13316">H701/H715</f>
        <v>4.7730445609930949E-2</v>
      </c>
      <c r="BQ701" s="125">
        <f t="shared" ref="BQ701" si="13317">I701/I715</f>
        <v>4.5320756055179261E-2</v>
      </c>
      <c r="BR701" s="122">
        <f t="shared" ref="BR701" si="13318">J701/J715</f>
        <v>5.6160938809723386E-2</v>
      </c>
      <c r="BS701" s="123">
        <f t="shared" ref="BS701" si="13319">K701/K715</f>
        <v>4.4360744925716677E-2</v>
      </c>
      <c r="BT701" s="124">
        <f t="shared" ref="BT701" si="13320">L701/L715</f>
        <v>3.8828337874659398E-2</v>
      </c>
      <c r="BU701" s="122">
        <f t="shared" ref="BU701" si="13321">M701/M715</f>
        <v>4.7685461911403333E-2</v>
      </c>
      <c r="BV701" s="126">
        <f t="shared" ref="BV701" si="13322">N701/N715</f>
        <v>3.6419308357348704E-2</v>
      </c>
      <c r="BW701" s="127">
        <f t="shared" ref="BW701" si="13323">O701/O715</f>
        <v>4.0829053558327222E-2</v>
      </c>
      <c r="BX701" s="122">
        <f t="shared" ref="BX701" si="13324">P701/P715</f>
        <v>4.0553907022749754E-2</v>
      </c>
      <c r="BY701" s="123">
        <f t="shared" ref="BY701" si="13325">Q701/Q715</f>
        <v>3.4947006588370091E-2</v>
      </c>
      <c r="BZ701" s="124">
        <f t="shared" ref="BZ701" si="13326">R701/R715</f>
        <v>4.2260607076974675E-2</v>
      </c>
      <c r="CA701" s="125">
        <f t="shared" ref="CA701" si="13327">S701/S715</f>
        <v>3.8737050914701344E-2</v>
      </c>
      <c r="CB701" s="122">
        <f t="shared" ref="CB701" si="13328">T701/T715</f>
        <v>3.5613682092555332E-2</v>
      </c>
      <c r="CC701" s="123">
        <f t="shared" ref="CC701" si="13329">U701/U715</f>
        <v>3.9868324798829555E-2</v>
      </c>
      <c r="CD701" s="124">
        <f t="shared" ref="CD701" si="13330">V701/V715</f>
        <v>3.3835078534031414E-2</v>
      </c>
      <c r="CE701" s="125">
        <f t="shared" ref="CE701" si="13331">W701/W715</f>
        <v>4.2844496901740928E-2</v>
      </c>
      <c r="CF701" s="122">
        <f t="shared" ref="CF701" si="13332">X701/X715</f>
        <v>3.5338527025941695E-2</v>
      </c>
      <c r="CG701" s="123">
        <f t="shared" ref="CG701" si="13333">Y701/Y715</f>
        <v>2.8499050031665613E-2</v>
      </c>
      <c r="CH701" s="124">
        <f t="shared" ref="CH701" si="13334">Z701/Z715</f>
        <v>5.181997489689797E-2</v>
      </c>
      <c r="CI701" s="122">
        <f t="shared" ref="CI701" si="13335">AA701/AA715</f>
        <v>4.6298130902846575E-2</v>
      </c>
      <c r="CJ701" s="128">
        <f t="shared" ref="CJ701" si="13336">AB701/AB715</f>
        <v>4.2182099009532494E-2</v>
      </c>
      <c r="CK701" s="129">
        <f t="shared" ref="CK701" si="13337">AC701/AC715</f>
        <v>4.1602386334506303E-2</v>
      </c>
    </row>
    <row r="702" spans="1:89" ht="14.25" thickTop="1" thickBot="1" x14ac:dyDescent="0.25">
      <c r="A702" s="130" t="s">
        <v>34</v>
      </c>
      <c r="B702" s="196">
        <v>649</v>
      </c>
      <c r="C702" s="180">
        <v>882</v>
      </c>
      <c r="D702" s="181">
        <v>376</v>
      </c>
      <c r="E702" s="182">
        <v>385</v>
      </c>
      <c r="F702" s="179">
        <v>803</v>
      </c>
      <c r="G702" s="183">
        <v>812</v>
      </c>
      <c r="H702" s="181">
        <v>1202</v>
      </c>
      <c r="I702" s="182">
        <v>1372</v>
      </c>
      <c r="J702" s="179">
        <v>252</v>
      </c>
      <c r="K702" s="180">
        <v>153</v>
      </c>
      <c r="L702" s="181">
        <v>664</v>
      </c>
      <c r="M702" s="179">
        <v>515</v>
      </c>
      <c r="N702" s="184">
        <v>1290</v>
      </c>
      <c r="O702" s="197">
        <v>1023</v>
      </c>
      <c r="P702" s="179">
        <v>719</v>
      </c>
      <c r="Q702" s="180">
        <v>480</v>
      </c>
      <c r="R702" s="181">
        <v>832</v>
      </c>
      <c r="S702" s="182">
        <v>833</v>
      </c>
      <c r="T702" s="179">
        <v>196</v>
      </c>
      <c r="U702" s="183">
        <v>220</v>
      </c>
      <c r="V702" s="181">
        <v>734</v>
      </c>
      <c r="W702" s="198">
        <v>690</v>
      </c>
      <c r="X702" s="179">
        <v>445</v>
      </c>
      <c r="Y702" s="183">
        <v>256</v>
      </c>
      <c r="Z702" s="181">
        <v>1394</v>
      </c>
      <c r="AA702" s="179">
        <v>1895</v>
      </c>
      <c r="AB702" s="161">
        <f t="shared" si="13063"/>
        <v>9556</v>
      </c>
      <c r="AC702" s="162">
        <f t="shared" si="13064"/>
        <v>9516</v>
      </c>
      <c r="AD702" s="217"/>
      <c r="AE702" s="250" t="s">
        <v>25</v>
      </c>
      <c r="AF702" s="14">
        <f t="shared" ref="AF702:BG702" si="13338">SUM(AF699:AF701)</f>
        <v>2005</v>
      </c>
      <c r="AG702" s="1">
        <f t="shared" si="13338"/>
        <v>4320</v>
      </c>
      <c r="AH702" s="14">
        <f t="shared" si="13338"/>
        <v>1387</v>
      </c>
      <c r="AI702" s="1">
        <f t="shared" si="13338"/>
        <v>1427</v>
      </c>
      <c r="AJ702" s="14">
        <f t="shared" si="13338"/>
        <v>1817</v>
      </c>
      <c r="AK702" s="1">
        <f t="shared" si="13338"/>
        <v>4359</v>
      </c>
      <c r="AL702" s="14">
        <f t="shared" si="13338"/>
        <v>3343</v>
      </c>
      <c r="AM702" s="1">
        <f t="shared" si="13338"/>
        <v>5767</v>
      </c>
      <c r="AN702" s="14">
        <f t="shared" si="13338"/>
        <v>1199</v>
      </c>
      <c r="AO702" s="1">
        <f t="shared" si="13338"/>
        <v>316</v>
      </c>
      <c r="AP702" s="14">
        <f t="shared" si="13338"/>
        <v>3557</v>
      </c>
      <c r="AQ702" s="1">
        <f t="shared" si="13338"/>
        <v>964</v>
      </c>
      <c r="AR702" s="14">
        <f t="shared" si="13338"/>
        <v>5521</v>
      </c>
      <c r="AS702" s="1">
        <f t="shared" si="13338"/>
        <v>3147</v>
      </c>
      <c r="AT702" s="14">
        <f t="shared" si="13338"/>
        <v>2528</v>
      </c>
      <c r="AU702" s="1">
        <f t="shared" si="13338"/>
        <v>2244</v>
      </c>
      <c r="AV702" s="14">
        <f t="shared" si="13338"/>
        <v>2446</v>
      </c>
      <c r="AW702" s="1">
        <f t="shared" si="13338"/>
        <v>3425</v>
      </c>
      <c r="AX702" s="14">
        <f t="shared" si="13338"/>
        <v>1343</v>
      </c>
      <c r="AY702" s="1">
        <f t="shared" si="13338"/>
        <v>304</v>
      </c>
      <c r="AZ702" s="14">
        <f t="shared" si="13338"/>
        <v>3656</v>
      </c>
      <c r="BA702" s="1">
        <f t="shared" si="13338"/>
        <v>1942</v>
      </c>
      <c r="BB702" s="14">
        <f t="shared" si="13338"/>
        <v>2589</v>
      </c>
      <c r="BC702" s="1">
        <f t="shared" si="13338"/>
        <v>849</v>
      </c>
      <c r="BD702" s="14">
        <f t="shared" si="13338"/>
        <v>3719</v>
      </c>
      <c r="BE702" s="1">
        <f t="shared" si="13338"/>
        <v>5446</v>
      </c>
      <c r="BF702" s="165">
        <f t="shared" si="13338"/>
        <v>35110</v>
      </c>
      <c r="BG702" s="166">
        <f t="shared" si="13338"/>
        <v>34510</v>
      </c>
      <c r="BH702" s="217"/>
      <c r="BI702" s="130" t="s">
        <v>34</v>
      </c>
      <c r="BJ702" s="122">
        <f>B702/B715</f>
        <v>3.4532297541768647E-2</v>
      </c>
      <c r="BK702" s="123">
        <f t="shared" ref="BK702" si="13339">C702/C715</f>
        <v>4.8387096774193547E-2</v>
      </c>
      <c r="BL702" s="124">
        <f t="shared" ref="BL702" si="13340">D702/D715</f>
        <v>4.3584096441404895E-2</v>
      </c>
      <c r="BM702" s="125">
        <f t="shared" ref="BM702" si="13341">E702/E715</f>
        <v>4.4488097989369077E-2</v>
      </c>
      <c r="BN702" s="122">
        <f t="shared" ref="BN702" si="13342">F702/F715</f>
        <v>3.7905966767371603E-2</v>
      </c>
      <c r="BO702" s="123">
        <f t="shared" ref="BO702" si="13343">G702/G715</f>
        <v>4.1268550518398048E-2</v>
      </c>
      <c r="BP702" s="124">
        <f t="shared" ref="BP702" si="13344">H702/H715</f>
        <v>4.5353356223823721E-2</v>
      </c>
      <c r="BQ702" s="125">
        <f t="shared" ref="BQ702" si="13345">I702/I715</f>
        <v>4.8654207596014042E-2</v>
      </c>
      <c r="BR702" s="122">
        <f t="shared" ref="BR702" si="13346">J702/J715</f>
        <v>5.2808046940486172E-2</v>
      </c>
      <c r="BS702" s="123">
        <f t="shared" ref="BS702" si="13347">K702/K715</f>
        <v>3.2015065913370999E-2</v>
      </c>
      <c r="BT702" s="124">
        <f t="shared" ref="BT702" si="13348">L702/L715</f>
        <v>4.5231607629427795E-2</v>
      </c>
      <c r="BU702" s="122">
        <f t="shared" ref="BU702" si="13349">M702/M715</f>
        <v>3.4203360563193203E-2</v>
      </c>
      <c r="BV702" s="126">
        <f t="shared" ref="BV702" si="13350">N702/N715</f>
        <v>4.6469740634005767E-2</v>
      </c>
      <c r="BW702" s="127">
        <f t="shared" ref="BW702" si="13351">O702/O715</f>
        <v>3.7527512839325018E-2</v>
      </c>
      <c r="BX702" s="122">
        <f t="shared" ref="BX702" si="13352">P702/P715</f>
        <v>5.0798360887381662E-2</v>
      </c>
      <c r="BY702" s="123">
        <f t="shared" ref="BY702" si="13353">Q702/Q715</f>
        <v>3.4374104841019763E-2</v>
      </c>
      <c r="BZ702" s="124">
        <f t="shared" ref="BZ702" si="13354">R702/R715</f>
        <v>4.6509027894236679E-2</v>
      </c>
      <c r="CA702" s="125">
        <f t="shared" ref="CA702" si="13355">S702/S715</f>
        <v>4.5900374696936301E-2</v>
      </c>
      <c r="CB702" s="122">
        <f t="shared" ref="CB702" si="13356">T702/T715</f>
        <v>3.9436619718309862E-2</v>
      </c>
      <c r="CC702" s="123">
        <f t="shared" ref="CC702" si="13357">U702/U715</f>
        <v>4.0234089246525238E-2</v>
      </c>
      <c r="CD702" s="124">
        <f t="shared" ref="CD702" si="13358">V702/V715</f>
        <v>4.8036649214659687E-2</v>
      </c>
      <c r="CE702" s="125">
        <f t="shared" ref="CE702" si="13359">W702/W715</f>
        <v>4.0719976394216581E-2</v>
      </c>
      <c r="CF702" s="122">
        <f t="shared" ref="CF702" si="13360">X702/X715</f>
        <v>3.5740101196691028E-2</v>
      </c>
      <c r="CG702" s="123">
        <f t="shared" ref="CG702" si="13361">Y702/Y715</f>
        <v>3.242558581380621E-2</v>
      </c>
      <c r="CH702" s="124">
        <f t="shared" ref="CH702" si="13362">Z702/Z715</f>
        <v>4.9991034606419224E-2</v>
      </c>
      <c r="CI702" s="122">
        <f t="shared" ref="CI702" si="13363">AA702/AA715</f>
        <v>6.2578429430024438E-2</v>
      </c>
      <c r="CJ702" s="128">
        <f t="shared" ref="CJ702" si="13364">AB702/AB715</f>
        <v>4.4457057255441988E-2</v>
      </c>
      <c r="CK702" s="129">
        <f t="shared" ref="CK702" si="13365">AC702/AC715</f>
        <v>4.4352263988254759E-2</v>
      </c>
    </row>
    <row r="703" spans="1:89" ht="13.5" thickTop="1" x14ac:dyDescent="0.2">
      <c r="A703" s="138" t="s">
        <v>35</v>
      </c>
      <c r="B703" s="193">
        <v>685</v>
      </c>
      <c r="C703" s="187">
        <v>1230</v>
      </c>
      <c r="D703" s="188">
        <v>411</v>
      </c>
      <c r="E703" s="189">
        <v>496</v>
      </c>
      <c r="F703" s="186">
        <v>808</v>
      </c>
      <c r="G703" s="190">
        <v>1273</v>
      </c>
      <c r="H703" s="188">
        <v>1246</v>
      </c>
      <c r="I703" s="189">
        <v>1743</v>
      </c>
      <c r="J703" s="186">
        <v>249</v>
      </c>
      <c r="K703" s="187">
        <v>173</v>
      </c>
      <c r="L703" s="188">
        <v>1119</v>
      </c>
      <c r="M703" s="186">
        <v>503</v>
      </c>
      <c r="N703" s="191">
        <v>1553</v>
      </c>
      <c r="O703" s="194">
        <v>1085</v>
      </c>
      <c r="P703" s="186">
        <v>711</v>
      </c>
      <c r="Q703" s="187">
        <v>528</v>
      </c>
      <c r="R703" s="188">
        <v>807</v>
      </c>
      <c r="S703" s="189">
        <v>879</v>
      </c>
      <c r="T703" s="186">
        <v>279</v>
      </c>
      <c r="U703" s="190">
        <v>118</v>
      </c>
      <c r="V703" s="188">
        <v>1007</v>
      </c>
      <c r="W703" s="195">
        <v>675</v>
      </c>
      <c r="X703" s="186">
        <v>649</v>
      </c>
      <c r="Y703" s="190">
        <v>222</v>
      </c>
      <c r="Z703" s="188">
        <v>1632</v>
      </c>
      <c r="AA703" s="186">
        <v>1769</v>
      </c>
      <c r="AB703" s="161">
        <f t="shared" si="13063"/>
        <v>11156</v>
      </c>
      <c r="AC703" s="162">
        <f t="shared" si="13064"/>
        <v>10694</v>
      </c>
      <c r="AD703" s="217"/>
      <c r="AE703" s="217"/>
      <c r="AF703" s="217"/>
      <c r="AG703" s="217"/>
      <c r="AH703" s="217"/>
      <c r="AI703" s="217"/>
      <c r="AJ703" s="217"/>
      <c r="AK703" s="217"/>
      <c r="AL703" s="217"/>
      <c r="AM703" s="217"/>
      <c r="AN703" s="217"/>
      <c r="AO703" s="217"/>
      <c r="AP703" s="217"/>
      <c r="AQ703" s="217"/>
      <c r="AR703" s="217"/>
      <c r="AS703" s="217"/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138" t="s">
        <v>35</v>
      </c>
      <c r="BJ703" s="122">
        <f>B703/B715</f>
        <v>3.6447802490156431E-2</v>
      </c>
      <c r="BK703" s="123">
        <f t="shared" ref="BK703" si="13366">C703/C715</f>
        <v>6.7478604344963791E-2</v>
      </c>
      <c r="BL703" s="124">
        <f t="shared" ref="BL703" si="13367">D703/D715</f>
        <v>4.7641126695259071E-2</v>
      </c>
      <c r="BM703" s="125">
        <f t="shared" ref="BM703" si="13368">E703/E715</f>
        <v>5.7314536630459906E-2</v>
      </c>
      <c r="BN703" s="122">
        <f t="shared" ref="BN703" si="13369">F703/F715</f>
        <v>3.8141993957703929E-2</v>
      </c>
      <c r="BO703" s="123">
        <f t="shared" ref="BO703" si="13370">G703/G715</f>
        <v>6.4698109371823548E-2</v>
      </c>
      <c r="BP703" s="124">
        <f t="shared" ref="BP703" si="13371">H703/H715</f>
        <v>4.7013545636343058E-2</v>
      </c>
      <c r="BQ703" s="125">
        <f t="shared" ref="BQ703" si="13372">I703/I715</f>
        <v>6.1810702507181105E-2</v>
      </c>
      <c r="BR703" s="122">
        <f t="shared" ref="BR703" si="13373">J703/J715</f>
        <v>5.2179379715004193E-2</v>
      </c>
      <c r="BS703" s="123">
        <f t="shared" ref="BS703" si="13374">K703/K715</f>
        <v>3.6200041849759362E-2</v>
      </c>
      <c r="BT703" s="124">
        <f t="shared" ref="BT703" si="13375">L703/L715</f>
        <v>7.622615803814714E-2</v>
      </c>
      <c r="BU703" s="122">
        <f t="shared" ref="BU703" si="13376">M703/M715</f>
        <v>3.3406389054924622E-2</v>
      </c>
      <c r="BV703" s="126">
        <f t="shared" ref="BV703" si="13377">N703/N715</f>
        <v>5.5943804034582136E-2</v>
      </c>
      <c r="BW703" s="127">
        <f t="shared" ref="BW703" si="13378">O703/O715</f>
        <v>3.9801907556859868E-2</v>
      </c>
      <c r="BX703" s="122">
        <f t="shared" ref="BX703" si="13379">P703/P715</f>
        <v>5.0233149639677829E-2</v>
      </c>
      <c r="BY703" s="123">
        <f t="shared" ref="BY703" si="13380">Q703/Q715</f>
        <v>3.7811515325121739E-2</v>
      </c>
      <c r="BZ703" s="124">
        <f t="shared" ref="BZ703" si="13381">R703/R715</f>
        <v>4.5111521046453128E-2</v>
      </c>
      <c r="CA703" s="125">
        <f t="shared" ref="CA703" si="13382">S703/S715</f>
        <v>4.8435089266034827E-2</v>
      </c>
      <c r="CB703" s="122">
        <f t="shared" ref="CB703" si="13383">T703/T715</f>
        <v>5.6136820925553318E-2</v>
      </c>
      <c r="CC703" s="123">
        <f t="shared" ref="CC703" si="13384">U703/U715</f>
        <v>2.1580102414045354E-2</v>
      </c>
      <c r="CD703" s="124">
        <f t="shared" ref="CD703" si="13385">V703/V715</f>
        <v>6.5903141361256551E-2</v>
      </c>
      <c r="CE703" s="125">
        <f t="shared" ref="CE703" si="13386">W703/W715</f>
        <v>3.9834759516081439E-2</v>
      </c>
      <c r="CF703" s="122">
        <f t="shared" ref="CF703" si="13387">X703/X715</f>
        <v>5.2124327363263993E-2</v>
      </c>
      <c r="CG703" s="123">
        <f t="shared" ref="CG703" si="13388">Y703/Y715</f>
        <v>2.811906269791007E-2</v>
      </c>
      <c r="CH703" s="124">
        <f t="shared" ref="CH703" si="13389">Z703/Z715</f>
        <v>5.8526089295320063E-2</v>
      </c>
      <c r="CI703" s="122">
        <f t="shared" ref="CI703" si="13390">AA703/AA715</f>
        <v>5.8417541773991152E-2</v>
      </c>
      <c r="CJ703" s="128">
        <f t="shared" ref="CJ703" si="13391">AB703/AB715</f>
        <v>5.1900683417927043E-2</v>
      </c>
      <c r="CK703" s="129">
        <f t="shared" ref="CK703" si="13392">AC703/AC715</f>
        <v>4.9842697676586424E-2</v>
      </c>
    </row>
    <row r="704" spans="1:89" x14ac:dyDescent="0.2">
      <c r="A704" s="130" t="s">
        <v>36</v>
      </c>
      <c r="B704" s="196">
        <v>746</v>
      </c>
      <c r="C704" s="180">
        <v>1768</v>
      </c>
      <c r="D704" s="181">
        <v>748</v>
      </c>
      <c r="E704" s="182">
        <v>519</v>
      </c>
      <c r="F704" s="179">
        <v>1018</v>
      </c>
      <c r="G704" s="183">
        <v>1843</v>
      </c>
      <c r="H704" s="181">
        <v>1459</v>
      </c>
      <c r="I704" s="182">
        <v>2332</v>
      </c>
      <c r="J704" s="179">
        <v>576</v>
      </c>
      <c r="K704" s="180">
        <v>147</v>
      </c>
      <c r="L704" s="181">
        <v>1313</v>
      </c>
      <c r="M704" s="179">
        <v>498</v>
      </c>
      <c r="N704" s="184">
        <v>2195</v>
      </c>
      <c r="O704" s="197">
        <v>1358</v>
      </c>
      <c r="P704" s="179">
        <v>1060</v>
      </c>
      <c r="Q704" s="180">
        <v>737</v>
      </c>
      <c r="R704" s="181">
        <v>1231</v>
      </c>
      <c r="S704" s="182">
        <v>1259</v>
      </c>
      <c r="T704" s="179">
        <v>695</v>
      </c>
      <c r="U704" s="183">
        <v>127</v>
      </c>
      <c r="V704" s="181">
        <v>1578</v>
      </c>
      <c r="W704" s="198">
        <v>771</v>
      </c>
      <c r="X704" s="179">
        <v>995</v>
      </c>
      <c r="Y704" s="183">
        <v>278</v>
      </c>
      <c r="Z704" s="181">
        <v>1910</v>
      </c>
      <c r="AA704" s="179">
        <v>2144</v>
      </c>
      <c r="AB704" s="161">
        <f t="shared" si="13063"/>
        <v>15524</v>
      </c>
      <c r="AC704" s="162">
        <f t="shared" si="13064"/>
        <v>13781</v>
      </c>
      <c r="AD704" s="217"/>
      <c r="AE704" s="217"/>
      <c r="AF704" s="217"/>
      <c r="AG704" s="217"/>
      <c r="AH704" s="217"/>
      <c r="AI704" s="217"/>
      <c r="AJ704" s="217"/>
      <c r="AK704" s="217"/>
      <c r="AL704" s="217"/>
      <c r="AM704" s="217"/>
      <c r="AN704" s="217"/>
      <c r="AO704" s="217"/>
      <c r="AP704" s="217"/>
      <c r="AQ704" s="217"/>
      <c r="AR704" s="217"/>
      <c r="AS704" s="217"/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130" t="s">
        <v>36</v>
      </c>
      <c r="BJ704" s="122">
        <f>B704/B715</f>
        <v>3.9693519208257956E-2</v>
      </c>
      <c r="BK704" s="123">
        <f t="shared" ref="BK704" si="13393">C704/C715</f>
        <v>9.6993636164143082E-2</v>
      </c>
      <c r="BL704" s="124">
        <f t="shared" ref="BL704" si="13394">D704/D715</f>
        <v>8.6704532282369309E-2</v>
      </c>
      <c r="BM704" s="125">
        <f t="shared" ref="BM704" si="13395">E704/E715</f>
        <v>5.9972267159694941E-2</v>
      </c>
      <c r="BN704" s="122">
        <f t="shared" ref="BN704" si="13396">F704/F715</f>
        <v>4.805513595166163E-2</v>
      </c>
      <c r="BO704" s="123">
        <f t="shared" ref="BO704" si="13397">G704/G715</f>
        <v>9.3667412075625123E-2</v>
      </c>
      <c r="BP704" s="124">
        <f t="shared" ref="BP704" si="13398">H704/H715</f>
        <v>5.5050371656038939E-2</v>
      </c>
      <c r="BQ704" s="125">
        <f t="shared" ref="BQ704" si="13399">I704/I715</f>
        <v>8.2697968013050113E-2</v>
      </c>
      <c r="BR704" s="122">
        <f t="shared" ref="BR704" si="13400">J704/J715</f>
        <v>0.12070410729253982</v>
      </c>
      <c r="BS704" s="123">
        <f t="shared" ref="BS704" si="13401">K704/K715</f>
        <v>3.0759573132454487E-2</v>
      </c>
      <c r="BT704" s="124">
        <f t="shared" ref="BT704" si="13402">L704/L715</f>
        <v>8.9441416893732972E-2</v>
      </c>
      <c r="BU704" s="122">
        <f t="shared" ref="BU704" si="13403">M704/M715</f>
        <v>3.3074317593146045E-2</v>
      </c>
      <c r="BV704" s="126">
        <f t="shared" ref="BV704" si="13404">N704/N715</f>
        <v>7.9070605187319884E-2</v>
      </c>
      <c r="BW704" s="127">
        <f t="shared" ref="BW704" si="13405">O704/O715</f>
        <v>4.9816581071166544E-2</v>
      </c>
      <c r="BX704" s="122">
        <f t="shared" ref="BX704" si="13406">P704/P715</f>
        <v>7.4890490320757383E-2</v>
      </c>
      <c r="BY704" s="123">
        <f t="shared" ref="BY704" si="13407">Q704/Q715</f>
        <v>5.27785734746491E-2</v>
      </c>
      <c r="BZ704" s="124">
        <f t="shared" ref="BZ704" si="13408">R704/R715</f>
        <v>6.8813237184862208E-2</v>
      </c>
      <c r="CA704" s="125">
        <f t="shared" ref="CA704" si="13409">S704/S715</f>
        <v>6.9374035706413928E-2</v>
      </c>
      <c r="CB704" s="122">
        <f t="shared" ref="CB704" si="13410">T704/T715</f>
        <v>0.13983903420523139</v>
      </c>
      <c r="CC704" s="123">
        <f t="shared" ref="CC704" si="13411">U704/U715</f>
        <v>2.3226042428675934E-2</v>
      </c>
      <c r="CD704" s="124">
        <f t="shared" ref="CD704" si="13412">V704/V715</f>
        <v>0.10327225130890053</v>
      </c>
      <c r="CE704" s="125">
        <f t="shared" ref="CE704" si="13413">W704/W715</f>
        <v>4.5500147536146354E-2</v>
      </c>
      <c r="CF704" s="122">
        <f t="shared" ref="CF704" si="13414">X704/X715</f>
        <v>7.9913259979118148E-2</v>
      </c>
      <c r="CG704" s="123">
        <f t="shared" ref="CG704" si="13415">Y704/Y715</f>
        <v>3.521215959468018E-2</v>
      </c>
      <c r="CH704" s="124">
        <f t="shared" ref="CH704" si="13416">Z704/Z715</f>
        <v>6.8495606957145419E-2</v>
      </c>
      <c r="CI704" s="122">
        <f t="shared" ref="CI704" si="13417">AA704/AA715</f>
        <v>7.0801135988375938E-2</v>
      </c>
      <c r="CJ704" s="128">
        <f t="shared" ref="CJ704" si="13418">AB704/AB715</f>
        <v>7.2221782841511248E-2</v>
      </c>
      <c r="CK704" s="129">
        <f t="shared" ref="CK704" si="13419">AC704/AC715</f>
        <v>6.4230616858148265E-2</v>
      </c>
    </row>
    <row r="705" spans="1:89" x14ac:dyDescent="0.2">
      <c r="A705" s="138" t="s">
        <v>30</v>
      </c>
      <c r="B705" s="193">
        <v>1030</v>
      </c>
      <c r="C705" s="187">
        <v>1853</v>
      </c>
      <c r="D705" s="188">
        <v>835</v>
      </c>
      <c r="E705" s="189">
        <v>619</v>
      </c>
      <c r="F705" s="186">
        <v>1068</v>
      </c>
      <c r="G705" s="190">
        <v>1948</v>
      </c>
      <c r="H705" s="188">
        <v>1698</v>
      </c>
      <c r="I705" s="189">
        <v>2323</v>
      </c>
      <c r="J705" s="186">
        <v>670</v>
      </c>
      <c r="K705" s="187">
        <v>148</v>
      </c>
      <c r="L705" s="188">
        <v>1661</v>
      </c>
      <c r="M705" s="186">
        <v>505</v>
      </c>
      <c r="N705" s="191">
        <v>2944</v>
      </c>
      <c r="O705" s="194">
        <v>1383</v>
      </c>
      <c r="P705" s="186">
        <v>1268</v>
      </c>
      <c r="Q705" s="187">
        <v>918</v>
      </c>
      <c r="R705" s="188">
        <v>1137</v>
      </c>
      <c r="S705" s="189">
        <v>1488</v>
      </c>
      <c r="T705" s="186">
        <v>702</v>
      </c>
      <c r="U705" s="190">
        <v>149</v>
      </c>
      <c r="V705" s="188">
        <v>1633</v>
      </c>
      <c r="W705" s="195">
        <v>866</v>
      </c>
      <c r="X705" s="186">
        <v>1313</v>
      </c>
      <c r="Y705" s="190">
        <v>327</v>
      </c>
      <c r="Z705" s="188">
        <v>1894</v>
      </c>
      <c r="AA705" s="186">
        <v>2203</v>
      </c>
      <c r="AB705" s="161">
        <f t="shared" si="13063"/>
        <v>17853</v>
      </c>
      <c r="AC705" s="162">
        <f t="shared" si="13064"/>
        <v>14730</v>
      </c>
      <c r="AD705" s="217"/>
      <c r="AE705" s="217"/>
      <c r="AF705" s="217"/>
      <c r="AG705" s="217"/>
      <c r="AH705" s="217"/>
      <c r="AI705" s="217"/>
      <c r="AJ705" s="217"/>
      <c r="AK705" s="217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138" t="s">
        <v>30</v>
      </c>
      <c r="BJ705" s="122">
        <f>B705/B715</f>
        <v>5.4804724912206025E-2</v>
      </c>
      <c r="BK705" s="123">
        <f t="shared" ref="BK705" si="13420">C705/C715</f>
        <v>0.10165679174895764</v>
      </c>
      <c r="BL705" s="124">
        <f t="shared" ref="BL705" si="13421">D705/D715</f>
        <v>9.6789150341949695E-2</v>
      </c>
      <c r="BM705" s="125">
        <f t="shared" ref="BM705" si="13422">E705/E715</f>
        <v>7.1527617286803791E-2</v>
      </c>
      <c r="BN705" s="122">
        <f t="shared" ref="BN705" si="13423">F705/F715</f>
        <v>5.0415407854984891E-2</v>
      </c>
      <c r="BO705" s="123">
        <f t="shared" ref="BO705" si="13424">G705/G715</f>
        <v>9.900386257369384E-2</v>
      </c>
      <c r="BP705" s="124">
        <f t="shared" ref="BP705" si="13425">H705/H715</f>
        <v>6.4068218692223525E-2</v>
      </c>
      <c r="BQ705" s="125">
        <f t="shared" ref="BQ705" si="13426">I705/I715</f>
        <v>8.2378807759140402E-2</v>
      </c>
      <c r="BR705" s="122">
        <f t="shared" ref="BR705" si="13427">J705/J715</f>
        <v>0.14040234702430845</v>
      </c>
      <c r="BS705" s="123">
        <f t="shared" ref="BS705" si="13428">K705/K715</f>
        <v>3.0968821929273908E-2</v>
      </c>
      <c r="BT705" s="124">
        <f t="shared" ref="BT705" si="13429">L705/L715</f>
        <v>0.11314713896457766</v>
      </c>
      <c r="BU705" s="122">
        <f t="shared" ref="BU705" si="13430">M705/M715</f>
        <v>3.3539217639636049E-2</v>
      </c>
      <c r="BV705" s="126">
        <f t="shared" ref="BV705" si="13431">N705/N715</f>
        <v>0.10605187319884726</v>
      </c>
      <c r="BW705" s="127">
        <f t="shared" ref="BW705" si="13432">O705/O715</f>
        <v>5.0733675715333826E-2</v>
      </c>
      <c r="BX705" s="122">
        <f t="shared" ref="BX705" si="13433">P705/P715</f>
        <v>8.9585982761056948E-2</v>
      </c>
      <c r="BY705" s="123">
        <f t="shared" ref="BY705" si="13434">Q705/Q715</f>
        <v>6.5740475508450302E-2</v>
      </c>
      <c r="BZ705" s="124">
        <f t="shared" ref="BZ705" si="13435">R705/R715</f>
        <v>6.3558611437196044E-2</v>
      </c>
      <c r="CA705" s="125">
        <f t="shared" ref="CA705" si="13436">S705/S715</f>
        <v>8.1992506061273965E-2</v>
      </c>
      <c r="CB705" s="122">
        <f t="shared" ref="CB705" si="13437">T705/T715</f>
        <v>0.14124748490945674</v>
      </c>
      <c r="CC705" s="123">
        <f t="shared" ref="CC705" si="13438">U705/U715</f>
        <v>2.7249451353328458E-2</v>
      </c>
      <c r="CD705" s="124">
        <f t="shared" ref="CD705" si="13439">V705/V715</f>
        <v>0.10687172774869109</v>
      </c>
      <c r="CE705" s="125">
        <f t="shared" ref="CE705" si="13440">W705/W715</f>
        <v>5.110652109766893E-2</v>
      </c>
      <c r="CF705" s="122">
        <f t="shared" ref="CF705" si="13441">X705/X715</f>
        <v>0.105453377238776</v>
      </c>
      <c r="CG705" s="123">
        <f t="shared" ref="CG705" si="13442">Y705/Y715</f>
        <v>4.1418619379354024E-2</v>
      </c>
      <c r="CH705" s="124">
        <f t="shared" ref="CH705" si="13443">Z705/Z715</f>
        <v>6.7921821767975621E-2</v>
      </c>
      <c r="CI705" s="122">
        <f t="shared" ref="CI705" si="13444">AA705/AA715</f>
        <v>7.2749488144772473E-2</v>
      </c>
      <c r="CJ705" s="128">
        <f t="shared" ref="CJ705" si="13445">AB705/AB715</f>
        <v>8.3056911174278547E-2</v>
      </c>
      <c r="CK705" s="129">
        <f t="shared" ref="CK705" si="13446">AC705/AC715</f>
        <v>6.8653725152058906E-2</v>
      </c>
    </row>
    <row r="706" spans="1:89" x14ac:dyDescent="0.2">
      <c r="A706" s="130" t="s">
        <v>32</v>
      </c>
      <c r="B706" s="196">
        <v>975</v>
      </c>
      <c r="C706" s="180">
        <v>2467</v>
      </c>
      <c r="D706" s="181">
        <v>552</v>
      </c>
      <c r="E706" s="182">
        <v>808</v>
      </c>
      <c r="F706" s="179">
        <v>749</v>
      </c>
      <c r="G706" s="183">
        <v>2411</v>
      </c>
      <c r="H706" s="181">
        <v>1645</v>
      </c>
      <c r="I706" s="182">
        <v>3444</v>
      </c>
      <c r="J706" s="179">
        <v>529</v>
      </c>
      <c r="K706" s="180">
        <v>168</v>
      </c>
      <c r="L706" s="181">
        <v>1896</v>
      </c>
      <c r="M706" s="179">
        <v>459</v>
      </c>
      <c r="N706" s="184">
        <v>2577</v>
      </c>
      <c r="O706" s="197">
        <v>1764</v>
      </c>
      <c r="P706" s="179">
        <v>1260</v>
      </c>
      <c r="Q706" s="180">
        <v>1326</v>
      </c>
      <c r="R706" s="181">
        <v>1309</v>
      </c>
      <c r="S706" s="182">
        <v>1937</v>
      </c>
      <c r="T706" s="179">
        <v>641</v>
      </c>
      <c r="U706" s="183">
        <v>155</v>
      </c>
      <c r="V706" s="181">
        <v>2023</v>
      </c>
      <c r="W706" s="198">
        <v>1076</v>
      </c>
      <c r="X706" s="179">
        <v>1276</v>
      </c>
      <c r="Y706" s="183">
        <v>522</v>
      </c>
      <c r="Z706" s="181">
        <v>1825</v>
      </c>
      <c r="AA706" s="179">
        <v>3243</v>
      </c>
      <c r="AB706" s="161">
        <f t="shared" si="13063"/>
        <v>17257</v>
      </c>
      <c r="AC706" s="162">
        <f t="shared" si="13064"/>
        <v>19780</v>
      </c>
      <c r="AD706" s="217"/>
      <c r="AE706" s="217"/>
      <c r="AF706" s="217"/>
      <c r="AG706" s="217"/>
      <c r="AH706" s="217"/>
      <c r="AI706" s="217"/>
      <c r="AJ706" s="217"/>
      <c r="AK706" s="217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130" t="s">
        <v>32</v>
      </c>
      <c r="BJ706" s="122">
        <f>B706/B715</f>
        <v>5.1878259018835797E-2</v>
      </c>
      <c r="BK706" s="123">
        <f t="shared" ref="BK706" si="13447">C706/C715</f>
        <v>0.13534123326750055</v>
      </c>
      <c r="BL706" s="124">
        <f t="shared" ref="BL706" si="13448">D706/D715</f>
        <v>6.3985162860785899E-2</v>
      </c>
      <c r="BM706" s="125">
        <f t="shared" ref="BM706" si="13449">E706/E715</f>
        <v>9.3367229027039519E-2</v>
      </c>
      <c r="BN706" s="122">
        <f t="shared" ref="BN706" si="13450">F706/F715</f>
        <v>3.5356873111782476E-2</v>
      </c>
      <c r="BO706" s="123">
        <f t="shared" ref="BO706" si="13451">G706/G715</f>
        <v>0.12253506810327303</v>
      </c>
      <c r="BP706" s="124">
        <f t="shared" ref="BP706" si="13452">H706/H715</f>
        <v>6.2068445081688864E-2</v>
      </c>
      <c r="BQ706" s="125">
        <f t="shared" ref="BQ706" si="13453">I706/I715</f>
        <v>0.12213199049611688</v>
      </c>
      <c r="BR706" s="122">
        <f t="shared" ref="BR706" si="13454">J706/J715</f>
        <v>0.11085498742665549</v>
      </c>
      <c r="BS706" s="123">
        <f t="shared" ref="BS706" si="13455">K706/K715</f>
        <v>3.5153797865662272E-2</v>
      </c>
      <c r="BT706" s="124">
        <f t="shared" ref="BT706" si="13456">L706/L715</f>
        <v>0.12915531335149863</v>
      </c>
      <c r="BU706" s="122">
        <f t="shared" ref="BU706" si="13457">M706/M715</f>
        <v>3.0484160191273164E-2</v>
      </c>
      <c r="BV706" s="126">
        <f t="shared" ref="BV706" si="13458">N706/N715</f>
        <v>9.2831412103746402E-2</v>
      </c>
      <c r="BW706" s="127">
        <f t="shared" ref="BW706" si="13459">O706/O715</f>
        <v>6.4710198092443147E-2</v>
      </c>
      <c r="BX706" s="122">
        <f t="shared" ref="BX706" si="13460">P706/P715</f>
        <v>8.9020771513353122E-2</v>
      </c>
      <c r="BY706" s="123">
        <f t="shared" ref="BY706" si="13461">Q706/Q715</f>
        <v>9.4958464623317099E-2</v>
      </c>
      <c r="BZ706" s="124">
        <f t="shared" ref="BZ706" si="13462">R706/R715</f>
        <v>7.317345854994689E-2</v>
      </c>
      <c r="CA706" s="125">
        <f t="shared" ref="CA706" si="13463">S706/S715</f>
        <v>0.10673352435530085</v>
      </c>
      <c r="CB706" s="122">
        <f t="shared" ref="CB706" si="13464">T706/T715</f>
        <v>0.12897384305835011</v>
      </c>
      <c r="CC706" s="123">
        <f t="shared" ref="CC706" si="13465">U706/U715</f>
        <v>2.8346744696415509E-2</v>
      </c>
      <c r="CD706" s="124">
        <f t="shared" ref="CD706" si="13466">V706/V715</f>
        <v>0.13239528795811517</v>
      </c>
      <c r="CE706" s="125">
        <f t="shared" ref="CE706" si="13467">W706/W715</f>
        <v>6.3499557391560935E-2</v>
      </c>
      <c r="CF706" s="122">
        <f t="shared" ref="CF706" si="13468">X706/X715</f>
        <v>0.10248172837523091</v>
      </c>
      <c r="CG706" s="123">
        <f t="shared" ref="CG706" si="13469">Y706/Y715</f>
        <v>6.6117796073464213E-2</v>
      </c>
      <c r="CH706" s="124">
        <f t="shared" ref="CH706" si="13470">Z706/Z715</f>
        <v>6.5447373139680826E-2</v>
      </c>
      <c r="CI706" s="122">
        <f t="shared" ref="CI706" si="13471">AA706/AA715</f>
        <v>0.1070933227659996</v>
      </c>
      <c r="CJ706" s="128">
        <f t="shared" ref="CJ706" si="13472">AB706/AB715</f>
        <v>8.0284160428752874E-2</v>
      </c>
      <c r="CK706" s="129">
        <f t="shared" ref="CK706" si="13473">AC706/AC715</f>
        <v>9.2190813544312647E-2</v>
      </c>
    </row>
    <row r="707" spans="1:89" x14ac:dyDescent="0.2">
      <c r="A707" s="138" t="s">
        <v>37</v>
      </c>
      <c r="B707" s="193">
        <v>1017</v>
      </c>
      <c r="C707" s="187">
        <v>1640</v>
      </c>
      <c r="D707" s="188">
        <v>381</v>
      </c>
      <c r="E707" s="189">
        <v>635</v>
      </c>
      <c r="F707" s="186">
        <v>696</v>
      </c>
      <c r="G707" s="190">
        <v>2003</v>
      </c>
      <c r="H707" s="188">
        <v>1320</v>
      </c>
      <c r="I707" s="189">
        <v>2598</v>
      </c>
      <c r="J707" s="186">
        <v>387</v>
      </c>
      <c r="K707" s="187">
        <v>119</v>
      </c>
      <c r="L707" s="188">
        <v>1305</v>
      </c>
      <c r="M707" s="186">
        <v>441</v>
      </c>
      <c r="N707" s="191">
        <v>1917</v>
      </c>
      <c r="O707" s="194">
        <v>1452</v>
      </c>
      <c r="P707" s="186">
        <v>763</v>
      </c>
      <c r="Q707" s="187">
        <v>1008</v>
      </c>
      <c r="R707" s="188">
        <v>964</v>
      </c>
      <c r="S707" s="189">
        <v>1409</v>
      </c>
      <c r="T707" s="186">
        <v>376</v>
      </c>
      <c r="U707" s="190">
        <v>123</v>
      </c>
      <c r="V707" s="188">
        <v>1489</v>
      </c>
      <c r="W707" s="195">
        <v>711</v>
      </c>
      <c r="X707" s="186">
        <v>765</v>
      </c>
      <c r="Y707" s="190">
        <v>398</v>
      </c>
      <c r="Z707" s="188">
        <v>1535</v>
      </c>
      <c r="AA707" s="186">
        <v>2295</v>
      </c>
      <c r="AB707" s="161">
        <f t="shared" si="13063"/>
        <v>12915</v>
      </c>
      <c r="AC707" s="162">
        <f t="shared" si="13064"/>
        <v>14832</v>
      </c>
      <c r="AD707" s="217"/>
      <c r="AE707" s="217"/>
      <c r="AF707" s="217"/>
      <c r="AG707" s="217"/>
      <c r="AH707" s="217"/>
      <c r="AI707" s="217"/>
      <c r="AJ707" s="217"/>
      <c r="AK707" s="217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138" t="s">
        <v>37</v>
      </c>
      <c r="BJ707" s="122">
        <f>B707/B715</f>
        <v>5.4113014791954878E-2</v>
      </c>
      <c r="BK707" s="123">
        <f t="shared" ref="BK707" si="13474">C707/C715</f>
        <v>8.9971472459951726E-2</v>
      </c>
      <c r="BL707" s="124">
        <f t="shared" ref="BL707" si="13475">D707/D715</f>
        <v>4.4163672191955487E-2</v>
      </c>
      <c r="BM707" s="125">
        <f t="shared" ref="BM707" si="13476">E707/E715</f>
        <v>7.3376473307141213E-2</v>
      </c>
      <c r="BN707" s="122">
        <f t="shared" ref="BN707" si="13477">F707/F715</f>
        <v>3.2854984894259816E-2</v>
      </c>
      <c r="BO707" s="123">
        <f t="shared" ref="BO707" si="13478">G707/G715</f>
        <v>0.10179914616792031</v>
      </c>
      <c r="BP707" s="124">
        <f t="shared" ref="BP707" si="13479">H707/H715</f>
        <v>4.9805682375580126E-2</v>
      </c>
      <c r="BQ707" s="125">
        <f t="shared" ref="BQ707" si="13480">I707/I715</f>
        <v>9.2130926628603851E-2</v>
      </c>
      <c r="BR707" s="122">
        <f t="shared" ref="BR707" si="13481">J707/J715</f>
        <v>8.1098072087175191E-2</v>
      </c>
      <c r="BS707" s="123">
        <f t="shared" ref="BS707" si="13482">K707/K715</f>
        <v>2.4900606821510775E-2</v>
      </c>
      <c r="BT707" s="124">
        <f t="shared" ref="BT707" si="13483">L707/L715</f>
        <v>8.8896457765667569E-2</v>
      </c>
      <c r="BU707" s="122">
        <f t="shared" ref="BU707" si="13484">M707/M715</f>
        <v>2.9288702928870293E-2</v>
      </c>
      <c r="BV707" s="126">
        <f t="shared" ref="BV707" si="13485">N707/N715</f>
        <v>6.9056195965417871E-2</v>
      </c>
      <c r="BW707" s="127">
        <f t="shared" ref="BW707" si="13486">O707/O715</f>
        <v>5.3264856933235509E-2</v>
      </c>
      <c r="BX707" s="122">
        <f t="shared" ref="BX707" si="13487">P707/P715</f>
        <v>5.3907022749752717E-2</v>
      </c>
      <c r="BY707" s="123">
        <f t="shared" ref="BY707" si="13488">Q707/Q715</f>
        <v>7.2185620166141509E-2</v>
      </c>
      <c r="BZ707" s="124">
        <f t="shared" ref="BZ707" si="13489">R707/R715</f>
        <v>5.3887864050533849E-2</v>
      </c>
      <c r="CA707" s="125">
        <f t="shared" ref="CA707" si="13490">S707/S715</f>
        <v>7.7639409301300422E-2</v>
      </c>
      <c r="CB707" s="122">
        <f t="shared" ref="CB707" si="13491">T707/T715</f>
        <v>7.5653923541247489E-2</v>
      </c>
      <c r="CC707" s="123">
        <f t="shared" ref="CC707" si="13492">U707/U715</f>
        <v>2.2494513533284563E-2</v>
      </c>
      <c r="CD707" s="124">
        <f t="shared" ref="CD707" si="13493">V707/V715</f>
        <v>9.7447643979057585E-2</v>
      </c>
      <c r="CE707" s="125">
        <f t="shared" ref="CE707" si="13494">W707/W715</f>
        <v>4.1959280023605786E-2</v>
      </c>
      <c r="CF707" s="122">
        <f t="shared" ref="CF707" si="13495">X707/X715</f>
        <v>6.1440848124648624E-2</v>
      </c>
      <c r="CG707" s="123">
        <f t="shared" ref="CG707" si="13496">Y707/Y715</f>
        <v>5.0411652944901839E-2</v>
      </c>
      <c r="CH707" s="124">
        <f t="shared" ref="CH707" si="13497">Z707/Z715</f>
        <v>5.5047516585978125E-2</v>
      </c>
      <c r="CI707" s="122">
        <f t="shared" ref="CI707" si="13498">AA707/AA715</f>
        <v>7.5787596592034878E-2</v>
      </c>
      <c r="CJ707" s="128">
        <f t="shared" ref="CJ707" si="13499">AB707/AB715</f>
        <v>6.0084019930309047E-2</v>
      </c>
      <c r="CK707" s="129">
        <f t="shared" ref="CK707" si="13500">AC707/AC715</f>
        <v>6.9129127729486609E-2</v>
      </c>
    </row>
    <row r="708" spans="1:89" x14ac:dyDescent="0.2">
      <c r="A708" s="130" t="s">
        <v>38</v>
      </c>
      <c r="B708" s="196">
        <v>865</v>
      </c>
      <c r="C708" s="180">
        <v>989</v>
      </c>
      <c r="D708" s="181">
        <v>261</v>
      </c>
      <c r="E708" s="182">
        <v>558</v>
      </c>
      <c r="F708" s="179">
        <v>774</v>
      </c>
      <c r="G708" s="183">
        <v>1337</v>
      </c>
      <c r="H708" s="181">
        <v>1146</v>
      </c>
      <c r="I708" s="182">
        <v>1743</v>
      </c>
      <c r="J708" s="179">
        <v>305</v>
      </c>
      <c r="K708" s="180">
        <v>101</v>
      </c>
      <c r="L708" s="181">
        <v>933</v>
      </c>
      <c r="M708" s="179">
        <v>563</v>
      </c>
      <c r="N708" s="184">
        <v>1380</v>
      </c>
      <c r="O708" s="197">
        <v>1403</v>
      </c>
      <c r="P708" s="179">
        <v>544</v>
      </c>
      <c r="Q708" s="180">
        <v>828</v>
      </c>
      <c r="R708" s="181">
        <v>761</v>
      </c>
      <c r="S708" s="182">
        <v>975</v>
      </c>
      <c r="T708" s="179">
        <v>331</v>
      </c>
      <c r="U708" s="183">
        <v>203</v>
      </c>
      <c r="V708" s="181">
        <v>1034</v>
      </c>
      <c r="W708" s="198">
        <v>739</v>
      </c>
      <c r="X708" s="179">
        <v>445</v>
      </c>
      <c r="Y708" s="183">
        <v>384</v>
      </c>
      <c r="Z708" s="181">
        <v>1182</v>
      </c>
      <c r="AA708" s="179">
        <v>1511</v>
      </c>
      <c r="AB708" s="161">
        <f t="shared" si="13063"/>
        <v>9961</v>
      </c>
      <c r="AC708" s="162">
        <f t="shared" si="13064"/>
        <v>11334</v>
      </c>
      <c r="AD708" s="217"/>
      <c r="AE708" s="217"/>
      <c r="AF708" s="217"/>
      <c r="AG708" s="217"/>
      <c r="AH708" s="217"/>
      <c r="AI708" s="217"/>
      <c r="AJ708" s="217"/>
      <c r="AK708" s="217"/>
      <c r="AL708" s="217"/>
      <c r="AM708" s="217"/>
      <c r="AN708" s="217"/>
      <c r="AO708" s="217"/>
      <c r="AP708" s="217"/>
      <c r="AQ708" s="217"/>
      <c r="AR708" s="217"/>
      <c r="AS708" s="217"/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130" t="s">
        <v>38</v>
      </c>
      <c r="BJ708" s="122">
        <f>B708/B715</f>
        <v>4.6025327232095348E-2</v>
      </c>
      <c r="BK708" s="123">
        <f t="shared" ref="BK708" si="13501">C708/C715</f>
        <v>5.4257186745666007E-2</v>
      </c>
      <c r="BL708" s="124">
        <f t="shared" ref="BL708" si="13502">D708/D715</f>
        <v>3.0253854178741161E-2</v>
      </c>
      <c r="BM708" s="125">
        <f t="shared" ref="BM708" si="13503">E708/E715</f>
        <v>6.4478853709267397E-2</v>
      </c>
      <c r="BN708" s="122">
        <f t="shared" ref="BN708" si="13504">F708/F715</f>
        <v>3.6537009063444106E-2</v>
      </c>
      <c r="BO708" s="123">
        <f t="shared" ref="BO708" si="13505">G708/G715</f>
        <v>6.7950803008741609E-2</v>
      </c>
      <c r="BP708" s="124">
        <f t="shared" ref="BP708" si="13506">H708/H715</f>
        <v>4.3240387880617286E-2</v>
      </c>
      <c r="BQ708" s="125">
        <f t="shared" ref="BQ708" si="13507">I708/I715</f>
        <v>6.1810702507181105E-2</v>
      </c>
      <c r="BR708" s="122">
        <f t="shared" ref="BR708" si="13508">J708/J715</f>
        <v>6.3914501257334458E-2</v>
      </c>
      <c r="BS708" s="123">
        <f t="shared" ref="BS708" si="13509">K708/K715</f>
        <v>2.1134128478761248E-2</v>
      </c>
      <c r="BT708" s="124">
        <f t="shared" ref="BT708" si="13510">L708/L715</f>
        <v>6.3555858310626698E-2</v>
      </c>
      <c r="BU708" s="122">
        <f t="shared" ref="BU708" si="13511">M708/M715</f>
        <v>3.7391246596267518E-2</v>
      </c>
      <c r="BV708" s="126">
        <f t="shared" ref="BV708" si="13512">N708/N715</f>
        <v>4.9711815561959652E-2</v>
      </c>
      <c r="BW708" s="127">
        <f t="shared" ref="BW708" si="13513">O708/O715</f>
        <v>5.1467351430667642E-2</v>
      </c>
      <c r="BX708" s="122">
        <f t="shared" ref="BX708" si="13514">P708/P715</f>
        <v>3.843436484386039E-2</v>
      </c>
      <c r="BY708" s="123">
        <f t="shared" ref="BY708" si="13515">Q708/Q715</f>
        <v>5.9295330850759095E-2</v>
      </c>
      <c r="BZ708" s="124">
        <f t="shared" ref="BZ708" si="13516">R708/R715</f>
        <v>4.2540108446531388E-2</v>
      </c>
      <c r="CA708" s="125">
        <f t="shared" ref="CA708" si="13517">S708/S715</f>
        <v>5.3724928366762174E-2</v>
      </c>
      <c r="CB708" s="122">
        <f t="shared" ref="CB708" si="13518">T708/T715</f>
        <v>6.6599597585513079E-2</v>
      </c>
      <c r="CC708" s="123">
        <f t="shared" ref="CC708" si="13519">U708/U715</f>
        <v>3.7125091441111924E-2</v>
      </c>
      <c r="CD708" s="124">
        <f t="shared" ref="CD708" si="13520">V708/V715</f>
        <v>6.7670157068062828E-2</v>
      </c>
      <c r="CE708" s="125">
        <f t="shared" ref="CE708" si="13521">W708/W715</f>
        <v>4.3611684862791385E-2</v>
      </c>
      <c r="CF708" s="122">
        <f t="shared" ref="CF708" si="13522">X708/X715</f>
        <v>3.5740101196691028E-2</v>
      </c>
      <c r="CG708" s="123">
        <f t="shared" ref="CG708" si="13523">Y708/Y715</f>
        <v>4.8638378720709308E-2</v>
      </c>
      <c r="CH708" s="124">
        <f t="shared" ref="CH708" si="13524">Z708/Z715</f>
        <v>4.2388380849919312E-2</v>
      </c>
      <c r="CI708" s="122">
        <f t="shared" ref="CI708" si="13525">AA708/AA715</f>
        <v>4.989762895449442E-2</v>
      </c>
      <c r="CJ708" s="128">
        <f t="shared" ref="CJ708" si="13526">AB708/AB715</f>
        <v>4.6341225127821017E-2</v>
      </c>
      <c r="CK708" s="129">
        <f t="shared" ref="CK708" si="13527">AC708/AC715</f>
        <v>5.2825615809466105E-2</v>
      </c>
    </row>
    <row r="709" spans="1:89" x14ac:dyDescent="0.2">
      <c r="A709" s="138" t="s">
        <v>39</v>
      </c>
      <c r="B709" s="193">
        <v>293</v>
      </c>
      <c r="C709" s="187">
        <v>765</v>
      </c>
      <c r="D709" s="188">
        <v>139</v>
      </c>
      <c r="E709" s="189">
        <v>407</v>
      </c>
      <c r="F709" s="186">
        <v>353</v>
      </c>
      <c r="G709" s="190">
        <v>1198</v>
      </c>
      <c r="H709" s="188">
        <v>509</v>
      </c>
      <c r="I709" s="189">
        <v>1369</v>
      </c>
      <c r="J709" s="186">
        <v>95</v>
      </c>
      <c r="K709" s="187">
        <v>71</v>
      </c>
      <c r="L709" s="188">
        <v>903</v>
      </c>
      <c r="M709" s="186">
        <v>369</v>
      </c>
      <c r="N709" s="191">
        <v>1371</v>
      </c>
      <c r="O709" s="194">
        <v>1089</v>
      </c>
      <c r="P709" s="186">
        <v>456</v>
      </c>
      <c r="Q709" s="187">
        <v>652</v>
      </c>
      <c r="R709" s="188">
        <v>613</v>
      </c>
      <c r="S709" s="189">
        <v>903</v>
      </c>
      <c r="T709" s="186">
        <v>151</v>
      </c>
      <c r="U709" s="190">
        <v>133</v>
      </c>
      <c r="V709" s="188">
        <v>973</v>
      </c>
      <c r="W709" s="195">
        <v>445</v>
      </c>
      <c r="X709" s="186">
        <v>321</v>
      </c>
      <c r="Y709" s="190">
        <v>364</v>
      </c>
      <c r="Z709" s="188">
        <v>848</v>
      </c>
      <c r="AA709" s="186">
        <v>962</v>
      </c>
      <c r="AB709" s="161">
        <f t="shared" si="13063"/>
        <v>7025</v>
      </c>
      <c r="AC709" s="162">
        <f t="shared" si="13064"/>
        <v>8727</v>
      </c>
      <c r="AD709" s="217"/>
      <c r="AE709" s="217"/>
      <c r="AF709" s="217"/>
      <c r="AG709" s="217"/>
      <c r="AH709" s="217"/>
      <c r="AI709" s="217"/>
      <c r="AJ709" s="217"/>
      <c r="AK709" s="217"/>
      <c r="AL709" s="217"/>
      <c r="AM709" s="217"/>
      <c r="AN709" s="217"/>
      <c r="AO709" s="217"/>
      <c r="AP709" s="217"/>
      <c r="AQ709" s="217"/>
      <c r="AR709" s="217"/>
      <c r="AS709" s="217"/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138" t="s">
        <v>39</v>
      </c>
      <c r="BJ709" s="122">
        <f>B709/B715</f>
        <v>1.5590081941045015E-2</v>
      </c>
      <c r="BK709" s="123">
        <f t="shared" ref="BK709" si="13528">C709/C715</f>
        <v>4.1968400263331138E-2</v>
      </c>
      <c r="BL709" s="124">
        <f t="shared" ref="BL709" si="13529">D709/D715</f>
        <v>1.6112205865306595E-2</v>
      </c>
      <c r="BM709" s="125">
        <f t="shared" ref="BM709" si="13530">E709/E715</f>
        <v>4.7030275017333027E-2</v>
      </c>
      <c r="BN709" s="122">
        <f t="shared" ref="BN709" si="13531">F709/F715</f>
        <v>1.6663519637462234E-2</v>
      </c>
      <c r="BO709" s="123">
        <f t="shared" ref="BO709" si="13532">G709/G715</f>
        <v>6.0886359016060175E-2</v>
      </c>
      <c r="BP709" s="124">
        <f t="shared" ref="BP709" si="13533">H709/H715</f>
        <v>1.9205372976644153E-2</v>
      </c>
      <c r="BQ709" s="125">
        <f t="shared" ref="BQ709" si="13534">I709/I715</f>
        <v>4.8547820844710807E-2</v>
      </c>
      <c r="BR709" s="122">
        <f t="shared" ref="BR709" si="13535">J709/J715</f>
        <v>1.9907795473595977E-2</v>
      </c>
      <c r="BS709" s="123">
        <f t="shared" ref="BS709" si="13536">K709/K715</f>
        <v>1.4856664574178698E-2</v>
      </c>
      <c r="BT709" s="124">
        <f t="shared" ref="BT709" si="13537">L709/L715</f>
        <v>6.1512261580381471E-2</v>
      </c>
      <c r="BU709" s="122">
        <f t="shared" ref="BU709" si="13538">M709/M715</f>
        <v>2.4506873879258817E-2</v>
      </c>
      <c r="BV709" s="126">
        <f t="shared" ref="BV709" si="13539">N709/N715</f>
        <v>4.9387608069164264E-2</v>
      </c>
      <c r="BW709" s="127">
        <f t="shared" ref="BW709" si="13540">O709/O715</f>
        <v>3.994864269992663E-2</v>
      </c>
      <c r="BX709" s="122">
        <f t="shared" ref="BX709" si="13541">P709/P715</f>
        <v>3.2217041119118273E-2</v>
      </c>
      <c r="BY709" s="123">
        <f t="shared" ref="BY709" si="13542">Q709/Q715</f>
        <v>4.6691492409051849E-2</v>
      </c>
      <c r="BZ709" s="124">
        <f t="shared" ref="BZ709" si="13543">R709/R715</f>
        <v>3.4266867907652744E-2</v>
      </c>
      <c r="CA709" s="125">
        <f t="shared" ref="CA709" si="13544">S709/S715</f>
        <v>4.975754904121666E-2</v>
      </c>
      <c r="CB709" s="122">
        <f t="shared" ref="CB709" si="13545">T709/T715</f>
        <v>3.0382293762575452E-2</v>
      </c>
      <c r="CC709" s="123">
        <f t="shared" ref="CC709" si="13546">U709/U715</f>
        <v>2.4323335771762985E-2</v>
      </c>
      <c r="CD709" s="124">
        <f t="shared" ref="CD709" si="13547">V709/V715</f>
        <v>6.3678010471204194E-2</v>
      </c>
      <c r="CE709" s="125">
        <f t="shared" ref="CE709" si="13548">W709/W715</f>
        <v>2.626143405134258E-2</v>
      </c>
      <c r="CF709" s="122">
        <f t="shared" ref="CF709" si="13549">X709/X715</f>
        <v>2.5781061762107461E-2</v>
      </c>
      <c r="CG709" s="123">
        <f t="shared" ref="CG709" si="13550">Y709/Y715</f>
        <v>4.6105129829005699E-2</v>
      </c>
      <c r="CH709" s="124">
        <f t="shared" ref="CH709" si="13551">Z709/Z715</f>
        <v>3.0410615025999642E-2</v>
      </c>
      <c r="CI709" s="122">
        <f t="shared" ref="CI709" si="13552">AA709/AA715</f>
        <v>3.17680470246351E-2</v>
      </c>
      <c r="CJ709" s="128">
        <f t="shared" ref="CJ709" si="13553">AB709/AB715</f>
        <v>3.2682171119660944E-2</v>
      </c>
      <c r="CK709" s="129">
        <f t="shared" ref="CK709" si="13554">AC709/AC715</f>
        <v>4.0674885227564031E-2</v>
      </c>
    </row>
    <row r="710" spans="1:89" x14ac:dyDescent="0.2">
      <c r="A710" s="130" t="s">
        <v>40</v>
      </c>
      <c r="B710" s="196">
        <v>0</v>
      </c>
      <c r="C710" s="180">
        <v>220</v>
      </c>
      <c r="D710" s="181">
        <v>3</v>
      </c>
      <c r="E710" s="182">
        <v>127</v>
      </c>
      <c r="F710" s="179">
        <v>12</v>
      </c>
      <c r="G710" s="183">
        <v>378</v>
      </c>
      <c r="H710" s="181">
        <v>57</v>
      </c>
      <c r="I710" s="182">
        <v>366</v>
      </c>
      <c r="J710" s="179">
        <v>19</v>
      </c>
      <c r="K710" s="180">
        <v>7</v>
      </c>
      <c r="L710" s="181">
        <v>130</v>
      </c>
      <c r="M710" s="179">
        <v>57</v>
      </c>
      <c r="N710" s="184">
        <v>190</v>
      </c>
      <c r="O710" s="197">
        <v>167</v>
      </c>
      <c r="P710" s="179">
        <v>63</v>
      </c>
      <c r="Q710" s="180">
        <v>98</v>
      </c>
      <c r="R710" s="181">
        <v>126</v>
      </c>
      <c r="S710" s="182">
        <v>68</v>
      </c>
      <c r="T710" s="179">
        <v>21</v>
      </c>
      <c r="U710" s="183">
        <v>11</v>
      </c>
      <c r="V710" s="181">
        <v>104</v>
      </c>
      <c r="W710" s="198">
        <v>22</v>
      </c>
      <c r="X710" s="179">
        <v>45</v>
      </c>
      <c r="Y710" s="183">
        <v>48</v>
      </c>
      <c r="Z710" s="181">
        <v>86</v>
      </c>
      <c r="AA710" s="179">
        <v>141</v>
      </c>
      <c r="AB710" s="161">
        <f t="shared" si="13063"/>
        <v>856</v>
      </c>
      <c r="AC710" s="162">
        <f t="shared" si="13064"/>
        <v>1710</v>
      </c>
      <c r="AD710" s="217"/>
      <c r="AE710" s="217"/>
      <c r="AF710" s="217"/>
      <c r="AG710" s="217"/>
      <c r="AH710" s="217"/>
      <c r="AI710" s="217"/>
      <c r="AJ710" s="217"/>
      <c r="AK710" s="217"/>
      <c r="AL710" s="217"/>
      <c r="AM710" s="217"/>
      <c r="AN710" s="217"/>
      <c r="AO710" s="217"/>
      <c r="AP710" s="217"/>
      <c r="AQ710" s="217"/>
      <c r="AR710" s="217"/>
      <c r="AS710" s="217"/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130" t="s">
        <v>40</v>
      </c>
      <c r="BJ710" s="122">
        <f>B710/B715</f>
        <v>0</v>
      </c>
      <c r="BK710" s="123">
        <f t="shared" ref="BK710" si="13555">C710/C715</f>
        <v>1.206934386657889E-2</v>
      </c>
      <c r="BL710" s="124">
        <f t="shared" ref="BL710" si="13556">D710/D715</f>
        <v>3.4774545033035818E-4</v>
      </c>
      <c r="BM710" s="125">
        <f t="shared" ref="BM710" si="13557">E710/E715</f>
        <v>1.467529466142824E-2</v>
      </c>
      <c r="BN710" s="122">
        <f t="shared" ref="BN710" si="13558">F710/F715</f>
        <v>5.6646525679758314E-4</v>
      </c>
      <c r="BO710" s="123">
        <f t="shared" ref="BO710" si="13559">G710/G715</f>
        <v>1.9211221793047368E-2</v>
      </c>
      <c r="BP710" s="124">
        <f t="shared" ref="BP710" si="13560">H710/H715</f>
        <v>2.1506999207636869E-3</v>
      </c>
      <c r="BQ710" s="125">
        <f t="shared" ref="BQ710" si="13561">I710/I715</f>
        <v>1.2979183658994999E-2</v>
      </c>
      <c r="BR710" s="122">
        <f t="shared" ref="BR710" si="13562">J710/J715</f>
        <v>3.9815590947191951E-3</v>
      </c>
      <c r="BS710" s="123">
        <f t="shared" ref="BS710" si="13563">K710/K715</f>
        <v>1.464741577735928E-3</v>
      </c>
      <c r="BT710" s="124">
        <f t="shared" ref="BT710" si="13564">L710/L715</f>
        <v>8.855585831062671E-3</v>
      </c>
      <c r="BU710" s="122">
        <f t="shared" ref="BU710" si="13565">M710/M715</f>
        <v>3.7856146642757521E-3</v>
      </c>
      <c r="BV710" s="126">
        <f t="shared" ref="BV710" si="13566">N710/N715</f>
        <v>6.8443804034582136E-3</v>
      </c>
      <c r="BW710" s="127">
        <f t="shared" ref="BW710" si="13567">O710/O715</f>
        <v>6.1261922230374175E-3</v>
      </c>
      <c r="BX710" s="122">
        <f t="shared" ref="BX710" si="13568">P710/P715</f>
        <v>4.4510385756676559E-3</v>
      </c>
      <c r="BY710" s="123">
        <f t="shared" ref="BY710" si="13569">Q710/Q715</f>
        <v>7.018046405041535E-3</v>
      </c>
      <c r="BZ710" s="124">
        <f t="shared" ref="BZ710" si="13570">R710/R715</f>
        <v>7.0434345128291128E-3</v>
      </c>
      <c r="CA710" s="125">
        <f t="shared" ref="CA710" si="13571">S710/S715</f>
        <v>3.7469693630152083E-3</v>
      </c>
      <c r="CB710" s="122">
        <f t="shared" ref="CB710" si="13572">T710/T715</f>
        <v>4.2253521126760559E-3</v>
      </c>
      <c r="CC710" s="123">
        <f t="shared" ref="CC710" si="13573">U710/U715</f>
        <v>2.0117044623262619E-3</v>
      </c>
      <c r="CD710" s="124">
        <f t="shared" ref="CD710" si="13574">V710/V715</f>
        <v>6.8062827225130887E-3</v>
      </c>
      <c r="CE710" s="125">
        <f t="shared" ref="CE710" si="13575">W710/W715</f>
        <v>1.2983180879315433E-3</v>
      </c>
      <c r="CF710" s="122">
        <f t="shared" ref="CF710" si="13576">X710/X715</f>
        <v>3.6141675367440365E-3</v>
      </c>
      <c r="CG710" s="123">
        <f t="shared" ref="CG710" si="13577">Y710/Y715</f>
        <v>6.0797973400886635E-3</v>
      </c>
      <c r="CH710" s="124">
        <f t="shared" ref="CH710" si="13578">Z710/Z715</f>
        <v>3.0840953917876993E-3</v>
      </c>
      <c r="CI710" s="122">
        <f t="shared" ref="CI710" si="13579">AA710/AA715</f>
        <v>4.6562314246086783E-3</v>
      </c>
      <c r="CJ710" s="128">
        <f t="shared" ref="CJ710" si="13580">AB710/AB715</f>
        <v>3.9823399969295039E-3</v>
      </c>
      <c r="CK710" s="129">
        <f t="shared" ref="CK710" si="13581">AC710/AC715</f>
        <v>7.9699843862878986E-3</v>
      </c>
    </row>
    <row r="711" spans="1:89" x14ac:dyDescent="0.2">
      <c r="A711" s="138" t="s">
        <v>41</v>
      </c>
      <c r="B711" s="193"/>
      <c r="C711" s="187"/>
      <c r="D711" s="188"/>
      <c r="E711" s="189"/>
      <c r="F711" s="186"/>
      <c r="G711" s="190"/>
      <c r="H711" s="188"/>
      <c r="I711" s="189"/>
      <c r="J711" s="186"/>
      <c r="K711" s="190"/>
      <c r="L711" s="188"/>
      <c r="M711" s="186"/>
      <c r="N711" s="191"/>
      <c r="O711" s="194"/>
      <c r="P711" s="186"/>
      <c r="Q711" s="190"/>
      <c r="R711" s="188"/>
      <c r="S711" s="189"/>
      <c r="T711" s="186"/>
      <c r="U711" s="190"/>
      <c r="V711" s="188"/>
      <c r="W711" s="189"/>
      <c r="X711" s="186"/>
      <c r="Y711" s="190"/>
      <c r="Z711" s="188"/>
      <c r="AA711" s="186"/>
      <c r="AB711" s="161">
        <f t="shared" si="13063"/>
        <v>0</v>
      </c>
      <c r="AC711" s="162">
        <f t="shared" si="13064"/>
        <v>0</v>
      </c>
      <c r="AD711" s="217"/>
      <c r="AE711" s="217"/>
      <c r="AF711" s="217"/>
      <c r="AG711" s="217"/>
      <c r="AH711" s="217"/>
      <c r="AI711" s="217"/>
      <c r="AJ711" s="217"/>
      <c r="AK711" s="217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138" t="s">
        <v>41</v>
      </c>
      <c r="BJ711" s="122">
        <f>B711/B715</f>
        <v>0</v>
      </c>
      <c r="BK711" s="123">
        <f t="shared" ref="BK711" si="13582">C711/C715</f>
        <v>0</v>
      </c>
      <c r="BL711" s="124">
        <f t="shared" ref="BL711" si="13583">D711/D715</f>
        <v>0</v>
      </c>
      <c r="BM711" s="125">
        <f t="shared" ref="BM711" si="13584">E711/E715</f>
        <v>0</v>
      </c>
      <c r="BN711" s="122">
        <f t="shared" ref="BN711" si="13585">F711/F715</f>
        <v>0</v>
      </c>
      <c r="BO711" s="123">
        <f t="shared" ref="BO711" si="13586">G711/G715</f>
        <v>0</v>
      </c>
      <c r="BP711" s="124">
        <f t="shared" ref="BP711" si="13587">H711/H715</f>
        <v>0</v>
      </c>
      <c r="BQ711" s="125">
        <f t="shared" ref="BQ711" si="13588">I711/I715</f>
        <v>0</v>
      </c>
      <c r="BR711" s="122">
        <f t="shared" ref="BR711" si="13589">J711/J715</f>
        <v>0</v>
      </c>
      <c r="BS711" s="123">
        <f t="shared" ref="BS711" si="13590">K711/K715</f>
        <v>0</v>
      </c>
      <c r="BT711" s="124">
        <f t="shared" ref="BT711" si="13591">L711/L715</f>
        <v>0</v>
      </c>
      <c r="BU711" s="122">
        <f t="shared" ref="BU711" si="13592">M711/M715</f>
        <v>0</v>
      </c>
      <c r="BV711" s="126">
        <f t="shared" ref="BV711" si="13593">N711/N715</f>
        <v>0</v>
      </c>
      <c r="BW711" s="127">
        <f t="shared" ref="BW711" si="13594">O711/O715</f>
        <v>0</v>
      </c>
      <c r="BX711" s="122">
        <f t="shared" ref="BX711" si="13595">P711/P715</f>
        <v>0</v>
      </c>
      <c r="BY711" s="123">
        <f t="shared" ref="BY711" si="13596">Q711/Q715</f>
        <v>0</v>
      </c>
      <c r="BZ711" s="124">
        <f t="shared" ref="BZ711" si="13597">R711/R715</f>
        <v>0</v>
      </c>
      <c r="CA711" s="125">
        <f t="shared" ref="CA711" si="13598">S711/S715</f>
        <v>0</v>
      </c>
      <c r="CB711" s="122">
        <f t="shared" ref="CB711" si="13599">T711/T715</f>
        <v>0</v>
      </c>
      <c r="CC711" s="123">
        <f t="shared" ref="CC711" si="13600">U711/U715</f>
        <v>0</v>
      </c>
      <c r="CD711" s="124">
        <f t="shared" ref="CD711" si="13601">V711/V715</f>
        <v>0</v>
      </c>
      <c r="CE711" s="125">
        <f t="shared" ref="CE711" si="13602">W711/W715</f>
        <v>0</v>
      </c>
      <c r="CF711" s="122">
        <f t="shared" ref="CF711" si="13603">X711/X715</f>
        <v>0</v>
      </c>
      <c r="CG711" s="123">
        <f t="shared" ref="CG711" si="13604">Y711/Y715</f>
        <v>0</v>
      </c>
      <c r="CH711" s="124">
        <f t="shared" ref="CH711" si="13605">Z711/Z715</f>
        <v>0</v>
      </c>
      <c r="CI711" s="122">
        <f t="shared" ref="CI711" si="13606">AA711/AA715</f>
        <v>0</v>
      </c>
      <c r="CJ711" s="128">
        <f t="shared" ref="CJ711" si="13607">AB711/AB715</f>
        <v>0</v>
      </c>
      <c r="CK711" s="129">
        <f t="shared" ref="CK711" si="13608">AC711/AC715</f>
        <v>0</v>
      </c>
    </row>
    <row r="712" spans="1:89" x14ac:dyDescent="0.2">
      <c r="A712" s="130" t="s">
        <v>42</v>
      </c>
      <c r="B712" s="55"/>
      <c r="C712" s="56"/>
      <c r="D712" s="132"/>
      <c r="E712" s="133"/>
      <c r="F712" s="131"/>
      <c r="G712" s="134"/>
      <c r="H712" s="132"/>
      <c r="I712" s="133"/>
      <c r="J712" s="131"/>
      <c r="K712" s="134"/>
      <c r="L712" s="132"/>
      <c r="M712" s="131"/>
      <c r="N712" s="135"/>
      <c r="O712" s="136"/>
      <c r="P712" s="131"/>
      <c r="Q712" s="134"/>
      <c r="R712" s="132"/>
      <c r="S712" s="133"/>
      <c r="T712" s="131"/>
      <c r="U712" s="134"/>
      <c r="V712" s="132"/>
      <c r="W712" s="133"/>
      <c r="X712" s="131"/>
      <c r="Y712" s="134"/>
      <c r="Z712" s="137"/>
      <c r="AA712" s="2"/>
      <c r="AB712" s="163">
        <f t="shared" ref="AB712:AB714" si="13609">SUM(B712,D712,F712,H712,J712,L712,N712,P712,R712,T712,V712,X712,Z712)</f>
        <v>0</v>
      </c>
      <c r="AC712" s="164">
        <f t="shared" ref="AC712:AC714" si="13610">SUM(C712,E712,G712,I712,K712,M712,O712,Q712,S712,U712,W712,Y712,AA712)</f>
        <v>0</v>
      </c>
      <c r="AD712" s="217"/>
      <c r="AE712" s="217"/>
      <c r="AF712" s="217"/>
      <c r="AG712" s="217"/>
      <c r="AH712" s="217"/>
      <c r="AI712" s="217"/>
      <c r="AJ712" s="217"/>
      <c r="AK712" s="217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130" t="s">
        <v>42</v>
      </c>
      <c r="BJ712" s="122">
        <f>B712/B715</f>
        <v>0</v>
      </c>
      <c r="BK712" s="123">
        <f t="shared" ref="BK712" si="13611">C712/C715</f>
        <v>0</v>
      </c>
      <c r="BL712" s="124">
        <f t="shared" ref="BL712" si="13612">D712/D715</f>
        <v>0</v>
      </c>
      <c r="BM712" s="125">
        <f t="shared" ref="BM712" si="13613">E712/E715</f>
        <v>0</v>
      </c>
      <c r="BN712" s="122">
        <f t="shared" ref="BN712" si="13614">F712/F715</f>
        <v>0</v>
      </c>
      <c r="BO712" s="123">
        <f t="shared" ref="BO712" si="13615">G712/G715</f>
        <v>0</v>
      </c>
      <c r="BP712" s="124">
        <f t="shared" ref="BP712" si="13616">H712/H715</f>
        <v>0</v>
      </c>
      <c r="BQ712" s="125">
        <f t="shared" ref="BQ712" si="13617">I712/I715</f>
        <v>0</v>
      </c>
      <c r="BR712" s="122">
        <f t="shared" ref="BR712" si="13618">J712/J715</f>
        <v>0</v>
      </c>
      <c r="BS712" s="123">
        <f t="shared" ref="BS712" si="13619">K712/K715</f>
        <v>0</v>
      </c>
      <c r="BT712" s="124">
        <f t="shared" ref="BT712" si="13620">L712/L715</f>
        <v>0</v>
      </c>
      <c r="BU712" s="122">
        <f t="shared" ref="BU712" si="13621">M712/M715</f>
        <v>0</v>
      </c>
      <c r="BV712" s="126">
        <f t="shared" ref="BV712" si="13622">N712/N715</f>
        <v>0</v>
      </c>
      <c r="BW712" s="127">
        <f t="shared" ref="BW712" si="13623">O712/O715</f>
        <v>0</v>
      </c>
      <c r="BX712" s="122">
        <f t="shared" ref="BX712" si="13624">P712/P715</f>
        <v>0</v>
      </c>
      <c r="BY712" s="123">
        <f t="shared" ref="BY712" si="13625">Q712/Q715</f>
        <v>0</v>
      </c>
      <c r="BZ712" s="124">
        <f t="shared" ref="BZ712" si="13626">R712/R715</f>
        <v>0</v>
      </c>
      <c r="CA712" s="125">
        <f t="shared" ref="CA712" si="13627">S712/S715</f>
        <v>0</v>
      </c>
      <c r="CB712" s="122">
        <f t="shared" ref="CB712" si="13628">T712/T715</f>
        <v>0</v>
      </c>
      <c r="CC712" s="123">
        <f t="shared" ref="CC712" si="13629">U712/U715</f>
        <v>0</v>
      </c>
      <c r="CD712" s="124">
        <f t="shared" ref="CD712" si="13630">V712/V715</f>
        <v>0</v>
      </c>
      <c r="CE712" s="125">
        <f t="shared" ref="CE712" si="13631">W712/W715</f>
        <v>0</v>
      </c>
      <c r="CF712" s="122">
        <f t="shared" ref="CF712" si="13632">X712/X715</f>
        <v>0</v>
      </c>
      <c r="CG712" s="123">
        <f t="shared" ref="CG712" si="13633">Y712/Y715</f>
        <v>0</v>
      </c>
      <c r="CH712" s="124">
        <f t="shared" ref="CH712" si="13634">Z712/Z715</f>
        <v>0</v>
      </c>
      <c r="CI712" s="122">
        <f t="shared" ref="CI712" si="13635">AA712/AA715</f>
        <v>0</v>
      </c>
      <c r="CJ712" s="128">
        <f t="shared" ref="CJ712" si="13636">AB712/AB715</f>
        <v>0</v>
      </c>
      <c r="CK712" s="129">
        <f t="shared" ref="CK712" si="13637">AC712/AC715</f>
        <v>0</v>
      </c>
    </row>
    <row r="713" spans="1:89" x14ac:dyDescent="0.2">
      <c r="A713" s="138" t="s">
        <v>43</v>
      </c>
      <c r="B713" s="53"/>
      <c r="C713" s="54"/>
      <c r="D713" s="143"/>
      <c r="E713" s="140"/>
      <c r="F713" s="141"/>
      <c r="G713" s="142"/>
      <c r="H713" s="143"/>
      <c r="I713" s="140"/>
      <c r="J713" s="141"/>
      <c r="K713" s="142"/>
      <c r="L713" s="143"/>
      <c r="M713" s="141"/>
      <c r="N713" s="145"/>
      <c r="O713" s="144"/>
      <c r="P713" s="141"/>
      <c r="Q713" s="142"/>
      <c r="R713" s="143"/>
      <c r="S713" s="140"/>
      <c r="T713" s="141"/>
      <c r="U713" s="142"/>
      <c r="V713" s="143"/>
      <c r="W713" s="140"/>
      <c r="X713" s="141"/>
      <c r="Y713" s="142"/>
      <c r="Z713" s="3"/>
      <c r="AA713" s="139"/>
      <c r="AB713" s="163">
        <f t="shared" si="13609"/>
        <v>0</v>
      </c>
      <c r="AC713" s="164">
        <f t="shared" si="13610"/>
        <v>0</v>
      </c>
      <c r="AD713" s="217"/>
      <c r="AE713" s="217"/>
      <c r="AF713" s="217"/>
      <c r="AG713" s="217"/>
      <c r="AH713" s="217"/>
      <c r="AI713" s="217"/>
      <c r="AJ713" s="217"/>
      <c r="AK713" s="217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138" t="s">
        <v>43</v>
      </c>
      <c r="BJ713" s="122">
        <f>B713/B715</f>
        <v>0</v>
      </c>
      <c r="BK713" s="123">
        <f t="shared" ref="BK713" si="13638">C713/C715</f>
        <v>0</v>
      </c>
      <c r="BL713" s="124">
        <f t="shared" ref="BL713" si="13639">D713/D715</f>
        <v>0</v>
      </c>
      <c r="BM713" s="125">
        <f t="shared" ref="BM713" si="13640">E713/E715</f>
        <v>0</v>
      </c>
      <c r="BN713" s="122">
        <f t="shared" ref="BN713" si="13641">F713/F715</f>
        <v>0</v>
      </c>
      <c r="BO713" s="123">
        <f t="shared" ref="BO713" si="13642">G713/G715</f>
        <v>0</v>
      </c>
      <c r="BP713" s="124">
        <f t="shared" ref="BP713" si="13643">H713/H715</f>
        <v>0</v>
      </c>
      <c r="BQ713" s="125">
        <f t="shared" ref="BQ713" si="13644">I713/I715</f>
        <v>0</v>
      </c>
      <c r="BR713" s="122">
        <f t="shared" ref="BR713" si="13645">J713/J715</f>
        <v>0</v>
      </c>
      <c r="BS713" s="123">
        <f t="shared" ref="BS713" si="13646">K713/K715</f>
        <v>0</v>
      </c>
      <c r="BT713" s="124">
        <f t="shared" ref="BT713" si="13647">L713/L715</f>
        <v>0</v>
      </c>
      <c r="BU713" s="122">
        <f t="shared" ref="BU713" si="13648">M713/M715</f>
        <v>0</v>
      </c>
      <c r="BV713" s="126">
        <f t="shared" ref="BV713" si="13649">N713/N715</f>
        <v>0</v>
      </c>
      <c r="BW713" s="127">
        <f t="shared" ref="BW713" si="13650">O713/O715</f>
        <v>0</v>
      </c>
      <c r="BX713" s="122">
        <f t="shared" ref="BX713" si="13651">P713/P715</f>
        <v>0</v>
      </c>
      <c r="BY713" s="123">
        <f t="shared" ref="BY713" si="13652">Q713/Q715</f>
        <v>0</v>
      </c>
      <c r="BZ713" s="124">
        <f t="shared" ref="BZ713" si="13653">R713/R715</f>
        <v>0</v>
      </c>
      <c r="CA713" s="125">
        <f t="shared" ref="CA713" si="13654">S713/S715</f>
        <v>0</v>
      </c>
      <c r="CB713" s="122">
        <f t="shared" ref="CB713" si="13655">T713/T715</f>
        <v>0</v>
      </c>
      <c r="CC713" s="123">
        <f t="shared" ref="CC713" si="13656">U713/U715</f>
        <v>0</v>
      </c>
      <c r="CD713" s="124">
        <f t="shared" ref="CD713" si="13657">V713/V715</f>
        <v>0</v>
      </c>
      <c r="CE713" s="125">
        <f t="shared" ref="CE713" si="13658">W713/W715</f>
        <v>0</v>
      </c>
      <c r="CF713" s="122">
        <f t="shared" ref="CF713" si="13659">X713/X715</f>
        <v>0</v>
      </c>
      <c r="CG713" s="123">
        <f t="shared" ref="CG713" si="13660">Y713/Y715</f>
        <v>0</v>
      </c>
      <c r="CH713" s="124">
        <f t="shared" ref="CH713" si="13661">Z713/Z715</f>
        <v>0</v>
      </c>
      <c r="CI713" s="122">
        <f t="shared" ref="CI713" si="13662">AA713/AA715</f>
        <v>0</v>
      </c>
      <c r="CJ713" s="128">
        <f t="shared" ref="CJ713" si="13663">AB713/AB715</f>
        <v>0</v>
      </c>
      <c r="CK713" s="129">
        <f t="shared" ref="CK713" si="13664">AC713/AC715</f>
        <v>0</v>
      </c>
    </row>
    <row r="714" spans="1:89" ht="13.5" thickBot="1" x14ac:dyDescent="0.25">
      <c r="A714" s="130" t="s">
        <v>44</v>
      </c>
      <c r="B714" s="55"/>
      <c r="C714" s="56"/>
      <c r="D714" s="132"/>
      <c r="E714" s="133"/>
      <c r="F714" s="131"/>
      <c r="G714" s="134"/>
      <c r="H714" s="132"/>
      <c r="I714" s="133"/>
      <c r="J714" s="131"/>
      <c r="K714" s="134"/>
      <c r="L714" s="132"/>
      <c r="M714" s="131"/>
      <c r="N714" s="135"/>
      <c r="O714" s="136"/>
      <c r="P714" s="131"/>
      <c r="Q714" s="134"/>
      <c r="R714" s="132"/>
      <c r="S714" s="133"/>
      <c r="T714" s="131"/>
      <c r="U714" s="134"/>
      <c r="V714" s="132"/>
      <c r="W714" s="133"/>
      <c r="X714" s="131"/>
      <c r="Y714" s="134"/>
      <c r="Z714" s="137"/>
      <c r="AA714" s="2"/>
      <c r="AB714" s="163">
        <f t="shared" si="13609"/>
        <v>0</v>
      </c>
      <c r="AC714" s="164">
        <f t="shared" si="13610"/>
        <v>0</v>
      </c>
      <c r="AD714" s="217"/>
      <c r="AE714" s="217"/>
      <c r="AF714" s="217"/>
      <c r="AG714" s="217"/>
      <c r="AH714" s="217"/>
      <c r="AI714" s="217"/>
      <c r="AJ714" s="217"/>
      <c r="AK714" s="217"/>
      <c r="AL714" s="217"/>
      <c r="AM714" s="217"/>
      <c r="AN714" s="217"/>
      <c r="AO714" s="217"/>
      <c r="AP714" s="217"/>
      <c r="AQ714" s="217"/>
      <c r="AR714" s="217"/>
      <c r="AS714" s="217"/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130" t="s">
        <v>44</v>
      </c>
      <c r="BJ714" s="122">
        <f>B714/B715</f>
        <v>0</v>
      </c>
      <c r="BK714" s="123">
        <f t="shared" ref="BK714" si="13665">C714/C715</f>
        <v>0</v>
      </c>
      <c r="BL714" s="124">
        <f t="shared" ref="BL714" si="13666">D714/D715</f>
        <v>0</v>
      </c>
      <c r="BM714" s="125">
        <f t="shared" ref="BM714" si="13667">E714/E715</f>
        <v>0</v>
      </c>
      <c r="BN714" s="122">
        <f t="shared" ref="BN714" si="13668">F714/F715</f>
        <v>0</v>
      </c>
      <c r="BO714" s="123">
        <f t="shared" ref="BO714" si="13669">G714/G715</f>
        <v>0</v>
      </c>
      <c r="BP714" s="124">
        <f t="shared" ref="BP714" si="13670">H714/H715</f>
        <v>0</v>
      </c>
      <c r="BQ714" s="125">
        <f t="shared" ref="BQ714" si="13671">I714/I715</f>
        <v>0</v>
      </c>
      <c r="BR714" s="122">
        <f t="shared" ref="BR714" si="13672">J714/J715</f>
        <v>0</v>
      </c>
      <c r="BS714" s="123">
        <f t="shared" ref="BS714" si="13673">K714/K715</f>
        <v>0</v>
      </c>
      <c r="BT714" s="124">
        <f t="shared" ref="BT714" si="13674">L714/L715</f>
        <v>0</v>
      </c>
      <c r="BU714" s="122">
        <f t="shared" ref="BU714" si="13675">M714/M715</f>
        <v>0</v>
      </c>
      <c r="BV714" s="126">
        <f t="shared" ref="BV714" si="13676">N714/N715</f>
        <v>0</v>
      </c>
      <c r="BW714" s="127">
        <f t="shared" ref="BW714" si="13677">O714/O715</f>
        <v>0</v>
      </c>
      <c r="BX714" s="122">
        <f t="shared" ref="BX714" si="13678">P714/P715</f>
        <v>0</v>
      </c>
      <c r="BY714" s="123">
        <f t="shared" ref="BY714" si="13679">Q714/Q715</f>
        <v>0</v>
      </c>
      <c r="BZ714" s="124">
        <f t="shared" ref="BZ714" si="13680">R714/R715</f>
        <v>0</v>
      </c>
      <c r="CA714" s="125">
        <f t="shared" ref="CA714" si="13681">S714/S715</f>
        <v>0</v>
      </c>
      <c r="CB714" s="122">
        <f t="shared" ref="CB714" si="13682">T714/T715</f>
        <v>0</v>
      </c>
      <c r="CC714" s="123">
        <f t="shared" ref="CC714" si="13683">U714/U715</f>
        <v>0</v>
      </c>
      <c r="CD714" s="124">
        <f t="shared" ref="CD714" si="13684">V714/V715</f>
        <v>0</v>
      </c>
      <c r="CE714" s="125">
        <f t="shared" ref="CE714" si="13685">W714/W715</f>
        <v>0</v>
      </c>
      <c r="CF714" s="122">
        <f t="shared" ref="CF714" si="13686">X714/X715</f>
        <v>0</v>
      </c>
      <c r="CG714" s="123">
        <f t="shared" ref="CG714" si="13687">Y714/Y715</f>
        <v>0</v>
      </c>
      <c r="CH714" s="124">
        <f t="shared" ref="CH714" si="13688">Z714/Z715</f>
        <v>0</v>
      </c>
      <c r="CI714" s="122">
        <f t="shared" ref="CI714" si="13689">AA714/AA715</f>
        <v>0</v>
      </c>
      <c r="CJ714" s="128">
        <f t="shared" ref="CJ714" si="13690">AB714/AB715</f>
        <v>0</v>
      </c>
      <c r="CK714" s="129">
        <f t="shared" ref="CK714" si="13691">AC714/AC715</f>
        <v>0</v>
      </c>
    </row>
    <row r="715" spans="1:89" ht="14.25" thickTop="1" thickBot="1" x14ac:dyDescent="0.25">
      <c r="A715" s="250" t="s">
        <v>25</v>
      </c>
      <c r="B715" s="14">
        <f t="shared" ref="B715:AA715" si="13692">SUM(B692:B714)</f>
        <v>18794</v>
      </c>
      <c r="C715" s="1">
        <f t="shared" si="13692"/>
        <v>18228</v>
      </c>
      <c r="D715" s="14">
        <f t="shared" si="13692"/>
        <v>8627</v>
      </c>
      <c r="E715" s="1">
        <f t="shared" si="13692"/>
        <v>8654</v>
      </c>
      <c r="F715" s="14">
        <f t="shared" si="13692"/>
        <v>21184</v>
      </c>
      <c r="G715" s="1">
        <f t="shared" si="13692"/>
        <v>19676</v>
      </c>
      <c r="H715" s="14">
        <f t="shared" si="13692"/>
        <v>26503</v>
      </c>
      <c r="I715" s="1">
        <f t="shared" si="13692"/>
        <v>28199</v>
      </c>
      <c r="J715" s="14">
        <f t="shared" si="13692"/>
        <v>4772</v>
      </c>
      <c r="K715" s="1">
        <f t="shared" si="13692"/>
        <v>4779</v>
      </c>
      <c r="L715" s="14">
        <f t="shared" si="13692"/>
        <v>14680</v>
      </c>
      <c r="M715" s="1">
        <f t="shared" si="13692"/>
        <v>15057</v>
      </c>
      <c r="N715" s="14">
        <f t="shared" si="13692"/>
        <v>27760</v>
      </c>
      <c r="O715" s="1">
        <f t="shared" si="13692"/>
        <v>27260</v>
      </c>
      <c r="P715" s="14">
        <f t="shared" si="13692"/>
        <v>14154</v>
      </c>
      <c r="Q715" s="1">
        <f t="shared" si="13692"/>
        <v>13964</v>
      </c>
      <c r="R715" s="14">
        <f t="shared" si="13692"/>
        <v>17889</v>
      </c>
      <c r="S715" s="1">
        <f t="shared" si="13692"/>
        <v>18148</v>
      </c>
      <c r="T715" s="14">
        <f t="shared" si="13692"/>
        <v>4970</v>
      </c>
      <c r="U715" s="1">
        <f t="shared" si="13692"/>
        <v>5468</v>
      </c>
      <c r="V715" s="14">
        <f t="shared" si="13692"/>
        <v>15280</v>
      </c>
      <c r="W715" s="1">
        <f t="shared" si="13692"/>
        <v>16945</v>
      </c>
      <c r="X715" s="14">
        <f t="shared" si="13692"/>
        <v>12451</v>
      </c>
      <c r="Y715" s="1">
        <f t="shared" si="13692"/>
        <v>7895</v>
      </c>
      <c r="Z715" s="14">
        <f t="shared" si="13692"/>
        <v>27885</v>
      </c>
      <c r="AA715" s="1">
        <f t="shared" si="13692"/>
        <v>30282</v>
      </c>
      <c r="AB715" s="165">
        <f t="shared" ref="AB715:AC715" si="13693">SUM(AB691:AB714)</f>
        <v>214949</v>
      </c>
      <c r="AC715" s="166">
        <f t="shared" si="13693"/>
        <v>214555</v>
      </c>
      <c r="BI715" s="250" t="s">
        <v>25</v>
      </c>
      <c r="BJ715" s="146">
        <f>SUM(BJ691:BJ714)</f>
        <v>1</v>
      </c>
      <c r="BK715" s="147">
        <f t="shared" ref="BK715:CK715" si="13694">SUM(BK691:BK714)</f>
        <v>1.0000000000000002</v>
      </c>
      <c r="BL715" s="146">
        <f t="shared" si="13694"/>
        <v>1.0000000000000002</v>
      </c>
      <c r="BM715" s="147">
        <f t="shared" si="13694"/>
        <v>1</v>
      </c>
      <c r="BN715" s="146">
        <f t="shared" si="13694"/>
        <v>1</v>
      </c>
      <c r="BO715" s="147">
        <f t="shared" si="13694"/>
        <v>1</v>
      </c>
      <c r="BP715" s="146">
        <f t="shared" si="13694"/>
        <v>1</v>
      </c>
      <c r="BQ715" s="147">
        <f t="shared" si="13694"/>
        <v>1</v>
      </c>
      <c r="BR715" s="146">
        <f t="shared" si="13694"/>
        <v>1</v>
      </c>
      <c r="BS715" s="147">
        <f t="shared" si="13694"/>
        <v>0.99999999999999989</v>
      </c>
      <c r="BT715" s="146">
        <f t="shared" si="13694"/>
        <v>1</v>
      </c>
      <c r="BU715" s="147">
        <f t="shared" si="13694"/>
        <v>1.0000000000000002</v>
      </c>
      <c r="BV715" s="146">
        <f t="shared" si="13694"/>
        <v>1</v>
      </c>
      <c r="BW715" s="147">
        <f t="shared" si="13694"/>
        <v>1</v>
      </c>
      <c r="BX715" s="146">
        <f t="shared" si="13694"/>
        <v>1</v>
      </c>
      <c r="BY715" s="147">
        <f t="shared" si="13694"/>
        <v>1.0000000000000002</v>
      </c>
      <c r="BZ715" s="146">
        <f t="shared" si="13694"/>
        <v>0.99999999999999989</v>
      </c>
      <c r="CA715" s="147">
        <f t="shared" si="13694"/>
        <v>0.99999999999999978</v>
      </c>
      <c r="CB715" s="146">
        <f t="shared" si="13694"/>
        <v>1</v>
      </c>
      <c r="CC715" s="147">
        <f t="shared" si="13694"/>
        <v>1.0000000000000002</v>
      </c>
      <c r="CD715" s="146">
        <f t="shared" si="13694"/>
        <v>1</v>
      </c>
      <c r="CE715" s="147">
        <f t="shared" si="13694"/>
        <v>1</v>
      </c>
      <c r="CF715" s="146">
        <f t="shared" si="13694"/>
        <v>1.0000000000000002</v>
      </c>
      <c r="CG715" s="147">
        <f t="shared" si="13694"/>
        <v>0.99999999999999989</v>
      </c>
      <c r="CH715" s="146">
        <f t="shared" si="13694"/>
        <v>1</v>
      </c>
      <c r="CI715" s="147">
        <f t="shared" si="13694"/>
        <v>1</v>
      </c>
      <c r="CJ715" s="146">
        <f t="shared" si="13694"/>
        <v>1</v>
      </c>
      <c r="CK715" s="147">
        <f t="shared" si="13694"/>
        <v>1</v>
      </c>
    </row>
    <row r="716" spans="1:89" ht="13.5" thickTop="1" x14ac:dyDescent="0.2">
      <c r="A716" s="177"/>
    </row>
    <row r="718" spans="1:89" x14ac:dyDescent="0.2">
      <c r="A718" s="269">
        <f>+A687+1</f>
        <v>44616</v>
      </c>
      <c r="B718" s="269"/>
      <c r="C718" s="269"/>
      <c r="D718" s="269"/>
      <c r="BI718" s="274">
        <f>+BI656+2</f>
        <v>44616</v>
      </c>
      <c r="BJ718" s="274"/>
      <c r="BK718" s="274"/>
      <c r="BL718" s="274"/>
    </row>
    <row r="719" spans="1:89" ht="13.5" thickBot="1" x14ac:dyDescent="0.25">
      <c r="AE719" t="s">
        <v>1</v>
      </c>
    </row>
    <row r="720" spans="1:89" ht="14.25" thickTop="1" thickBot="1" x14ac:dyDescent="0.25">
      <c r="A720" s="265" t="s">
        <v>2</v>
      </c>
      <c r="B720" s="267" t="s">
        <v>3</v>
      </c>
      <c r="C720" s="268"/>
      <c r="D720" s="267" t="s">
        <v>4</v>
      </c>
      <c r="E720" s="268"/>
      <c r="F720" s="267" t="s">
        <v>5</v>
      </c>
      <c r="G720" s="268"/>
      <c r="H720" s="267" t="s">
        <v>6</v>
      </c>
      <c r="I720" s="268"/>
      <c r="J720" s="267" t="s">
        <v>7</v>
      </c>
      <c r="K720" s="268"/>
      <c r="L720" s="267" t="s">
        <v>8</v>
      </c>
      <c r="M720" s="268"/>
      <c r="N720" s="267" t="s">
        <v>9</v>
      </c>
      <c r="O720" s="268"/>
      <c r="P720" s="267" t="s">
        <v>10</v>
      </c>
      <c r="Q720" s="268"/>
      <c r="R720" s="267" t="s">
        <v>11</v>
      </c>
      <c r="S720" s="268"/>
      <c r="T720" s="267" t="s">
        <v>12</v>
      </c>
      <c r="U720" s="268"/>
      <c r="V720" s="267" t="s">
        <v>13</v>
      </c>
      <c r="W720" s="268"/>
      <c r="X720" s="267" t="s">
        <v>14</v>
      </c>
      <c r="Y720" s="268"/>
      <c r="Z720" s="270" t="s">
        <v>15</v>
      </c>
      <c r="AA720" s="271"/>
      <c r="AB720" s="272" t="s">
        <v>16</v>
      </c>
      <c r="AC720" s="273"/>
      <c r="AE720" s="265" t="s">
        <v>2</v>
      </c>
      <c r="AF720" s="267" t="s">
        <v>3</v>
      </c>
      <c r="AG720" s="268"/>
      <c r="AH720" s="267" t="s">
        <v>4</v>
      </c>
      <c r="AI720" s="268"/>
      <c r="AJ720" s="267" t="s">
        <v>5</v>
      </c>
      <c r="AK720" s="268"/>
      <c r="AL720" s="267" t="s">
        <v>6</v>
      </c>
      <c r="AM720" s="268"/>
      <c r="AN720" s="267" t="s">
        <v>7</v>
      </c>
      <c r="AO720" s="268"/>
      <c r="AP720" s="267" t="s">
        <v>8</v>
      </c>
      <c r="AQ720" s="268"/>
      <c r="AR720" s="267" t="s">
        <v>9</v>
      </c>
      <c r="AS720" s="268"/>
      <c r="AT720" s="267" t="s">
        <v>10</v>
      </c>
      <c r="AU720" s="268"/>
      <c r="AV720" s="267" t="s">
        <v>11</v>
      </c>
      <c r="AW720" s="268"/>
      <c r="AX720" s="267" t="s">
        <v>12</v>
      </c>
      <c r="AY720" s="268"/>
      <c r="AZ720" s="267" t="s">
        <v>13</v>
      </c>
      <c r="BA720" s="268"/>
      <c r="BB720" s="267" t="s">
        <v>14</v>
      </c>
      <c r="BC720" s="268"/>
      <c r="BD720" s="270" t="s">
        <v>15</v>
      </c>
      <c r="BE720" s="271"/>
      <c r="BF720" s="272" t="s">
        <v>16</v>
      </c>
      <c r="BG720" s="273"/>
      <c r="BI720" s="265" t="s">
        <v>2</v>
      </c>
      <c r="BJ720" s="267" t="s">
        <v>3</v>
      </c>
      <c r="BK720" s="268"/>
      <c r="BL720" s="267" t="s">
        <v>4</v>
      </c>
      <c r="BM720" s="268"/>
      <c r="BN720" s="267" t="s">
        <v>5</v>
      </c>
      <c r="BO720" s="268"/>
      <c r="BP720" s="267" t="s">
        <v>6</v>
      </c>
      <c r="BQ720" s="268"/>
      <c r="BR720" s="267" t="s">
        <v>7</v>
      </c>
      <c r="BS720" s="268"/>
      <c r="BT720" s="267" t="s">
        <v>8</v>
      </c>
      <c r="BU720" s="268"/>
      <c r="BV720" s="267" t="s">
        <v>9</v>
      </c>
      <c r="BW720" s="268"/>
      <c r="BX720" s="267" t="s">
        <v>10</v>
      </c>
      <c r="BY720" s="268"/>
      <c r="BZ720" s="267" t="s">
        <v>11</v>
      </c>
      <c r="CA720" s="268"/>
      <c r="CB720" s="267" t="s">
        <v>12</v>
      </c>
      <c r="CC720" s="268"/>
      <c r="CD720" s="267" t="s">
        <v>13</v>
      </c>
      <c r="CE720" s="268"/>
      <c r="CF720" s="267" t="s">
        <v>14</v>
      </c>
      <c r="CG720" s="268"/>
      <c r="CH720" s="270" t="s">
        <v>15</v>
      </c>
      <c r="CI720" s="271"/>
      <c r="CJ720" s="267" t="s">
        <v>16</v>
      </c>
      <c r="CK720" s="268"/>
    </row>
    <row r="721" spans="1:89" ht="15" thickTop="1" thickBot="1" x14ac:dyDescent="0.3">
      <c r="A721" s="266"/>
      <c r="B721" s="110" t="s">
        <v>17</v>
      </c>
      <c r="C721" s="111" t="s">
        <v>18</v>
      </c>
      <c r="D721" s="112" t="s">
        <v>17</v>
      </c>
      <c r="E721" s="113" t="s">
        <v>18</v>
      </c>
      <c r="F721" s="110" t="s">
        <v>17</v>
      </c>
      <c r="G721" s="111" t="s">
        <v>18</v>
      </c>
      <c r="H721" s="112" t="s">
        <v>17</v>
      </c>
      <c r="I721" s="113" t="s">
        <v>18</v>
      </c>
      <c r="J721" s="110" t="s">
        <v>17</v>
      </c>
      <c r="K721" s="111" t="s">
        <v>18</v>
      </c>
      <c r="L721" s="112" t="s">
        <v>17</v>
      </c>
      <c r="M721" s="110" t="s">
        <v>18</v>
      </c>
      <c r="N721" s="114" t="s">
        <v>17</v>
      </c>
      <c r="O721" s="115" t="s">
        <v>18</v>
      </c>
      <c r="P721" s="110" t="s">
        <v>17</v>
      </c>
      <c r="Q721" s="111" t="s">
        <v>18</v>
      </c>
      <c r="R721" s="112" t="s">
        <v>17</v>
      </c>
      <c r="S721" s="113" t="s">
        <v>18</v>
      </c>
      <c r="T721" s="110" t="s">
        <v>17</v>
      </c>
      <c r="U721" s="111" t="s">
        <v>18</v>
      </c>
      <c r="V721" s="112" t="s">
        <v>17</v>
      </c>
      <c r="W721" s="113" t="s">
        <v>18</v>
      </c>
      <c r="X721" s="110" t="s">
        <v>17</v>
      </c>
      <c r="Y721" s="111" t="s">
        <v>18</v>
      </c>
      <c r="Z721" s="25" t="s">
        <v>17</v>
      </c>
      <c r="AA721" s="116" t="s">
        <v>18</v>
      </c>
      <c r="AB721" s="167" t="s">
        <v>17</v>
      </c>
      <c r="AC721" s="168" t="s">
        <v>18</v>
      </c>
      <c r="AE721" s="266"/>
      <c r="AF721" s="110" t="s">
        <v>17</v>
      </c>
      <c r="AG721" s="111" t="s">
        <v>18</v>
      </c>
      <c r="AH721" s="112" t="s">
        <v>17</v>
      </c>
      <c r="AI721" s="113" t="s">
        <v>18</v>
      </c>
      <c r="AJ721" s="110" t="s">
        <v>17</v>
      </c>
      <c r="AK721" s="111" t="s">
        <v>18</v>
      </c>
      <c r="AL721" s="112" t="s">
        <v>17</v>
      </c>
      <c r="AM721" s="113" t="s">
        <v>18</v>
      </c>
      <c r="AN721" s="110" t="s">
        <v>17</v>
      </c>
      <c r="AO721" s="111" t="s">
        <v>18</v>
      </c>
      <c r="AP721" s="112" t="s">
        <v>17</v>
      </c>
      <c r="AQ721" s="110" t="s">
        <v>18</v>
      </c>
      <c r="AR721" s="114" t="s">
        <v>17</v>
      </c>
      <c r="AS721" s="115" t="s">
        <v>18</v>
      </c>
      <c r="AT721" s="110" t="s">
        <v>17</v>
      </c>
      <c r="AU721" s="111" t="s">
        <v>18</v>
      </c>
      <c r="AV721" s="112" t="s">
        <v>17</v>
      </c>
      <c r="AW721" s="113" t="s">
        <v>18</v>
      </c>
      <c r="AX721" s="110" t="s">
        <v>17</v>
      </c>
      <c r="AY721" s="111" t="s">
        <v>18</v>
      </c>
      <c r="AZ721" s="112" t="s">
        <v>17</v>
      </c>
      <c r="BA721" s="113" t="s">
        <v>18</v>
      </c>
      <c r="BB721" s="110" t="s">
        <v>17</v>
      </c>
      <c r="BC721" s="111" t="s">
        <v>18</v>
      </c>
      <c r="BD721" s="25" t="s">
        <v>17</v>
      </c>
      <c r="BE721" s="116" t="s">
        <v>18</v>
      </c>
      <c r="BF721" s="167" t="s">
        <v>17</v>
      </c>
      <c r="BG721" s="168" t="s">
        <v>18</v>
      </c>
      <c r="BI721" s="266"/>
      <c r="BJ721" s="110" t="s">
        <v>17</v>
      </c>
      <c r="BK721" s="111" t="s">
        <v>18</v>
      </c>
      <c r="BL721" s="112" t="s">
        <v>17</v>
      </c>
      <c r="BM721" s="113" t="s">
        <v>18</v>
      </c>
      <c r="BN721" s="110" t="s">
        <v>17</v>
      </c>
      <c r="BO721" s="111" t="s">
        <v>18</v>
      </c>
      <c r="BP721" s="112" t="s">
        <v>17</v>
      </c>
      <c r="BQ721" s="113" t="s">
        <v>18</v>
      </c>
      <c r="BR721" s="110" t="s">
        <v>17</v>
      </c>
      <c r="BS721" s="111" t="s">
        <v>18</v>
      </c>
      <c r="BT721" s="112" t="s">
        <v>17</v>
      </c>
      <c r="BU721" s="110" t="s">
        <v>18</v>
      </c>
      <c r="BV721" s="114" t="s">
        <v>17</v>
      </c>
      <c r="BW721" s="115" t="s">
        <v>18</v>
      </c>
      <c r="BX721" s="110" t="s">
        <v>17</v>
      </c>
      <c r="BY721" s="111" t="s">
        <v>18</v>
      </c>
      <c r="BZ721" s="112" t="s">
        <v>17</v>
      </c>
      <c r="CA721" s="113" t="s">
        <v>18</v>
      </c>
      <c r="CB721" s="110" t="s">
        <v>17</v>
      </c>
      <c r="CC721" s="111" t="s">
        <v>18</v>
      </c>
      <c r="CD721" s="112" t="s">
        <v>17</v>
      </c>
      <c r="CE721" s="113" t="s">
        <v>18</v>
      </c>
      <c r="CF721" s="110" t="s">
        <v>17</v>
      </c>
      <c r="CG721" s="111" t="s">
        <v>18</v>
      </c>
      <c r="CH721" s="25" t="s">
        <v>17</v>
      </c>
      <c r="CI721" s="116" t="s">
        <v>18</v>
      </c>
      <c r="CJ721" s="114" t="s">
        <v>17</v>
      </c>
      <c r="CK721" s="115" t="s">
        <v>18</v>
      </c>
    </row>
    <row r="722" spans="1:89" ht="13.5" thickTop="1" x14ac:dyDescent="0.2">
      <c r="A722" s="118" t="s">
        <v>19</v>
      </c>
      <c r="B722" s="119"/>
      <c r="C722" s="176"/>
      <c r="D722" s="120"/>
      <c r="E722" s="171"/>
      <c r="F722" s="119"/>
      <c r="G722" s="121"/>
      <c r="H722" s="120"/>
      <c r="I722" s="171"/>
      <c r="J722" s="119"/>
      <c r="K722" s="121"/>
      <c r="L722" s="120"/>
      <c r="M722" s="119"/>
      <c r="N722" s="170"/>
      <c r="O722" s="172"/>
      <c r="P722" s="119"/>
      <c r="Q722" s="121"/>
      <c r="R722" s="120"/>
      <c r="S722" s="171"/>
      <c r="T722" s="119"/>
      <c r="U722" s="121"/>
      <c r="V722" s="120"/>
      <c r="W722" s="171"/>
      <c r="X722" s="119"/>
      <c r="Y722" s="121"/>
      <c r="Z722" s="20"/>
      <c r="AA722" s="175"/>
      <c r="AB722" s="161">
        <f>B722+D722+F722+H722+J722+L722+N722+P722+R722+T722+V722+X722+Z722</f>
        <v>0</v>
      </c>
      <c r="AC722" s="162">
        <f>C722+E722+G722+I722+K722+M722+O722+Q722+S722+U722+W722+Y722+AA722</f>
        <v>0</v>
      </c>
      <c r="AE722" s="253" t="str">
        <f>$AE$9</f>
        <v>07:00 - 07:59</v>
      </c>
      <c r="AF722" s="119">
        <f>SUMIF($A$9:$A$32,$AE722,B$722:B$745)</f>
        <v>2179</v>
      </c>
      <c r="AG722" s="176">
        <f t="shared" ref="AG722:AV724" si="13695">SUMIF($A$9:$A$32,$AE722,C$722:C$745)</f>
        <v>829</v>
      </c>
      <c r="AH722" s="120">
        <f t="shared" si="13695"/>
        <v>793</v>
      </c>
      <c r="AI722" s="171">
        <f t="shared" si="13695"/>
        <v>664</v>
      </c>
      <c r="AJ722" s="119">
        <f t="shared" si="13695"/>
        <v>1990</v>
      </c>
      <c r="AK722" s="121">
        <f t="shared" si="13695"/>
        <v>1202</v>
      </c>
      <c r="AL722" s="120">
        <f t="shared" si="13695"/>
        <v>2636</v>
      </c>
      <c r="AM722" s="171">
        <f t="shared" si="13695"/>
        <v>1692</v>
      </c>
      <c r="AN722" s="119">
        <f t="shared" si="13695"/>
        <v>214</v>
      </c>
      <c r="AO722" s="121">
        <f t="shared" si="13695"/>
        <v>675</v>
      </c>
      <c r="AP722" s="120">
        <f t="shared" si="13695"/>
        <v>682</v>
      </c>
      <c r="AQ722" s="119">
        <f t="shared" si="13695"/>
        <v>2069</v>
      </c>
      <c r="AR722" s="170">
        <f t="shared" si="13695"/>
        <v>2026</v>
      </c>
      <c r="AS722" s="172">
        <f t="shared" si="13695"/>
        <v>2786</v>
      </c>
      <c r="AT722" s="119">
        <f t="shared" si="13695"/>
        <v>1416</v>
      </c>
      <c r="AU722" s="121">
        <f t="shared" si="13695"/>
        <v>1291</v>
      </c>
      <c r="AV722" s="120">
        <f t="shared" si="13695"/>
        <v>1748</v>
      </c>
      <c r="AW722" s="171">
        <f t="shared" ref="AW722:BE724" si="13696">SUMIF($A$9:$A$32,$AE722,S$722:S$745)</f>
        <v>1421</v>
      </c>
      <c r="AX722" s="119">
        <f t="shared" si="13696"/>
        <v>244</v>
      </c>
      <c r="AY722" s="121">
        <f t="shared" si="13696"/>
        <v>953</v>
      </c>
      <c r="AZ722" s="120">
        <f t="shared" si="13696"/>
        <v>703</v>
      </c>
      <c r="BA722" s="171">
        <f t="shared" si="13696"/>
        <v>1795</v>
      </c>
      <c r="BB722" s="119">
        <f t="shared" si="13696"/>
        <v>1098</v>
      </c>
      <c r="BC722" s="121">
        <f t="shared" si="13696"/>
        <v>1063</v>
      </c>
      <c r="BD722" s="20">
        <f t="shared" si="13696"/>
        <v>2385</v>
      </c>
      <c r="BE722" s="175">
        <f t="shared" si="13696"/>
        <v>1897</v>
      </c>
      <c r="BF722" s="161">
        <f>AF722+AH722+AJ722+AL722+AN722+AP722+AR722+AT722+AV722+AX722+AZ722+BB722+BD722</f>
        <v>18114</v>
      </c>
      <c r="BG722" s="162">
        <f>AG722+AI722+AK722+AM722+AO722+AQ722+AS722+AU722+AW722+AY722+BA722+BC722+BE722</f>
        <v>18337</v>
      </c>
      <c r="BI722" s="118" t="s">
        <v>19</v>
      </c>
      <c r="BJ722" s="122">
        <f>B722/B746</f>
        <v>0</v>
      </c>
      <c r="BK722" s="123">
        <f t="shared" ref="BK722" si="13697">C722/C746</f>
        <v>0</v>
      </c>
      <c r="BL722" s="124">
        <f t="shared" ref="BL722" si="13698">D722/D746</f>
        <v>0</v>
      </c>
      <c r="BM722" s="125">
        <f t="shared" ref="BM722" si="13699">E722/E746</f>
        <v>0</v>
      </c>
      <c r="BN722" s="122">
        <f t="shared" ref="BN722" si="13700">F722/F746</f>
        <v>0</v>
      </c>
      <c r="BO722" s="123">
        <f t="shared" ref="BO722" si="13701">G722/G746</f>
        <v>0</v>
      </c>
      <c r="BP722" s="124">
        <f t="shared" ref="BP722" si="13702">H722/H746</f>
        <v>0</v>
      </c>
      <c r="BQ722" s="125">
        <f t="shared" ref="BQ722" si="13703">I722/I746</f>
        <v>0</v>
      </c>
      <c r="BR722" s="122">
        <f t="shared" ref="BR722" si="13704">J722/J746</f>
        <v>0</v>
      </c>
      <c r="BS722" s="123">
        <f t="shared" ref="BS722" si="13705">K722/K746</f>
        <v>0</v>
      </c>
      <c r="BT722" s="124">
        <f t="shared" ref="BT722" si="13706">L722/L746</f>
        <v>0</v>
      </c>
      <c r="BU722" s="122">
        <f t="shared" ref="BU722" si="13707">M722/M746</f>
        <v>0</v>
      </c>
      <c r="BV722" s="126">
        <f t="shared" ref="BV722" si="13708">N722/N746</f>
        <v>0</v>
      </c>
      <c r="BW722" s="127">
        <f t="shared" ref="BW722" si="13709">O722/O746</f>
        <v>0</v>
      </c>
      <c r="BX722" s="122">
        <f t="shared" ref="BX722" si="13710">P722/P746</f>
        <v>0</v>
      </c>
      <c r="BY722" s="123">
        <f t="shared" ref="BY722" si="13711">Q722/Q746</f>
        <v>0</v>
      </c>
      <c r="BZ722" s="124">
        <f t="shared" ref="BZ722" si="13712">R722/R746</f>
        <v>0</v>
      </c>
      <c r="CA722" s="125">
        <f t="shared" ref="CA722" si="13713">S722/S746</f>
        <v>0</v>
      </c>
      <c r="CB722" s="122">
        <f t="shared" ref="CB722" si="13714">T722/T746</f>
        <v>0</v>
      </c>
      <c r="CC722" s="123">
        <f t="shared" ref="CC722" si="13715">U722/U746</f>
        <v>0</v>
      </c>
      <c r="CD722" s="124">
        <f t="shared" ref="CD722" si="13716">V722/V746</f>
        <v>0</v>
      </c>
      <c r="CE722" s="125">
        <f t="shared" ref="CE722" si="13717">W722/W746</f>
        <v>0</v>
      </c>
      <c r="CF722" s="122">
        <f t="shared" ref="CF722" si="13718">X722/X746</f>
        <v>0</v>
      </c>
      <c r="CG722" s="123">
        <f t="shared" ref="CG722" si="13719">Y722/Y746</f>
        <v>0</v>
      </c>
      <c r="CH722" s="124">
        <f t="shared" ref="CH722" si="13720">Z722/Z746</f>
        <v>0</v>
      </c>
      <c r="CI722" s="122">
        <f t="shared" ref="CI722" si="13721">AA722/AA746</f>
        <v>0</v>
      </c>
      <c r="CJ722" s="128">
        <f t="shared" ref="CJ722" si="13722">AB722/AB746</f>
        <v>0</v>
      </c>
      <c r="CK722" s="129">
        <f t="shared" ref="CK722" si="13723">AC722/AC746</f>
        <v>0</v>
      </c>
    </row>
    <row r="723" spans="1:89" x14ac:dyDescent="0.2">
      <c r="A723" s="130" t="s">
        <v>21</v>
      </c>
      <c r="B723" s="179">
        <v>214</v>
      </c>
      <c r="C723" s="180">
        <v>0</v>
      </c>
      <c r="D723" s="181">
        <v>111</v>
      </c>
      <c r="E723" s="182">
        <v>3</v>
      </c>
      <c r="F723" s="179">
        <v>375</v>
      </c>
      <c r="G723" s="183">
        <v>2</v>
      </c>
      <c r="H723" s="181">
        <v>297</v>
      </c>
      <c r="I723" s="182">
        <v>26</v>
      </c>
      <c r="J723" s="179">
        <v>10</v>
      </c>
      <c r="K723" s="183">
        <v>14</v>
      </c>
      <c r="L723" s="181">
        <v>25</v>
      </c>
      <c r="M723" s="179">
        <v>37</v>
      </c>
      <c r="N723" s="184">
        <v>100</v>
      </c>
      <c r="O723" s="185">
        <v>77</v>
      </c>
      <c r="P723" s="179">
        <v>45</v>
      </c>
      <c r="Q723" s="183">
        <v>49</v>
      </c>
      <c r="R723" s="181">
        <v>15</v>
      </c>
      <c r="S723" s="182">
        <v>64</v>
      </c>
      <c r="T723" s="179">
        <v>0</v>
      </c>
      <c r="U723" s="183">
        <v>0</v>
      </c>
      <c r="V723" s="181">
        <v>7</v>
      </c>
      <c r="W723" s="182">
        <v>0</v>
      </c>
      <c r="X723" s="179">
        <v>4</v>
      </c>
      <c r="Y723" s="183">
        <v>0</v>
      </c>
      <c r="Z723" s="181">
        <v>0</v>
      </c>
      <c r="AA723" s="179">
        <v>0</v>
      </c>
      <c r="AB723" s="161">
        <f t="shared" ref="AB723:AB742" si="13724">B723+D723+F723+H723+J723+L723+N723+P723+R723+T723+V723+X723+Z723</f>
        <v>1203</v>
      </c>
      <c r="AC723" s="162">
        <f t="shared" ref="AC723:AC742" si="13725">C723+E723+G723+I723+K723+M723+O723+Q723+S723+U723+W723+Y723+AA723</f>
        <v>272</v>
      </c>
      <c r="AE723" s="255" t="str">
        <f>$AE$10</f>
        <v>08:00 - 08:59</v>
      </c>
      <c r="AF723" s="119">
        <f>SUMIF($A$9:$A$32,$AE723,B$722:B$745)</f>
        <v>1810</v>
      </c>
      <c r="AG723" s="180">
        <f t="shared" si="13695"/>
        <v>837</v>
      </c>
      <c r="AH723" s="181">
        <f t="shared" si="13695"/>
        <v>583</v>
      </c>
      <c r="AI723" s="182">
        <f t="shared" si="13695"/>
        <v>642</v>
      </c>
      <c r="AJ723" s="179">
        <f t="shared" si="13695"/>
        <v>1948</v>
      </c>
      <c r="AK723" s="183">
        <f t="shared" si="13695"/>
        <v>957</v>
      </c>
      <c r="AL723" s="181">
        <f t="shared" si="13695"/>
        <v>2118</v>
      </c>
      <c r="AM723" s="182">
        <f t="shared" si="13695"/>
        <v>1546</v>
      </c>
      <c r="AN723" s="179">
        <f t="shared" si="13695"/>
        <v>176</v>
      </c>
      <c r="AO723" s="183">
        <f t="shared" si="13695"/>
        <v>649</v>
      </c>
      <c r="AP723" s="181">
        <f t="shared" si="13695"/>
        <v>610</v>
      </c>
      <c r="AQ723" s="179">
        <f t="shared" si="13695"/>
        <v>1959</v>
      </c>
      <c r="AR723" s="184">
        <f t="shared" si="13695"/>
        <v>1602</v>
      </c>
      <c r="AS723" s="185">
        <f t="shared" si="13695"/>
        <v>2478</v>
      </c>
      <c r="AT723" s="179">
        <f t="shared" si="13695"/>
        <v>1076</v>
      </c>
      <c r="AU723" s="183">
        <f t="shared" si="13695"/>
        <v>1152</v>
      </c>
      <c r="AV723" s="181">
        <f t="shared" si="13695"/>
        <v>1536</v>
      </c>
      <c r="AW723" s="182">
        <f t="shared" si="13696"/>
        <v>1058</v>
      </c>
      <c r="AX723" s="179">
        <f t="shared" si="13696"/>
        <v>246</v>
      </c>
      <c r="AY723" s="183">
        <f t="shared" si="13696"/>
        <v>657</v>
      </c>
      <c r="AZ723" s="181">
        <f t="shared" si="13696"/>
        <v>543</v>
      </c>
      <c r="BA723" s="182">
        <f t="shared" si="13696"/>
        <v>1371</v>
      </c>
      <c r="BB723" s="179">
        <f t="shared" si="13696"/>
        <v>935</v>
      </c>
      <c r="BC723" s="183">
        <f t="shared" si="13696"/>
        <v>890</v>
      </c>
      <c r="BD723" s="181">
        <f t="shared" si="13696"/>
        <v>2047</v>
      </c>
      <c r="BE723" s="179">
        <f t="shared" si="13696"/>
        <v>1644</v>
      </c>
      <c r="BF723" s="163">
        <f>SUM(AF723,AH723,AJ723,AL723,AN723,AP723,AR723,AT723,AV723,AX723,AZ723,BB723,BD723)</f>
        <v>15230</v>
      </c>
      <c r="BG723" s="164">
        <f>SUM(AG723,AI723,AK723,AM723,AO723,AQ723,AS723,AU723,AW723,AY723,BA723,BC723,BE723)</f>
        <v>15840</v>
      </c>
      <c r="BI723" s="130" t="s">
        <v>21</v>
      </c>
      <c r="BJ723" s="122">
        <f>B723/B746</f>
        <v>1.0796629837041521E-2</v>
      </c>
      <c r="BK723" s="123">
        <f t="shared" ref="BK723" si="13726">C723/C746</f>
        <v>0</v>
      </c>
      <c r="BL723" s="124">
        <f t="shared" ref="BL723" si="13727">D723/D746</f>
        <v>1.2333333333333333E-2</v>
      </c>
      <c r="BM723" s="125">
        <f t="shared" ref="BM723" si="13728">E723/E746</f>
        <v>3.3141847105612021E-4</v>
      </c>
      <c r="BN723" s="122">
        <f t="shared" ref="BN723" si="13729">F723/F746</f>
        <v>1.7269964078474715E-2</v>
      </c>
      <c r="BO723" s="123">
        <f t="shared" ref="BO723" si="13730">G723/G746</f>
        <v>9.4491165076065393E-5</v>
      </c>
      <c r="BP723" s="124">
        <f t="shared" ref="BP723" si="13731">H723/H746</f>
        <v>1.0825193176847938E-2</v>
      </c>
      <c r="BQ723" s="125">
        <f t="shared" ref="BQ723" si="13732">I723/I746</f>
        <v>8.2839482571847318E-4</v>
      </c>
      <c r="BR723" s="122">
        <f t="shared" ref="BR723" si="13733">J723/J746</f>
        <v>1.9577133907595929E-3</v>
      </c>
      <c r="BS723" s="123">
        <f t="shared" ref="BS723" si="13734">K723/K746</f>
        <v>2.875333744095297E-3</v>
      </c>
      <c r="BT723" s="124">
        <f t="shared" ref="BT723" si="13735">L723/L746</f>
        <v>1.5493306891422906E-3</v>
      </c>
      <c r="BU723" s="122">
        <f t="shared" ref="BU723" si="13736">M723/M746</f>
        <v>2.3477157360406093E-3</v>
      </c>
      <c r="BV723" s="126">
        <f t="shared" ref="BV723" si="13737">N723/N746</f>
        <v>3.4030968181044752E-3</v>
      </c>
      <c r="BW723" s="127">
        <f t="shared" ref="BW723" si="13738">O723/O746</f>
        <v>2.7162410046564132E-3</v>
      </c>
      <c r="BX723" s="122">
        <f t="shared" ref="BX723" si="13739">P723/P746</f>
        <v>2.9350378293764674E-3</v>
      </c>
      <c r="BY723" s="123">
        <f t="shared" ref="BY723" si="13740">Q723/Q746</f>
        <v>3.4369081854527602E-3</v>
      </c>
      <c r="BZ723" s="124">
        <f t="shared" ref="BZ723" si="13741">R723/R746</f>
        <v>7.8125000000000004E-4</v>
      </c>
      <c r="CA723" s="125">
        <f t="shared" ref="CA723" si="13742">S723/S746</f>
        <v>3.3954055918085841E-3</v>
      </c>
      <c r="CB723" s="122">
        <f t="shared" ref="CB723" si="13743">T723/T746</f>
        <v>0</v>
      </c>
      <c r="CC723" s="123">
        <f t="shared" ref="CC723" si="13744">U723/U746</f>
        <v>0</v>
      </c>
      <c r="CD723" s="124">
        <f t="shared" ref="CD723" si="13745">V723/V746</f>
        <v>4.216867469879518E-4</v>
      </c>
      <c r="CE723" s="125">
        <f t="shared" ref="CE723" si="13746">W723/W746</f>
        <v>0</v>
      </c>
      <c r="CF723" s="122">
        <f t="shared" ref="CF723" si="13747">X723/X746</f>
        <v>2.892681515765114E-4</v>
      </c>
      <c r="CG723" s="123">
        <f t="shared" ref="CG723" si="13748">Y723/Y746</f>
        <v>0</v>
      </c>
      <c r="CH723" s="124">
        <f t="shared" ref="CH723" si="13749">Z723/Z746</f>
        <v>0</v>
      </c>
      <c r="CI723" s="122">
        <f t="shared" ref="CI723" si="13750">AA723/AA746</f>
        <v>0</v>
      </c>
      <c r="CJ723" s="128">
        <f t="shared" ref="CJ723" si="13751">AB723/AB746</f>
        <v>5.2716221960272215E-3</v>
      </c>
      <c r="CK723" s="129">
        <f t="shared" ref="CK723" si="13752">AC723/AC746</f>
        <v>1.194664417886586E-3</v>
      </c>
    </row>
    <row r="724" spans="1:89" ht="13.5" thickBot="1" x14ac:dyDescent="0.25">
      <c r="A724" s="138" t="s">
        <v>23</v>
      </c>
      <c r="B724" s="186">
        <v>1185</v>
      </c>
      <c r="C724" s="187">
        <v>0</v>
      </c>
      <c r="D724" s="188">
        <v>462</v>
      </c>
      <c r="E724" s="189">
        <v>113</v>
      </c>
      <c r="F724" s="186">
        <v>1861</v>
      </c>
      <c r="G724" s="190">
        <v>231</v>
      </c>
      <c r="H724" s="188">
        <v>1353</v>
      </c>
      <c r="I724" s="189">
        <v>338</v>
      </c>
      <c r="J724" s="186">
        <v>65</v>
      </c>
      <c r="K724" s="190">
        <v>156</v>
      </c>
      <c r="L724" s="188">
        <v>213</v>
      </c>
      <c r="M724" s="186">
        <v>562</v>
      </c>
      <c r="N724" s="191">
        <v>820</v>
      </c>
      <c r="O724" s="192">
        <v>1095</v>
      </c>
      <c r="P724" s="186">
        <v>398</v>
      </c>
      <c r="Q724" s="190">
        <v>616</v>
      </c>
      <c r="R724" s="188">
        <v>610</v>
      </c>
      <c r="S724" s="189">
        <v>573</v>
      </c>
      <c r="T724" s="186">
        <v>72</v>
      </c>
      <c r="U724" s="190">
        <v>355</v>
      </c>
      <c r="V724" s="188">
        <v>223</v>
      </c>
      <c r="W724" s="189">
        <v>802</v>
      </c>
      <c r="X724" s="186">
        <v>427</v>
      </c>
      <c r="Y724" s="190">
        <v>340</v>
      </c>
      <c r="Z724" s="188">
        <v>1084</v>
      </c>
      <c r="AA724" s="186">
        <v>652</v>
      </c>
      <c r="AB724" s="161">
        <f t="shared" si="13724"/>
        <v>8773</v>
      </c>
      <c r="AC724" s="162">
        <f t="shared" si="13725"/>
        <v>5833</v>
      </c>
      <c r="AE724" s="253">
        <f>$AE$11</f>
        <v>0</v>
      </c>
      <c r="AF724" s="119">
        <f>SUMIF($A$9:$A$32,$AE724,B$722:B$745)</f>
        <v>0</v>
      </c>
      <c r="AG724" s="187">
        <f t="shared" si="13695"/>
        <v>0</v>
      </c>
      <c r="AH724" s="188">
        <f t="shared" si="13695"/>
        <v>0</v>
      </c>
      <c r="AI724" s="189">
        <f t="shared" si="13695"/>
        <v>0</v>
      </c>
      <c r="AJ724" s="186">
        <f t="shared" si="13695"/>
        <v>0</v>
      </c>
      <c r="AK724" s="190">
        <f t="shared" si="13695"/>
        <v>0</v>
      </c>
      <c r="AL724" s="188">
        <f t="shared" si="13695"/>
        <v>0</v>
      </c>
      <c r="AM724" s="189">
        <f t="shared" si="13695"/>
        <v>0</v>
      </c>
      <c r="AN724" s="186">
        <f t="shared" si="13695"/>
        <v>0</v>
      </c>
      <c r="AO724" s="190">
        <f t="shared" si="13695"/>
        <v>0</v>
      </c>
      <c r="AP724" s="188">
        <f t="shared" si="13695"/>
        <v>0</v>
      </c>
      <c r="AQ724" s="186">
        <f t="shared" si="13695"/>
        <v>0</v>
      </c>
      <c r="AR724" s="191">
        <f t="shared" si="13695"/>
        <v>0</v>
      </c>
      <c r="AS724" s="192">
        <f t="shared" si="13695"/>
        <v>0</v>
      </c>
      <c r="AT724" s="186">
        <f t="shared" si="13695"/>
        <v>0</v>
      </c>
      <c r="AU724" s="190">
        <f t="shared" si="13695"/>
        <v>0</v>
      </c>
      <c r="AV724" s="188">
        <f t="shared" si="13695"/>
        <v>0</v>
      </c>
      <c r="AW724" s="189">
        <f t="shared" si="13696"/>
        <v>0</v>
      </c>
      <c r="AX724" s="186">
        <f t="shared" si="13696"/>
        <v>0</v>
      </c>
      <c r="AY724" s="190">
        <f t="shared" si="13696"/>
        <v>0</v>
      </c>
      <c r="AZ724" s="188">
        <f t="shared" si="13696"/>
        <v>0</v>
      </c>
      <c r="BA724" s="189">
        <f t="shared" si="13696"/>
        <v>0</v>
      </c>
      <c r="BB724" s="186">
        <f t="shared" si="13696"/>
        <v>0</v>
      </c>
      <c r="BC724" s="190">
        <f t="shared" si="13696"/>
        <v>0</v>
      </c>
      <c r="BD724" s="188">
        <f t="shared" si="13696"/>
        <v>0</v>
      </c>
      <c r="BE724" s="186">
        <f t="shared" si="13696"/>
        <v>0</v>
      </c>
      <c r="BF724" s="163">
        <f>SUM(AF724,AH724,AJ724,AL724,AN724,AP724,AR724,AT724,AV724,AX724,AZ724,BB724,BD724)</f>
        <v>0</v>
      </c>
      <c r="BG724" s="164">
        <f>SUM(AG724,AI724,AK724,AM724,AO724,AQ724,AS724,AU724,AW724,AY724,BA724,BC724,BE724)</f>
        <v>0</v>
      </c>
      <c r="BI724" s="138" t="s">
        <v>23</v>
      </c>
      <c r="BJ724" s="122">
        <f>B724/B746</f>
        <v>5.9785076434085059E-2</v>
      </c>
      <c r="BK724" s="123">
        <f t="shared" ref="BK724" si="13753">C724/C746</f>
        <v>0</v>
      </c>
      <c r="BL724" s="124">
        <f t="shared" ref="BL724" si="13754">D724/D746</f>
        <v>5.1333333333333335E-2</v>
      </c>
      <c r="BM724" s="125">
        <f t="shared" ref="BM724" si="13755">E724/E746</f>
        <v>1.2483429076447195E-2</v>
      </c>
      <c r="BN724" s="122">
        <f t="shared" ref="BN724" si="13756">F724/F746</f>
        <v>8.57050750667772E-2</v>
      </c>
      <c r="BO724" s="123">
        <f t="shared" ref="BO724" si="13757">G724/G746</f>
        <v>1.0913729566285552E-2</v>
      </c>
      <c r="BP724" s="124">
        <f t="shared" ref="BP724" si="13758">H724/H746</f>
        <v>4.9314768916751711E-2</v>
      </c>
      <c r="BQ724" s="125">
        <f t="shared" ref="BQ724" si="13759">I724/I746</f>
        <v>1.0769132734340152E-2</v>
      </c>
      <c r="BR724" s="122">
        <f t="shared" ref="BR724" si="13760">J724/J746</f>
        <v>1.2725137039937353E-2</v>
      </c>
      <c r="BS724" s="123">
        <f t="shared" ref="BS724" si="13761">K724/K746</f>
        <v>3.2039433148490448E-2</v>
      </c>
      <c r="BT724" s="124">
        <f t="shared" ref="BT724" si="13762">L724/L746</f>
        <v>1.3200297471492315E-2</v>
      </c>
      <c r="BU724" s="122">
        <f t="shared" ref="BU724" si="13763">M724/M746</f>
        <v>3.5659898477157358E-2</v>
      </c>
      <c r="BV724" s="126">
        <f t="shared" ref="BV724" si="13764">N724/N746</f>
        <v>2.7905393908456696E-2</v>
      </c>
      <c r="BW724" s="127">
        <f t="shared" ref="BW724" si="13765">O724/O746</f>
        <v>3.8627063637646397E-2</v>
      </c>
      <c r="BX724" s="122">
        <f t="shared" ref="BX724" si="13766">P724/P746</f>
        <v>2.5958779024262978E-2</v>
      </c>
      <c r="BY724" s="123">
        <f t="shared" ref="BY724" si="13767">Q724/Q746</f>
        <v>4.3206845759977554E-2</v>
      </c>
      <c r="BZ724" s="124">
        <f t="shared" ref="BZ724" si="13768">R724/R746</f>
        <v>3.1770833333333331E-2</v>
      </c>
      <c r="CA724" s="125">
        <f t="shared" ref="CA724" si="13769">S724/S746</f>
        <v>3.0399490689161229E-2</v>
      </c>
      <c r="CB724" s="122">
        <f t="shared" ref="CB724" si="13770">T724/T746</f>
        <v>1.2884753042233358E-2</v>
      </c>
      <c r="CC724" s="123">
        <f t="shared" ref="CC724" si="13771">U724/U746</f>
        <v>6.5077910174152154E-2</v>
      </c>
      <c r="CD724" s="124">
        <f t="shared" ref="CD724" si="13772">V724/V746</f>
        <v>1.3433734939759035E-2</v>
      </c>
      <c r="CE724" s="125">
        <f t="shared" ref="CE724" si="13773">W724/W746</f>
        <v>4.4214124262638516E-2</v>
      </c>
      <c r="CF724" s="122">
        <f t="shared" ref="CF724" si="13774">X724/X746</f>
        <v>3.0879375180792593E-2</v>
      </c>
      <c r="CG724" s="123">
        <f t="shared" ref="CG724" si="13775">Y724/Y746</f>
        <v>4.272967198692975E-2</v>
      </c>
      <c r="CH724" s="124">
        <f t="shared" ref="CH724" si="13776">Z724/Z746</f>
        <v>3.7308552744794353E-2</v>
      </c>
      <c r="CI724" s="122">
        <f t="shared" ref="CI724" si="13777">AA724/AA746</f>
        <v>2.0413914023607503E-2</v>
      </c>
      <c r="CJ724" s="128">
        <f t="shared" ref="CJ724" si="13778">AB724/AB746</f>
        <v>3.8443841667287461E-2</v>
      </c>
      <c r="CK724" s="129">
        <f t="shared" ref="CK724" si="13779">AC724/AC746</f>
        <v>2.5619402755634027E-2</v>
      </c>
    </row>
    <row r="725" spans="1:89" ht="14.25" thickTop="1" thickBot="1" x14ac:dyDescent="0.25">
      <c r="A725" s="130" t="s">
        <v>24</v>
      </c>
      <c r="B725" s="179">
        <v>2050</v>
      </c>
      <c r="C725" s="180">
        <v>619</v>
      </c>
      <c r="D725" s="181">
        <v>850</v>
      </c>
      <c r="E725" s="182">
        <v>498</v>
      </c>
      <c r="F725" s="179">
        <v>2506</v>
      </c>
      <c r="G725" s="183">
        <v>726</v>
      </c>
      <c r="H725" s="181">
        <v>2048</v>
      </c>
      <c r="I725" s="182">
        <v>1056</v>
      </c>
      <c r="J725" s="179">
        <v>154</v>
      </c>
      <c r="K725" s="183">
        <v>383</v>
      </c>
      <c r="L725" s="181">
        <v>556</v>
      </c>
      <c r="M725" s="179">
        <v>1294</v>
      </c>
      <c r="N725" s="184">
        <v>1752</v>
      </c>
      <c r="O725" s="185">
        <v>2122</v>
      </c>
      <c r="P725" s="179">
        <v>1077</v>
      </c>
      <c r="Q725" s="183">
        <v>1076</v>
      </c>
      <c r="R725" s="181">
        <v>1330</v>
      </c>
      <c r="S725" s="182">
        <v>1180</v>
      </c>
      <c r="T725" s="179">
        <v>184</v>
      </c>
      <c r="U725" s="183">
        <v>731</v>
      </c>
      <c r="V725" s="181">
        <v>639</v>
      </c>
      <c r="W725" s="182">
        <v>1825</v>
      </c>
      <c r="X725" s="179">
        <v>870</v>
      </c>
      <c r="Y725" s="183">
        <v>760</v>
      </c>
      <c r="Z725" s="181">
        <v>1918</v>
      </c>
      <c r="AA725" s="179">
        <v>1626</v>
      </c>
      <c r="AB725" s="161">
        <f t="shared" si="13724"/>
        <v>15934</v>
      </c>
      <c r="AC725" s="162">
        <f t="shared" si="13725"/>
        <v>13896</v>
      </c>
      <c r="AE725" s="250" t="s">
        <v>25</v>
      </c>
      <c r="AF725" s="14">
        <f t="shared" ref="AF725:BG725" si="13780">SUM(AF722:AF724)</f>
        <v>3989</v>
      </c>
      <c r="AG725" s="1">
        <f t="shared" si="13780"/>
        <v>1666</v>
      </c>
      <c r="AH725" s="14">
        <f t="shared" si="13780"/>
        <v>1376</v>
      </c>
      <c r="AI725" s="1">
        <f t="shared" si="13780"/>
        <v>1306</v>
      </c>
      <c r="AJ725" s="14">
        <f t="shared" si="13780"/>
        <v>3938</v>
      </c>
      <c r="AK725" s="1">
        <f t="shared" si="13780"/>
        <v>2159</v>
      </c>
      <c r="AL725" s="14">
        <f t="shared" si="13780"/>
        <v>4754</v>
      </c>
      <c r="AM725" s="1">
        <f t="shared" si="13780"/>
        <v>3238</v>
      </c>
      <c r="AN725" s="14">
        <f t="shared" si="13780"/>
        <v>390</v>
      </c>
      <c r="AO725" s="1">
        <f t="shared" si="13780"/>
        <v>1324</v>
      </c>
      <c r="AP725" s="14">
        <f t="shared" si="13780"/>
        <v>1292</v>
      </c>
      <c r="AQ725" s="1">
        <f t="shared" si="13780"/>
        <v>4028</v>
      </c>
      <c r="AR725" s="14">
        <f t="shared" si="13780"/>
        <v>3628</v>
      </c>
      <c r="AS725" s="1">
        <f t="shared" si="13780"/>
        <v>5264</v>
      </c>
      <c r="AT725" s="14">
        <f t="shared" si="13780"/>
        <v>2492</v>
      </c>
      <c r="AU725" s="1">
        <f t="shared" si="13780"/>
        <v>2443</v>
      </c>
      <c r="AV725" s="14">
        <f t="shared" si="13780"/>
        <v>3284</v>
      </c>
      <c r="AW725" s="1">
        <f t="shared" si="13780"/>
        <v>2479</v>
      </c>
      <c r="AX725" s="14">
        <f t="shared" si="13780"/>
        <v>490</v>
      </c>
      <c r="AY725" s="1">
        <f t="shared" si="13780"/>
        <v>1610</v>
      </c>
      <c r="AZ725" s="14">
        <f t="shared" si="13780"/>
        <v>1246</v>
      </c>
      <c r="BA725" s="1">
        <f t="shared" si="13780"/>
        <v>3166</v>
      </c>
      <c r="BB725" s="14">
        <f t="shared" si="13780"/>
        <v>2033</v>
      </c>
      <c r="BC725" s="1">
        <f t="shared" si="13780"/>
        <v>1953</v>
      </c>
      <c r="BD725" s="14">
        <f t="shared" si="13780"/>
        <v>4432</v>
      </c>
      <c r="BE725" s="1">
        <f t="shared" si="13780"/>
        <v>3541</v>
      </c>
      <c r="BF725" s="165">
        <f t="shared" si="13780"/>
        <v>33344</v>
      </c>
      <c r="BG725" s="166">
        <f t="shared" si="13780"/>
        <v>34177</v>
      </c>
      <c r="BI725" s="130" t="s">
        <v>24</v>
      </c>
      <c r="BJ725" s="122">
        <f>B725/B746</f>
        <v>0.10342565965390242</v>
      </c>
      <c r="BK725" s="123">
        <f t="shared" ref="BK725" si="13781">C725/C746</f>
        <v>3.0192176373036776E-2</v>
      </c>
      <c r="BL725" s="124">
        <f t="shared" ref="BL725" si="13782">D725/D746</f>
        <v>9.4444444444444442E-2</v>
      </c>
      <c r="BM725" s="125">
        <f t="shared" ref="BM725" si="13783">E725/E746</f>
        <v>5.501546619531595E-2</v>
      </c>
      <c r="BN725" s="122">
        <f t="shared" ref="BN725" si="13784">F725/F746</f>
        <v>0.11540941328175371</v>
      </c>
      <c r="BO725" s="123">
        <f t="shared" ref="BO725" si="13785">G725/G746</f>
        <v>3.4300292922611733E-2</v>
      </c>
      <c r="BP725" s="124">
        <f t="shared" ref="BP725" si="13786">H725/H746</f>
        <v>7.4646449919813382E-2</v>
      </c>
      <c r="BQ725" s="125">
        <f t="shared" ref="BQ725" si="13787">I725/I746</f>
        <v>3.3645574459950298E-2</v>
      </c>
      <c r="BR725" s="122">
        <f t="shared" ref="BR725" si="13788">J725/J746</f>
        <v>3.0148786217697728E-2</v>
      </c>
      <c r="BS725" s="123">
        <f t="shared" ref="BS725" si="13789">K725/K746</f>
        <v>7.8660915999178474E-2</v>
      </c>
      <c r="BT725" s="124">
        <f t="shared" ref="BT725" si="13790">L725/L746</f>
        <v>3.4457114526524543E-2</v>
      </c>
      <c r="BU725" s="122">
        <f t="shared" ref="BU725" si="13791">M725/M746</f>
        <v>8.2106598984771573E-2</v>
      </c>
      <c r="BV725" s="126">
        <f t="shared" ref="BV725" si="13792">N725/N746</f>
        <v>5.9622256253190405E-2</v>
      </c>
      <c r="BW725" s="127">
        <f t="shared" ref="BW725" si="13793">O725/O746</f>
        <v>7.4855368985466353E-2</v>
      </c>
      <c r="BX725" s="122">
        <f t="shared" ref="BX725" si="13794">P725/P746</f>
        <v>7.0245238716410127E-2</v>
      </c>
      <c r="BY725" s="123">
        <f t="shared" ref="BY725" si="13795">Q725/Q746</f>
        <v>7.5471698113207544E-2</v>
      </c>
      <c r="BZ725" s="124">
        <f t="shared" ref="BZ725" si="13796">R725/R746</f>
        <v>6.9270833333333337E-2</v>
      </c>
      <c r="CA725" s="125">
        <f t="shared" ref="CA725" si="13797">S725/S746</f>
        <v>6.2602790598970767E-2</v>
      </c>
      <c r="CB725" s="122">
        <f t="shared" ref="CB725" si="13798">T725/T746</f>
        <v>3.2927702219040803E-2</v>
      </c>
      <c r="CC725" s="123">
        <f t="shared" ref="CC725" si="13799">U725/U746</f>
        <v>0.13400549954170485</v>
      </c>
      <c r="CD725" s="124">
        <f t="shared" ref="CD725" si="13800">V725/V746</f>
        <v>3.8493975903614461E-2</v>
      </c>
      <c r="CE725" s="125">
        <f t="shared" ref="CE725" si="13801">W725/W746</f>
        <v>0.10061194112134075</v>
      </c>
      <c r="CF725" s="122">
        <f t="shared" ref="CF725" si="13802">X725/X746</f>
        <v>6.2915822967891236E-2</v>
      </c>
      <c r="CG725" s="123">
        <f t="shared" ref="CG725" si="13803">Y725/Y746</f>
        <v>9.5513384441372376E-2</v>
      </c>
      <c r="CH725" s="124">
        <f t="shared" ref="CH725" si="13804">Z725/Z746</f>
        <v>6.601273446911031E-2</v>
      </c>
      <c r="CI725" s="122">
        <f t="shared" ref="CI725" si="13805">AA725/AA746</f>
        <v>5.0909546322677607E-2</v>
      </c>
      <c r="CJ725" s="128">
        <f t="shared" ref="CJ725" si="13806">AB725/AB746</f>
        <v>6.9823797233165202E-2</v>
      </c>
      <c r="CK725" s="129">
        <f t="shared" ref="CK725" si="13807">AC725/AC746</f>
        <v>6.1033296878499996E-2</v>
      </c>
    </row>
    <row r="726" spans="1:89" ht="13.5" thickTop="1" x14ac:dyDescent="0.2">
      <c r="A726" s="138" t="s">
        <v>20</v>
      </c>
      <c r="B726" s="186">
        <v>2179</v>
      </c>
      <c r="C726" s="187">
        <v>829</v>
      </c>
      <c r="D726" s="188">
        <v>793</v>
      </c>
      <c r="E726" s="189">
        <v>664</v>
      </c>
      <c r="F726" s="186">
        <v>1990</v>
      </c>
      <c r="G726" s="190">
        <v>1202</v>
      </c>
      <c r="H726" s="188">
        <v>2636</v>
      </c>
      <c r="I726" s="189">
        <v>1692</v>
      </c>
      <c r="J726" s="186">
        <v>214</v>
      </c>
      <c r="K726" s="190">
        <v>675</v>
      </c>
      <c r="L726" s="188">
        <v>682</v>
      </c>
      <c r="M726" s="186">
        <v>2069</v>
      </c>
      <c r="N726" s="191">
        <v>2026</v>
      </c>
      <c r="O726" s="192">
        <v>2786</v>
      </c>
      <c r="P726" s="186">
        <v>1416</v>
      </c>
      <c r="Q726" s="190">
        <v>1291</v>
      </c>
      <c r="R726" s="188">
        <v>1748</v>
      </c>
      <c r="S726" s="189">
        <v>1421</v>
      </c>
      <c r="T726" s="186">
        <v>244</v>
      </c>
      <c r="U726" s="190">
        <v>953</v>
      </c>
      <c r="V726" s="188">
        <v>703</v>
      </c>
      <c r="W726" s="189">
        <v>1795</v>
      </c>
      <c r="X726" s="186">
        <v>1098</v>
      </c>
      <c r="Y726" s="190">
        <v>1063</v>
      </c>
      <c r="Z726" s="188">
        <v>2385</v>
      </c>
      <c r="AA726" s="186">
        <v>1897</v>
      </c>
      <c r="AB726" s="161">
        <f t="shared" si="13724"/>
        <v>18114</v>
      </c>
      <c r="AC726" s="162">
        <f t="shared" si="13725"/>
        <v>18337</v>
      </c>
      <c r="BI726" s="138" t="s">
        <v>20</v>
      </c>
      <c r="BJ726" s="122">
        <f>B726/B746</f>
        <v>0.10993390848090409</v>
      </c>
      <c r="BK726" s="123">
        <f t="shared" ref="BK726" si="13808">C726/C746</f>
        <v>4.0435079504438594E-2</v>
      </c>
      <c r="BL726" s="124">
        <f t="shared" ref="BL726" si="13809">D726/D746</f>
        <v>8.8111111111111112E-2</v>
      </c>
      <c r="BM726" s="125">
        <f t="shared" ref="BM726" si="13810">E726/E746</f>
        <v>7.3353954927087933E-2</v>
      </c>
      <c r="BN726" s="122">
        <f t="shared" ref="BN726" si="13811">F726/F746</f>
        <v>9.1645942709772499E-2</v>
      </c>
      <c r="BO726" s="123">
        <f t="shared" ref="BO726" si="13812">G726/G746</f>
        <v>5.6789190210715296E-2</v>
      </c>
      <c r="BP726" s="124">
        <f t="shared" ref="BP726" si="13813">H726/H746</f>
        <v>9.6078145502259807E-2</v>
      </c>
      <c r="BQ726" s="125">
        <f t="shared" ref="BQ726" si="13814">I726/I746</f>
        <v>5.3909386350602176E-2</v>
      </c>
      <c r="BR726" s="122">
        <f t="shared" ref="BR726" si="13815">J726/J746</f>
        <v>4.1895066562255286E-2</v>
      </c>
      <c r="BS726" s="123">
        <f t="shared" ref="BS726" si="13816">K726/K746</f>
        <v>0.13863216266173753</v>
      </c>
      <c r="BT726" s="124">
        <f t="shared" ref="BT726" si="13817">L726/L746</f>
        <v>4.2265741199801685E-2</v>
      </c>
      <c r="BU726" s="122">
        <f t="shared" ref="BU726" si="13818">M726/M746</f>
        <v>0.13128172588832487</v>
      </c>
      <c r="BV726" s="126">
        <f t="shared" ref="BV726" si="13819">N726/N746</f>
        <v>6.8946741534796671E-2</v>
      </c>
      <c r="BW726" s="127">
        <f t="shared" ref="BW726" si="13820">O726/O746</f>
        <v>9.8278538168477494E-2</v>
      </c>
      <c r="BX726" s="122">
        <f t="shared" ref="BX726" si="13821">P726/P746</f>
        <v>9.2355857031046179E-2</v>
      </c>
      <c r="BY726" s="123">
        <f t="shared" ref="BY726" si="13822">Q726/Q746</f>
        <v>9.0552009539173736E-2</v>
      </c>
      <c r="BZ726" s="124">
        <f t="shared" ref="BZ726" si="13823">R726/R746</f>
        <v>9.1041666666666674E-2</v>
      </c>
      <c r="CA726" s="125">
        <f t="shared" ref="CA726" si="13824">S726/S746</f>
        <v>7.538861478062496E-2</v>
      </c>
      <c r="CB726" s="122">
        <f t="shared" ref="CB726" si="13825">T726/T746</f>
        <v>4.3664996420901936E-2</v>
      </c>
      <c r="CC726" s="123">
        <f t="shared" ref="CC726" si="13826">U726/U746</f>
        <v>0.17470210815765352</v>
      </c>
      <c r="CD726" s="124">
        <f t="shared" ref="CD726" si="13827">V726/V746</f>
        <v>4.2349397590361444E-2</v>
      </c>
      <c r="CE726" s="125">
        <f t="shared" ref="CE726" si="13828">W726/W746</f>
        <v>9.8958046198798166E-2</v>
      </c>
      <c r="CF726" s="122">
        <f t="shared" ref="CF726" si="13829">X726/X746</f>
        <v>7.9404107607752392E-2</v>
      </c>
      <c r="CG726" s="123">
        <f t="shared" ref="CG726" si="13830">Y726/Y746</f>
        <v>0.13359306271207741</v>
      </c>
      <c r="CH726" s="124">
        <f t="shared" ref="CH726" si="13831">Z726/Z746</f>
        <v>8.208569953536396E-2</v>
      </c>
      <c r="CI726" s="122">
        <f t="shared" ref="CI726" si="13832">AA726/AA746</f>
        <v>5.9394470709790537E-2</v>
      </c>
      <c r="CJ726" s="128">
        <f t="shared" ref="CJ726" si="13833">AB726/AB746</f>
        <v>7.9376695310754017E-2</v>
      </c>
      <c r="CK726" s="129">
        <f t="shared" ref="CK726" si="13834">AC726/AC746</f>
        <v>8.0538828789655612E-2</v>
      </c>
    </row>
    <row r="727" spans="1:89" ht="13.5" thickBot="1" x14ac:dyDescent="0.25">
      <c r="A727" s="130" t="s">
        <v>22</v>
      </c>
      <c r="B727" s="179">
        <v>1810</v>
      </c>
      <c r="C727" s="180">
        <v>837</v>
      </c>
      <c r="D727" s="181">
        <v>583</v>
      </c>
      <c r="E727" s="182">
        <v>642</v>
      </c>
      <c r="F727" s="179">
        <v>1948</v>
      </c>
      <c r="G727" s="183">
        <v>957</v>
      </c>
      <c r="H727" s="181">
        <v>2118</v>
      </c>
      <c r="I727" s="182">
        <v>1546</v>
      </c>
      <c r="J727" s="179">
        <v>176</v>
      </c>
      <c r="K727" s="183">
        <v>649</v>
      </c>
      <c r="L727" s="181">
        <v>610</v>
      </c>
      <c r="M727" s="179">
        <v>1959</v>
      </c>
      <c r="N727" s="184">
        <v>1602</v>
      </c>
      <c r="O727" s="185">
        <v>2478</v>
      </c>
      <c r="P727" s="179">
        <v>1076</v>
      </c>
      <c r="Q727" s="183">
        <v>1152</v>
      </c>
      <c r="R727" s="181">
        <v>1536</v>
      </c>
      <c r="S727" s="182">
        <v>1058</v>
      </c>
      <c r="T727" s="179">
        <v>246</v>
      </c>
      <c r="U727" s="183">
        <v>657</v>
      </c>
      <c r="V727" s="181">
        <v>543</v>
      </c>
      <c r="W727" s="182">
        <v>1371</v>
      </c>
      <c r="X727" s="179">
        <v>935</v>
      </c>
      <c r="Y727" s="183">
        <v>890</v>
      </c>
      <c r="Z727" s="181">
        <v>2047</v>
      </c>
      <c r="AA727" s="179">
        <v>1644</v>
      </c>
      <c r="AB727" s="161">
        <f t="shared" si="13724"/>
        <v>15230</v>
      </c>
      <c r="AC727" s="162">
        <f t="shared" si="13725"/>
        <v>15840</v>
      </c>
      <c r="AE727" t="s">
        <v>26</v>
      </c>
      <c r="BI727" s="130" t="s">
        <v>22</v>
      </c>
      <c r="BJ727" s="122">
        <f>B727/B746</f>
        <v>9.1317289743201649E-2</v>
      </c>
      <c r="BK727" s="123">
        <f t="shared" ref="BK727" si="13835">C727/C746</f>
        <v>4.0825285338015806E-2</v>
      </c>
      <c r="BL727" s="124">
        <f t="shared" ref="BL727" si="13836">D727/D746</f>
        <v>6.4777777777777781E-2</v>
      </c>
      <c r="BM727" s="125">
        <f t="shared" ref="BM727" si="13837">E727/E746</f>
        <v>7.0923552806009718E-2</v>
      </c>
      <c r="BN727" s="122">
        <f t="shared" ref="BN727" si="13838">F727/F746</f>
        <v>8.9711706732983329E-2</v>
      </c>
      <c r="BO727" s="123">
        <f t="shared" ref="BO727" si="13839">G727/G746</f>
        <v>4.521402248889729E-2</v>
      </c>
      <c r="BP727" s="124">
        <f t="shared" ref="BP727" si="13840">H727/H746</f>
        <v>7.7197842251057011E-2</v>
      </c>
      <c r="BQ727" s="125">
        <f t="shared" ref="BQ727" si="13841">I727/I746</f>
        <v>4.9257630790798444E-2</v>
      </c>
      <c r="BR727" s="122">
        <f t="shared" ref="BR727" si="13842">J727/J746</f>
        <v>3.4455755677368832E-2</v>
      </c>
      <c r="BS727" s="123">
        <f t="shared" ref="BS727" si="13843">K727/K746</f>
        <v>0.13329225713698911</v>
      </c>
      <c r="BT727" s="124">
        <f t="shared" ref="BT727" si="13844">L727/L746</f>
        <v>3.7803668815071891E-2</v>
      </c>
      <c r="BU727" s="122">
        <f t="shared" ref="BU727" si="13845">M727/M746</f>
        <v>0.12430203045685279</v>
      </c>
      <c r="BV727" s="126">
        <f t="shared" ref="BV727" si="13846">N727/N746</f>
        <v>5.451761102603369E-2</v>
      </c>
      <c r="BW727" s="127">
        <f t="shared" ref="BW727" si="13847">O727/O746</f>
        <v>8.7413574149851847E-2</v>
      </c>
      <c r="BX727" s="122">
        <f t="shared" ref="BX727" si="13848">P727/P746</f>
        <v>7.0180015653535086E-2</v>
      </c>
      <c r="BY727" s="123">
        <f t="shared" ref="BY727" si="13849">Q727/Q746</f>
        <v>8.0802412849828156E-2</v>
      </c>
      <c r="BZ727" s="124">
        <f t="shared" ref="BZ727" si="13850">R727/R746</f>
        <v>0.08</v>
      </c>
      <c r="CA727" s="125">
        <f t="shared" ref="CA727" si="13851">S727/S746</f>
        <v>5.6130298689585655E-2</v>
      </c>
      <c r="CB727" s="122">
        <f t="shared" ref="CB727" si="13852">T727/T746</f>
        <v>4.4022906227630637E-2</v>
      </c>
      <c r="CC727" s="123">
        <f t="shared" ref="CC727" si="13853">U727/U746</f>
        <v>0.12043996333638864</v>
      </c>
      <c r="CD727" s="124">
        <f t="shared" ref="CD727" si="13854">V727/V746</f>
        <v>3.2710843373493975E-2</v>
      </c>
      <c r="CE727" s="125">
        <f t="shared" ref="CE727" si="13855">W727/W746</f>
        <v>7.5582997960196269E-2</v>
      </c>
      <c r="CF727" s="122">
        <f t="shared" ref="CF727" si="13856">X727/X746</f>
        <v>6.7616430431009553E-2</v>
      </c>
      <c r="CG727" s="123">
        <f t="shared" ref="CG727" si="13857">Y727/Y746</f>
        <v>0.1118512002010808</v>
      </c>
      <c r="CH727" s="124">
        <f t="shared" ref="CH727" si="13858">Z727/Z746</f>
        <v>7.0452589915677169E-2</v>
      </c>
      <c r="CI727" s="122">
        <f t="shared" ref="CI727" si="13859">AA727/AA746</f>
        <v>5.1473120636212781E-2</v>
      </c>
      <c r="CJ727" s="128">
        <f t="shared" ref="CJ727" si="13860">AB727/AB746</f>
        <v>6.6738824642971387E-2</v>
      </c>
      <c r="CK727" s="129">
        <f t="shared" ref="CK727" si="13861">AC727/AC746</f>
        <v>6.9571633747512948E-2</v>
      </c>
    </row>
    <row r="728" spans="1:89" ht="14.25" thickTop="1" thickBot="1" x14ac:dyDescent="0.25">
      <c r="A728" s="138" t="s">
        <v>27</v>
      </c>
      <c r="B728" s="186">
        <v>1568</v>
      </c>
      <c r="C728" s="187">
        <v>920</v>
      </c>
      <c r="D728" s="188">
        <v>567</v>
      </c>
      <c r="E728" s="189">
        <v>491</v>
      </c>
      <c r="F728" s="186">
        <v>1959</v>
      </c>
      <c r="G728" s="190">
        <v>693</v>
      </c>
      <c r="H728" s="188">
        <v>2038</v>
      </c>
      <c r="I728" s="189">
        <v>1528</v>
      </c>
      <c r="J728" s="186">
        <v>221</v>
      </c>
      <c r="K728" s="190">
        <v>634</v>
      </c>
      <c r="L728" s="188">
        <v>512</v>
      </c>
      <c r="M728" s="186">
        <v>1632</v>
      </c>
      <c r="N728" s="191">
        <v>1508</v>
      </c>
      <c r="O728" s="192">
        <v>2386</v>
      </c>
      <c r="P728" s="186">
        <v>816</v>
      </c>
      <c r="Q728" s="190">
        <v>849</v>
      </c>
      <c r="R728" s="188">
        <v>1295</v>
      </c>
      <c r="S728" s="189">
        <v>1033</v>
      </c>
      <c r="T728" s="186">
        <v>201</v>
      </c>
      <c r="U728" s="190">
        <v>441</v>
      </c>
      <c r="V728" s="188">
        <v>550</v>
      </c>
      <c r="W728" s="189">
        <v>1568</v>
      </c>
      <c r="X728" s="186">
        <v>765</v>
      </c>
      <c r="Y728" s="190">
        <v>610</v>
      </c>
      <c r="Z728" s="188">
        <v>1924</v>
      </c>
      <c r="AA728" s="186">
        <v>1547</v>
      </c>
      <c r="AB728" s="161">
        <f t="shared" si="13724"/>
        <v>13924</v>
      </c>
      <c r="AC728" s="162">
        <f t="shared" si="13725"/>
        <v>14332</v>
      </c>
      <c r="AE728" s="265" t="s">
        <v>2</v>
      </c>
      <c r="AF728" s="267" t="s">
        <v>3</v>
      </c>
      <c r="AG728" s="268"/>
      <c r="AH728" s="267" t="s">
        <v>4</v>
      </c>
      <c r="AI728" s="268"/>
      <c r="AJ728" s="267" t="s">
        <v>5</v>
      </c>
      <c r="AK728" s="268"/>
      <c r="AL728" s="267" t="s">
        <v>6</v>
      </c>
      <c r="AM728" s="268"/>
      <c r="AN728" s="267" t="s">
        <v>7</v>
      </c>
      <c r="AO728" s="268"/>
      <c r="AP728" s="267" t="s">
        <v>8</v>
      </c>
      <c r="AQ728" s="268"/>
      <c r="AR728" s="267" t="s">
        <v>9</v>
      </c>
      <c r="AS728" s="268"/>
      <c r="AT728" s="267" t="s">
        <v>10</v>
      </c>
      <c r="AU728" s="268"/>
      <c r="AV728" s="267" t="s">
        <v>11</v>
      </c>
      <c r="AW728" s="268"/>
      <c r="AX728" s="267" t="s">
        <v>12</v>
      </c>
      <c r="AY728" s="268"/>
      <c r="AZ728" s="267" t="s">
        <v>13</v>
      </c>
      <c r="BA728" s="268"/>
      <c r="BB728" s="267" t="s">
        <v>14</v>
      </c>
      <c r="BC728" s="268"/>
      <c r="BD728" s="270" t="s">
        <v>15</v>
      </c>
      <c r="BE728" s="271"/>
      <c r="BF728" s="272" t="s">
        <v>16</v>
      </c>
      <c r="BG728" s="273"/>
      <c r="BI728" s="138" t="s">
        <v>27</v>
      </c>
      <c r="BJ728" s="122">
        <f>B728/B746</f>
        <v>7.9108016749911705E-2</v>
      </c>
      <c r="BK728" s="123">
        <f t="shared" ref="BK728" si="13862">C728/C746</f>
        <v>4.4873670861379375E-2</v>
      </c>
      <c r="BL728" s="124">
        <f t="shared" ref="BL728" si="13863">D728/D746</f>
        <v>6.3E-2</v>
      </c>
      <c r="BM728" s="125">
        <f t="shared" ref="BM728" si="13864">E728/E746</f>
        <v>5.4242156429518337E-2</v>
      </c>
      <c r="BN728" s="122">
        <f t="shared" ref="BN728" si="13865">F728/F746</f>
        <v>9.0218292345951925E-2</v>
      </c>
      <c r="BO728" s="123">
        <f t="shared" ref="BO728" si="13866">G728/G746</f>
        <v>3.2741188698856658E-2</v>
      </c>
      <c r="BP728" s="124">
        <f t="shared" ref="BP728" si="13867">H728/H746</f>
        <v>7.428196530106429E-2</v>
      </c>
      <c r="BQ728" s="125">
        <f t="shared" ref="BQ728" si="13868">I728/I746</f>
        <v>4.8684126680685655E-2</v>
      </c>
      <c r="BR728" s="122">
        <f t="shared" ref="BR728" si="13869">J728/J746</f>
        <v>4.3265465935786999E-2</v>
      </c>
      <c r="BS728" s="123">
        <f t="shared" ref="BS728" si="13870">K728/K746</f>
        <v>0.13021154241117272</v>
      </c>
      <c r="BT728" s="124">
        <f t="shared" ref="BT728" si="13871">L728/L746</f>
        <v>3.1730292513634108E-2</v>
      </c>
      <c r="BU728" s="122">
        <f t="shared" ref="BU728" si="13872">M728/M746</f>
        <v>0.10355329949238579</v>
      </c>
      <c r="BV728" s="126">
        <f t="shared" ref="BV728" si="13873">N728/N746</f>
        <v>5.1318700017015481E-2</v>
      </c>
      <c r="BW728" s="127">
        <f t="shared" ref="BW728" si="13874">O728/O746</f>
        <v>8.4168195287145475E-2</v>
      </c>
      <c r="BX728" s="122">
        <f t="shared" ref="BX728" si="13875">P728/P746</f>
        <v>5.3222019306026609E-2</v>
      </c>
      <c r="BY728" s="123">
        <f t="shared" ref="BY728" si="13876">Q728/Q746</f>
        <v>5.9549694886722314E-2</v>
      </c>
      <c r="BZ728" s="124">
        <f t="shared" ref="BZ728" si="13877">R728/R746</f>
        <v>6.7447916666666663E-2</v>
      </c>
      <c r="CA728" s="125">
        <f t="shared" ref="CA728" si="13878">S728/S746</f>
        <v>5.480396838028543E-2</v>
      </c>
      <c r="CB728" s="122">
        <f t="shared" ref="CB728" si="13879">T728/T746</f>
        <v>3.5969935576234791E-2</v>
      </c>
      <c r="CC728" s="123">
        <f t="shared" ref="CC728" si="13880">U728/U746</f>
        <v>8.0843263061411555E-2</v>
      </c>
      <c r="CD728" s="124">
        <f t="shared" ref="CD728" si="13881">V728/V746</f>
        <v>3.313253012048193E-2</v>
      </c>
      <c r="CE728" s="125">
        <f t="shared" ref="CE728" si="13882">W728/W746</f>
        <v>8.6443574618225924E-2</v>
      </c>
      <c r="CF728" s="122">
        <f t="shared" ref="CF728" si="13883">X728/X746</f>
        <v>5.5322533989007813E-2</v>
      </c>
      <c r="CG728" s="123">
        <f t="shared" ref="CG728" si="13884">Y728/Y746</f>
        <v>7.6662058564785723E-2</v>
      </c>
      <c r="CH728" s="124">
        <f t="shared" ref="CH728" si="13885">Z728/Z746</f>
        <v>6.6219239373601788E-2</v>
      </c>
      <c r="CI728" s="122">
        <f t="shared" ref="CI728" si="13886">AA728/AA746</f>
        <v>4.8436081279939883E-2</v>
      </c>
      <c r="CJ728" s="128">
        <f t="shared" ref="CJ728" si="13887">AB728/AB746</f>
        <v>6.1015849923094785E-2</v>
      </c>
      <c r="CK728" s="129">
        <f t="shared" ref="CK728" si="13888">AC728/AC746</f>
        <v>6.2948273665994661E-2</v>
      </c>
    </row>
    <row r="729" spans="1:89" ht="15" thickTop="1" thickBot="1" x14ac:dyDescent="0.3">
      <c r="A729" s="130" t="s">
        <v>28</v>
      </c>
      <c r="B729" s="179">
        <v>1102</v>
      </c>
      <c r="C729" s="180">
        <v>1012</v>
      </c>
      <c r="D729" s="181">
        <v>437</v>
      </c>
      <c r="E729" s="182">
        <v>457</v>
      </c>
      <c r="F729" s="179">
        <v>1377</v>
      </c>
      <c r="G729" s="183">
        <v>650</v>
      </c>
      <c r="H729" s="181">
        <v>1626</v>
      </c>
      <c r="I729" s="182">
        <v>1304</v>
      </c>
      <c r="J729" s="179">
        <v>224</v>
      </c>
      <c r="K729" s="183">
        <v>445</v>
      </c>
      <c r="L729" s="181">
        <v>544</v>
      </c>
      <c r="M729" s="179">
        <v>1265</v>
      </c>
      <c r="N729" s="184">
        <v>1274</v>
      </c>
      <c r="O729" s="185">
        <v>1715</v>
      </c>
      <c r="P729" s="179">
        <v>640</v>
      </c>
      <c r="Q729" s="183">
        <v>733</v>
      </c>
      <c r="R729" s="181">
        <v>1068</v>
      </c>
      <c r="S729" s="182">
        <v>926</v>
      </c>
      <c r="T729" s="179">
        <v>182</v>
      </c>
      <c r="U729" s="183">
        <v>334</v>
      </c>
      <c r="V729" s="181">
        <v>487</v>
      </c>
      <c r="W729" s="182">
        <v>1141</v>
      </c>
      <c r="X729" s="179">
        <v>673</v>
      </c>
      <c r="Y729" s="183">
        <v>443</v>
      </c>
      <c r="Z729" s="181">
        <v>1602</v>
      </c>
      <c r="AA729" s="179">
        <v>1596</v>
      </c>
      <c r="AB729" s="161">
        <f t="shared" si="13724"/>
        <v>11236</v>
      </c>
      <c r="AC729" s="162">
        <f t="shared" si="13725"/>
        <v>12021</v>
      </c>
      <c r="AE729" s="266"/>
      <c r="AF729" s="110" t="s">
        <v>17</v>
      </c>
      <c r="AG729" s="111" t="s">
        <v>18</v>
      </c>
      <c r="AH729" s="112" t="s">
        <v>17</v>
      </c>
      <c r="AI729" s="113" t="s">
        <v>18</v>
      </c>
      <c r="AJ729" s="110" t="s">
        <v>17</v>
      </c>
      <c r="AK729" s="111" t="s">
        <v>18</v>
      </c>
      <c r="AL729" s="112" t="s">
        <v>17</v>
      </c>
      <c r="AM729" s="113" t="s">
        <v>18</v>
      </c>
      <c r="AN729" s="110" t="s">
        <v>17</v>
      </c>
      <c r="AO729" s="111" t="s">
        <v>18</v>
      </c>
      <c r="AP729" s="112" t="s">
        <v>17</v>
      </c>
      <c r="AQ729" s="110" t="s">
        <v>18</v>
      </c>
      <c r="AR729" s="114" t="s">
        <v>17</v>
      </c>
      <c r="AS729" s="115" t="s">
        <v>18</v>
      </c>
      <c r="AT729" s="110" t="s">
        <v>17</v>
      </c>
      <c r="AU729" s="111" t="s">
        <v>18</v>
      </c>
      <c r="AV729" s="112" t="s">
        <v>17</v>
      </c>
      <c r="AW729" s="113" t="s">
        <v>18</v>
      </c>
      <c r="AX729" s="110" t="s">
        <v>17</v>
      </c>
      <c r="AY729" s="111" t="s">
        <v>18</v>
      </c>
      <c r="AZ729" s="112" t="s">
        <v>17</v>
      </c>
      <c r="BA729" s="113" t="s">
        <v>18</v>
      </c>
      <c r="BB729" s="110" t="s">
        <v>17</v>
      </c>
      <c r="BC729" s="111" t="s">
        <v>18</v>
      </c>
      <c r="BD729" s="25" t="s">
        <v>17</v>
      </c>
      <c r="BE729" s="116" t="s">
        <v>18</v>
      </c>
      <c r="BF729" s="167" t="s">
        <v>17</v>
      </c>
      <c r="BG729" s="168" t="s">
        <v>18</v>
      </c>
      <c r="BI729" s="130" t="s">
        <v>28</v>
      </c>
      <c r="BJ729" s="122">
        <f>B729/B746</f>
        <v>5.5597598506634378E-2</v>
      </c>
      <c r="BK729" s="123">
        <f t="shared" ref="BK729" si="13889">C729/C746</f>
        <v>4.9361037947517318E-2</v>
      </c>
      <c r="BL729" s="124">
        <f t="shared" ref="BL729" si="13890">D729/D746</f>
        <v>4.8555555555555553E-2</v>
      </c>
      <c r="BM729" s="125">
        <f t="shared" ref="BM729" si="13891">E729/E746</f>
        <v>5.0486080424215644E-2</v>
      </c>
      <c r="BN729" s="122">
        <f t="shared" ref="BN729" si="13892">F729/F746</f>
        <v>6.3415308096159154E-2</v>
      </c>
      <c r="BO729" s="123">
        <f t="shared" ref="BO729" si="13893">G729/G746</f>
        <v>3.0709628649721252E-2</v>
      </c>
      <c r="BP729" s="124">
        <f t="shared" ref="BP729" si="13894">H729/H746</f>
        <v>5.9265199008601839E-2</v>
      </c>
      <c r="BQ729" s="125">
        <f t="shared" ref="BQ729" si="13895">I729/I746</f>
        <v>4.1547186643726502E-2</v>
      </c>
      <c r="BR729" s="122">
        <f t="shared" ref="BR729" si="13896">J729/J746</f>
        <v>4.3852779953014877E-2</v>
      </c>
      <c r="BS729" s="123">
        <f t="shared" ref="BS729" si="13897">K729/K746</f>
        <v>9.1394536865886222E-2</v>
      </c>
      <c r="BT729" s="124">
        <f t="shared" ref="BT729" si="13898">L729/L746</f>
        <v>3.3713435795736241E-2</v>
      </c>
      <c r="BU729" s="122">
        <f t="shared" ref="BU729" si="13899">M729/M746</f>
        <v>8.0266497461928932E-2</v>
      </c>
      <c r="BV729" s="126">
        <f t="shared" ref="BV729" si="13900">N729/N746</f>
        <v>4.335545346265101E-2</v>
      </c>
      <c r="BW729" s="127">
        <f t="shared" ref="BW729" si="13901">O729/O746</f>
        <v>6.0498095103711021E-2</v>
      </c>
      <c r="BX729" s="122">
        <f t="shared" ref="BX729" si="13902">P729/P746</f>
        <v>4.1742760240020868E-2</v>
      </c>
      <c r="BY729" s="123">
        <f t="shared" ref="BY729" si="13903">Q729/Q746</f>
        <v>5.1413340815038226E-2</v>
      </c>
      <c r="BZ729" s="124">
        <f t="shared" ref="BZ729" si="13904">R729/R746</f>
        <v>5.5625000000000001E-2</v>
      </c>
      <c r="CA729" s="125">
        <f t="shared" ref="CA729" si="13905">S729/S746</f>
        <v>4.9127274656480452E-2</v>
      </c>
      <c r="CB729" s="122">
        <f t="shared" ref="CB729" si="13906">T729/T746</f>
        <v>3.2569792412312094E-2</v>
      </c>
      <c r="CC729" s="123">
        <f t="shared" ref="CC729" si="13907">U729/U746</f>
        <v>6.1228230980751606E-2</v>
      </c>
      <c r="CD729" s="124">
        <f t="shared" ref="CD729" si="13908">V729/V746</f>
        <v>2.9337349397590362E-2</v>
      </c>
      <c r="CE729" s="125">
        <f t="shared" ref="CE729" si="13909">W729/W746</f>
        <v>6.2903136887369759E-2</v>
      </c>
      <c r="CF729" s="122">
        <f t="shared" ref="CF729" si="13910">X729/X746</f>
        <v>4.866936650274805E-2</v>
      </c>
      <c r="CG729" s="123">
        <f t="shared" ref="CG729" si="13911">Y729/Y746</f>
        <v>5.567424908885258E-2</v>
      </c>
      <c r="CH729" s="124">
        <f t="shared" ref="CH729" si="13912">Z729/Z746</f>
        <v>5.5136809499225607E-2</v>
      </c>
      <c r="CI729" s="122">
        <f t="shared" ref="CI729" si="13913">AA729/AA746</f>
        <v>4.9970255800118976E-2</v>
      </c>
      <c r="CJ729" s="128">
        <f t="shared" ref="CJ729" si="13914">AB729/AB746</f>
        <v>4.9236863669627484E-2</v>
      </c>
      <c r="CK729" s="129">
        <f t="shared" ref="CK729" si="13915">AC729/AC746</f>
        <v>5.2798018262553856E-2</v>
      </c>
    </row>
    <row r="730" spans="1:89" ht="13.5" thickTop="1" x14ac:dyDescent="0.2">
      <c r="A730" s="138" t="s">
        <v>29</v>
      </c>
      <c r="B730" s="193">
        <v>1025</v>
      </c>
      <c r="C730" s="187">
        <v>770</v>
      </c>
      <c r="D730" s="188">
        <v>395</v>
      </c>
      <c r="E730" s="189">
        <v>386</v>
      </c>
      <c r="F730" s="186">
        <v>1211</v>
      </c>
      <c r="G730" s="190">
        <v>601</v>
      </c>
      <c r="H730" s="188">
        <v>1444</v>
      </c>
      <c r="I730" s="189">
        <v>1326</v>
      </c>
      <c r="J730" s="186">
        <v>255</v>
      </c>
      <c r="K730" s="190">
        <v>274</v>
      </c>
      <c r="L730" s="188">
        <v>645</v>
      </c>
      <c r="M730" s="186">
        <v>965</v>
      </c>
      <c r="N730" s="191">
        <v>1239</v>
      </c>
      <c r="O730" s="194">
        <v>1476</v>
      </c>
      <c r="P730" s="186">
        <v>672</v>
      </c>
      <c r="Q730" s="190">
        <v>637</v>
      </c>
      <c r="R730" s="188">
        <v>962</v>
      </c>
      <c r="S730" s="189">
        <v>885</v>
      </c>
      <c r="T730" s="186">
        <v>238</v>
      </c>
      <c r="U730" s="190">
        <v>255</v>
      </c>
      <c r="V730" s="188">
        <v>559</v>
      </c>
      <c r="W730" s="195">
        <v>1118</v>
      </c>
      <c r="X730" s="186">
        <v>554</v>
      </c>
      <c r="Y730" s="190">
        <v>371</v>
      </c>
      <c r="Z730" s="188">
        <v>1624</v>
      </c>
      <c r="AA730" s="186">
        <v>1906</v>
      </c>
      <c r="AB730" s="161">
        <f t="shared" si="13724"/>
        <v>10823</v>
      </c>
      <c r="AC730" s="162">
        <f t="shared" si="13725"/>
        <v>10970</v>
      </c>
      <c r="AE730" s="253" t="str">
        <f>$AE$17</f>
        <v>17:00 - 17:59</v>
      </c>
      <c r="AF730" s="119">
        <f t="shared" ref="AF730:AU732" si="13916">SUMIF($A$9:$A$32,$AE730,B$722:B$745)</f>
        <v>1101</v>
      </c>
      <c r="AG730" s="176">
        <f t="shared" si="13916"/>
        <v>2870</v>
      </c>
      <c r="AH730" s="120">
        <f t="shared" si="13916"/>
        <v>886</v>
      </c>
      <c r="AI730" s="171">
        <f t="shared" si="13916"/>
        <v>797</v>
      </c>
      <c r="AJ730" s="119">
        <f t="shared" si="13916"/>
        <v>1109</v>
      </c>
      <c r="AK730" s="121">
        <f t="shared" si="13916"/>
        <v>2755</v>
      </c>
      <c r="AL730" s="120">
        <f t="shared" si="13916"/>
        <v>1818</v>
      </c>
      <c r="AM730" s="171">
        <f t="shared" si="13916"/>
        <v>3551</v>
      </c>
      <c r="AN730" s="119">
        <f t="shared" si="13916"/>
        <v>737</v>
      </c>
      <c r="AO730" s="121">
        <f t="shared" si="13916"/>
        <v>203</v>
      </c>
      <c r="AP730" s="120">
        <f t="shared" si="13916"/>
        <v>2029</v>
      </c>
      <c r="AQ730" s="119">
        <f t="shared" si="13916"/>
        <v>574</v>
      </c>
      <c r="AR730" s="170">
        <f t="shared" si="13916"/>
        <v>3084</v>
      </c>
      <c r="AS730" s="172">
        <f t="shared" si="13916"/>
        <v>1705</v>
      </c>
      <c r="AT730" s="119">
        <f t="shared" si="13916"/>
        <v>1691</v>
      </c>
      <c r="AU730" s="121">
        <f t="shared" si="13916"/>
        <v>978</v>
      </c>
      <c r="AV730" s="120">
        <f t="shared" ref="AP730:BE732" si="13917">SUMIF($A$9:$A$32,$AE730,R$722:R$745)</f>
        <v>1378</v>
      </c>
      <c r="AW730" s="171">
        <f t="shared" si="13917"/>
        <v>1666</v>
      </c>
      <c r="AX730" s="119">
        <f t="shared" si="13917"/>
        <v>810</v>
      </c>
      <c r="AY730" s="121">
        <f t="shared" si="13917"/>
        <v>169</v>
      </c>
      <c r="AZ730" s="120">
        <f t="shared" si="13917"/>
        <v>1824</v>
      </c>
      <c r="BA730" s="171">
        <f t="shared" si="13917"/>
        <v>1169</v>
      </c>
      <c r="BB730" s="119">
        <f t="shared" si="13917"/>
        <v>1419</v>
      </c>
      <c r="BC730" s="121">
        <f t="shared" si="13917"/>
        <v>415</v>
      </c>
      <c r="BD730" s="20">
        <f t="shared" si="13917"/>
        <v>2152</v>
      </c>
      <c r="BE730" s="175">
        <f t="shared" si="13917"/>
        <v>2825</v>
      </c>
      <c r="BF730" s="161">
        <f>AF730+AH730+AJ730+AL730+AN730+AP730+AR730+AT730+AV730+AX730+AZ730+BB730+BD730</f>
        <v>20038</v>
      </c>
      <c r="BG730" s="162">
        <f>AG730+AI730+AK730+AM730+AO730+AQ730+AS730+AU730+AW730+AY730+BA730+BC730+BE730</f>
        <v>19677</v>
      </c>
      <c r="BI730" s="138" t="s">
        <v>29</v>
      </c>
      <c r="BJ730" s="122">
        <f>B730/B746</f>
        <v>5.1712829826951211E-2</v>
      </c>
      <c r="BK730" s="123">
        <f t="shared" ref="BK730" si="13918">C730/C746</f>
        <v>3.7557311481806653E-2</v>
      </c>
      <c r="BL730" s="124">
        <f t="shared" ref="BL730" si="13919">D730/D746</f>
        <v>4.3888888888888887E-2</v>
      </c>
      <c r="BM730" s="125">
        <f t="shared" ref="BM730" si="13920">E730/E746</f>
        <v>4.2642509942554134E-2</v>
      </c>
      <c r="BN730" s="122">
        <f t="shared" ref="BN730" si="13921">F730/F746</f>
        <v>5.5770470664087683E-2</v>
      </c>
      <c r="BO730" s="123">
        <f t="shared" ref="BO730" si="13922">G730/G746</f>
        <v>2.8394595105357648E-2</v>
      </c>
      <c r="BP730" s="124">
        <f t="shared" ref="BP730" si="13923">H730/H746</f>
        <v>5.2631578947368418E-2</v>
      </c>
      <c r="BQ730" s="125">
        <f t="shared" ref="BQ730" si="13924">I730/I746</f>
        <v>4.2248136111642132E-2</v>
      </c>
      <c r="BR730" s="122">
        <f t="shared" ref="BR730" si="13925">J730/J746</f>
        <v>4.9921691464369616E-2</v>
      </c>
      <c r="BS730" s="123">
        <f t="shared" ref="BS730" si="13926">K730/K746</f>
        <v>5.6274388991579383E-2</v>
      </c>
      <c r="BT730" s="124">
        <f t="shared" ref="BT730" si="13927">L730/L746</f>
        <v>3.9972731779871096E-2</v>
      </c>
      <c r="BU730" s="122">
        <f t="shared" ref="BU730" si="13928">M730/M746</f>
        <v>6.1230964467005079E-2</v>
      </c>
      <c r="BV730" s="126">
        <f t="shared" ref="BV730" si="13929">N730/N746</f>
        <v>4.2164369576314448E-2</v>
      </c>
      <c r="BW730" s="127">
        <f t="shared" ref="BW730" si="13930">O730/O746</f>
        <v>5.2067165232115138E-2</v>
      </c>
      <c r="BX730" s="122">
        <f t="shared" ref="BX730" si="13931">P730/P746</f>
        <v>4.3829898252021916E-2</v>
      </c>
      <c r="BY730" s="123">
        <f t="shared" ref="BY730" si="13932">Q730/Q746</f>
        <v>4.4679806410885883E-2</v>
      </c>
      <c r="BZ730" s="124">
        <f t="shared" ref="BZ730" si="13933">R730/R746</f>
        <v>5.0104166666666665E-2</v>
      </c>
      <c r="CA730" s="125">
        <f t="shared" ref="CA730" si="13934">S730/S746</f>
        <v>4.6952092949228079E-2</v>
      </c>
      <c r="CB730" s="122">
        <f t="shared" ref="CB730" si="13935">T730/T746</f>
        <v>4.2591267000715818E-2</v>
      </c>
      <c r="CC730" s="123">
        <f t="shared" ref="CC730" si="13936">U730/U746</f>
        <v>4.6746104491292392E-2</v>
      </c>
      <c r="CD730" s="124">
        <f t="shared" ref="CD730" si="13937">V730/V746</f>
        <v>3.3674698795180723E-2</v>
      </c>
      <c r="CE730" s="125">
        <f t="shared" ref="CE730" si="13938">W730/W746</f>
        <v>6.1635150780087106E-2</v>
      </c>
      <c r="CF730" s="122">
        <f t="shared" ref="CF730" si="13939">X730/X746</f>
        <v>4.0063638993346834E-2</v>
      </c>
      <c r="CG730" s="123">
        <f t="shared" ref="CG730" si="13940">Y730/Y746</f>
        <v>4.6625612668090989E-2</v>
      </c>
      <c r="CH730" s="124">
        <f t="shared" ref="CH730" si="13941">Z730/Z746</f>
        <v>5.5893994149027709E-2</v>
      </c>
      <c r="CI730" s="122">
        <f t="shared" ref="CI730" si="13942">AA730/AA746</f>
        <v>5.9676257866558127E-2</v>
      </c>
      <c r="CJ730" s="128">
        <f t="shared" ref="CJ730" si="13943">AB730/AB746</f>
        <v>4.7427071510891622E-2</v>
      </c>
      <c r="CK730" s="129">
        <f t="shared" ref="CK730" si="13944">AC730/AC746</f>
        <v>4.8181870089028855E-2</v>
      </c>
    </row>
    <row r="731" spans="1:89" x14ac:dyDescent="0.2">
      <c r="A731" s="130" t="s">
        <v>31</v>
      </c>
      <c r="B731" s="196">
        <v>841</v>
      </c>
      <c r="C731" s="180">
        <v>868</v>
      </c>
      <c r="D731" s="181">
        <v>394</v>
      </c>
      <c r="E731" s="182">
        <v>398</v>
      </c>
      <c r="F731" s="179">
        <v>1057</v>
      </c>
      <c r="G731" s="183">
        <v>625</v>
      </c>
      <c r="H731" s="181">
        <v>1418</v>
      </c>
      <c r="I731" s="182">
        <v>1351</v>
      </c>
      <c r="J731" s="179">
        <v>241</v>
      </c>
      <c r="K731" s="180">
        <v>241</v>
      </c>
      <c r="L731" s="181">
        <v>596</v>
      </c>
      <c r="M731" s="179">
        <v>861</v>
      </c>
      <c r="N731" s="184">
        <v>1184</v>
      </c>
      <c r="O731" s="197">
        <v>1381</v>
      </c>
      <c r="P731" s="179">
        <v>563</v>
      </c>
      <c r="Q731" s="180">
        <v>655</v>
      </c>
      <c r="R731" s="181">
        <v>944</v>
      </c>
      <c r="S731" s="182">
        <v>816</v>
      </c>
      <c r="T731" s="188">
        <v>196</v>
      </c>
      <c r="U731" s="179">
        <v>237</v>
      </c>
      <c r="V731" s="181">
        <v>673</v>
      </c>
      <c r="W731" s="198">
        <v>891</v>
      </c>
      <c r="X731" s="179">
        <v>538</v>
      </c>
      <c r="Y731" s="183">
        <v>316</v>
      </c>
      <c r="Z731" s="181">
        <v>1600</v>
      </c>
      <c r="AA731" s="179">
        <v>1771</v>
      </c>
      <c r="AB731" s="161">
        <f t="shared" si="13724"/>
        <v>10245</v>
      </c>
      <c r="AC731" s="162">
        <f t="shared" si="13725"/>
        <v>10411</v>
      </c>
      <c r="AE731" s="255" t="str">
        <f>$AE$18</f>
        <v>18:00 - 18:59</v>
      </c>
      <c r="AF731" s="119">
        <f t="shared" si="13916"/>
        <v>1110</v>
      </c>
      <c r="AG731" s="180">
        <f t="shared" si="13916"/>
        <v>2458</v>
      </c>
      <c r="AH731" s="181">
        <f t="shared" si="13916"/>
        <v>642</v>
      </c>
      <c r="AI731" s="182">
        <f t="shared" si="13916"/>
        <v>766</v>
      </c>
      <c r="AJ731" s="179">
        <f t="shared" si="13916"/>
        <v>888</v>
      </c>
      <c r="AK731" s="183">
        <f t="shared" si="13916"/>
        <v>2340</v>
      </c>
      <c r="AL731" s="181">
        <f t="shared" si="13916"/>
        <v>1763</v>
      </c>
      <c r="AM731" s="182">
        <f t="shared" si="13916"/>
        <v>3448</v>
      </c>
      <c r="AN731" s="179">
        <f t="shared" si="13916"/>
        <v>529</v>
      </c>
      <c r="AO731" s="183">
        <f t="shared" si="13916"/>
        <v>147</v>
      </c>
      <c r="AP731" s="181">
        <f t="shared" si="13917"/>
        <v>1973</v>
      </c>
      <c r="AQ731" s="179">
        <f t="shared" si="13917"/>
        <v>574</v>
      </c>
      <c r="AR731" s="184">
        <f t="shared" si="13917"/>
        <v>2824</v>
      </c>
      <c r="AS731" s="185">
        <f t="shared" si="13917"/>
        <v>1756</v>
      </c>
      <c r="AT731" s="179">
        <f t="shared" si="13917"/>
        <v>1327</v>
      </c>
      <c r="AU731" s="183">
        <f t="shared" si="13917"/>
        <v>1066</v>
      </c>
      <c r="AV731" s="181">
        <f t="shared" si="13917"/>
        <v>1442</v>
      </c>
      <c r="AW731" s="182">
        <f t="shared" si="13917"/>
        <v>1680</v>
      </c>
      <c r="AX731" s="179">
        <f t="shared" si="13917"/>
        <v>745</v>
      </c>
      <c r="AY731" s="183">
        <f t="shared" si="13917"/>
        <v>163</v>
      </c>
      <c r="AZ731" s="181">
        <f t="shared" si="13917"/>
        <v>1856</v>
      </c>
      <c r="BA731" s="182">
        <f t="shared" si="13917"/>
        <v>1039</v>
      </c>
      <c r="BB731" s="179">
        <f t="shared" si="13917"/>
        <v>1534</v>
      </c>
      <c r="BC731" s="183">
        <f t="shared" si="13917"/>
        <v>427</v>
      </c>
      <c r="BD731" s="181">
        <f t="shared" si="13917"/>
        <v>2012</v>
      </c>
      <c r="BE731" s="179">
        <f t="shared" si="13917"/>
        <v>3234</v>
      </c>
      <c r="BF731" s="163">
        <f>SUM(AF731,AH731,AJ731,AL731,AN731,AP731,AR731,AT731,AV731,AX731,AZ731,BB731,BD731)</f>
        <v>18645</v>
      </c>
      <c r="BG731" s="164">
        <f>SUM(AG731,AI731,AK731,AM731,AO731,AQ731,AS731,AU731,AW731,AY731,BA731,BC731,BE731)</f>
        <v>19098</v>
      </c>
      <c r="BI731" s="130" t="s">
        <v>31</v>
      </c>
      <c r="BJ731" s="122">
        <f>B731/B746</f>
        <v>4.2429746228747289E-2</v>
      </c>
      <c r="BK731" s="123">
        <f t="shared" ref="BK731" si="13945">C731/C746</f>
        <v>4.2337332943127498E-2</v>
      </c>
      <c r="BL731" s="124">
        <f t="shared" ref="BL731" si="13946">D731/D746</f>
        <v>4.3777777777777777E-2</v>
      </c>
      <c r="BM731" s="125">
        <f t="shared" ref="BM731" si="13947">E731/E746</f>
        <v>4.3968183826778612E-2</v>
      </c>
      <c r="BN731" s="122">
        <f t="shared" ref="BN731" si="13948">F731/F746</f>
        <v>4.8678272082527403E-2</v>
      </c>
      <c r="BO731" s="123">
        <f t="shared" ref="BO731" si="13949">G731/G746</f>
        <v>2.9528489086270433E-2</v>
      </c>
      <c r="BP731" s="124">
        <f t="shared" ref="BP731" si="13950">H731/H746</f>
        <v>5.1683918938620788E-2</v>
      </c>
      <c r="BQ731" s="125">
        <f t="shared" ref="BQ731" si="13951">I731/I746</f>
        <v>4.3044669597909896E-2</v>
      </c>
      <c r="BR731" s="122">
        <f t="shared" ref="BR731" si="13952">J731/J746</f>
        <v>4.7180892717306189E-2</v>
      </c>
      <c r="BS731" s="123">
        <f t="shared" ref="BS731" si="13953">K731/K746</f>
        <v>4.9496816594783326E-2</v>
      </c>
      <c r="BT731" s="124">
        <f t="shared" ref="BT731" si="13954">L731/L746</f>
        <v>3.6936043629152204E-2</v>
      </c>
      <c r="BU731" s="122">
        <f t="shared" ref="BU731" si="13955">M731/M746</f>
        <v>5.4631979695431473E-2</v>
      </c>
      <c r="BV731" s="126">
        <f t="shared" ref="BV731" si="13956">N731/N746</f>
        <v>4.0292666326356988E-2</v>
      </c>
      <c r="BW731" s="127">
        <f t="shared" ref="BW731" si="13957">O731/O746</f>
        <v>4.8715958797798789E-2</v>
      </c>
      <c r="BX731" s="122">
        <f t="shared" ref="BX731" si="13958">P731/P746</f>
        <v>3.6720584398643362E-2</v>
      </c>
      <c r="BY731" s="123">
        <f t="shared" ref="BY731" si="13959">Q731/Q746</f>
        <v>4.5942344111664445E-2</v>
      </c>
      <c r="BZ731" s="124">
        <f t="shared" ref="BZ731" si="13960">R731/R746</f>
        <v>4.9166666666666664E-2</v>
      </c>
      <c r="CA731" s="125">
        <f t="shared" ref="CA731" si="13961">S731/S746</f>
        <v>4.3291421295559449E-2</v>
      </c>
      <c r="CB731" s="122">
        <f t="shared" ref="CB731" si="13962">T731/T746</f>
        <v>3.5075161059413031E-2</v>
      </c>
      <c r="CC731" s="123">
        <f t="shared" ref="CC731" si="13963">U731/U746</f>
        <v>4.3446379468377636E-2</v>
      </c>
      <c r="CD731" s="124">
        <f t="shared" ref="CD731" si="13964">V731/V746</f>
        <v>4.0542168674698793E-2</v>
      </c>
      <c r="CE731" s="125">
        <f t="shared" ref="CE731" si="13965">W731/W746</f>
        <v>4.9120679199514856E-2</v>
      </c>
      <c r="CF731" s="122">
        <f t="shared" ref="CF731" si="13966">X731/X746</f>
        <v>3.8906566387040785E-2</v>
      </c>
      <c r="CG731" s="123">
        <f t="shared" ref="CG731" si="13967">Y731/Y746</f>
        <v>3.9713459846675882E-2</v>
      </c>
      <c r="CH731" s="124">
        <f t="shared" ref="CH731" si="13968">Z731/Z746</f>
        <v>5.5067974531061777E-2</v>
      </c>
      <c r="CI731" s="122">
        <f t="shared" ref="CI731" si="13969">AA731/AA746</f>
        <v>5.5449450515044303E-2</v>
      </c>
      <c r="CJ731" s="128">
        <f t="shared" ref="CJ731" si="13970">AB731/AB746</f>
        <v>4.4894238901329077E-2</v>
      </c>
      <c r="CK731" s="129">
        <f t="shared" ref="CK731" si="13971">AC731/AC746</f>
        <v>4.5726659024328112E-2</v>
      </c>
    </row>
    <row r="732" spans="1:89" ht="13.5" thickBot="1" x14ac:dyDescent="0.25">
      <c r="A732" s="138" t="s">
        <v>33</v>
      </c>
      <c r="B732" s="193">
        <v>746</v>
      </c>
      <c r="C732" s="187">
        <v>899</v>
      </c>
      <c r="D732" s="188">
        <v>398</v>
      </c>
      <c r="E732" s="189">
        <v>464</v>
      </c>
      <c r="F732" s="186">
        <v>790</v>
      </c>
      <c r="G732" s="190">
        <v>737</v>
      </c>
      <c r="H732" s="188">
        <v>1396</v>
      </c>
      <c r="I732" s="189">
        <v>1423</v>
      </c>
      <c r="J732" s="186">
        <v>240</v>
      </c>
      <c r="K732" s="187">
        <v>243</v>
      </c>
      <c r="L732" s="188">
        <v>626</v>
      </c>
      <c r="M732" s="186">
        <v>664</v>
      </c>
      <c r="N732" s="191">
        <v>1130</v>
      </c>
      <c r="O732" s="194">
        <v>1090</v>
      </c>
      <c r="P732" s="186">
        <v>670</v>
      </c>
      <c r="Q732" s="187">
        <v>499</v>
      </c>
      <c r="R732" s="188">
        <v>853</v>
      </c>
      <c r="S732" s="189">
        <v>736</v>
      </c>
      <c r="T732" s="186">
        <v>175</v>
      </c>
      <c r="U732" s="190">
        <v>233</v>
      </c>
      <c r="V732" s="188">
        <v>632</v>
      </c>
      <c r="W732" s="195">
        <v>770</v>
      </c>
      <c r="X732" s="186">
        <v>476</v>
      </c>
      <c r="Y732" s="190">
        <v>291</v>
      </c>
      <c r="Z732" s="188">
        <v>1494</v>
      </c>
      <c r="AA732" s="186">
        <v>1742</v>
      </c>
      <c r="AB732" s="161">
        <f t="shared" si="13724"/>
        <v>9626</v>
      </c>
      <c r="AC732" s="162">
        <f t="shared" si="13725"/>
        <v>9791</v>
      </c>
      <c r="AE732" s="253">
        <f>$AE$19</f>
        <v>0</v>
      </c>
      <c r="AF732" s="119">
        <f t="shared" si="13916"/>
        <v>0</v>
      </c>
      <c r="AG732" s="187">
        <f t="shared" si="13916"/>
        <v>0</v>
      </c>
      <c r="AH732" s="188">
        <f t="shared" si="13916"/>
        <v>0</v>
      </c>
      <c r="AI732" s="189">
        <f t="shared" si="13916"/>
        <v>0</v>
      </c>
      <c r="AJ732" s="186">
        <f t="shared" si="13916"/>
        <v>0</v>
      </c>
      <c r="AK732" s="190">
        <f t="shared" si="13916"/>
        <v>0</v>
      </c>
      <c r="AL732" s="188">
        <f t="shared" si="13916"/>
        <v>0</v>
      </c>
      <c r="AM732" s="189">
        <f t="shared" si="13916"/>
        <v>0</v>
      </c>
      <c r="AN732" s="186">
        <f t="shared" si="13916"/>
        <v>0</v>
      </c>
      <c r="AO732" s="190">
        <f t="shared" si="13916"/>
        <v>0</v>
      </c>
      <c r="AP732" s="188">
        <f t="shared" si="13917"/>
        <v>0</v>
      </c>
      <c r="AQ732" s="186">
        <f t="shared" si="13917"/>
        <v>0</v>
      </c>
      <c r="AR732" s="191">
        <f t="shared" si="13917"/>
        <v>0</v>
      </c>
      <c r="AS732" s="192">
        <f t="shared" si="13917"/>
        <v>0</v>
      </c>
      <c r="AT732" s="186">
        <f t="shared" si="13917"/>
        <v>0</v>
      </c>
      <c r="AU732" s="190">
        <f t="shared" si="13917"/>
        <v>0</v>
      </c>
      <c r="AV732" s="188">
        <f t="shared" si="13917"/>
        <v>0</v>
      </c>
      <c r="AW732" s="189">
        <f t="shared" si="13917"/>
        <v>0</v>
      </c>
      <c r="AX732" s="186">
        <f t="shared" si="13917"/>
        <v>0</v>
      </c>
      <c r="AY732" s="190">
        <f t="shared" si="13917"/>
        <v>0</v>
      </c>
      <c r="AZ732" s="188">
        <f t="shared" si="13917"/>
        <v>0</v>
      </c>
      <c r="BA732" s="189">
        <f t="shared" si="13917"/>
        <v>0</v>
      </c>
      <c r="BB732" s="186">
        <f t="shared" si="13917"/>
        <v>0</v>
      </c>
      <c r="BC732" s="190">
        <f t="shared" si="13917"/>
        <v>0</v>
      </c>
      <c r="BD732" s="188">
        <f t="shared" si="13917"/>
        <v>0</v>
      </c>
      <c r="BE732" s="186">
        <f t="shared" si="13917"/>
        <v>0</v>
      </c>
      <c r="BF732" s="163">
        <f>SUM(AF732,AH732,AJ732,AL732,AN732,AP732,AR732,AT732,AV732,AX732,AZ732,BB732,BD732)</f>
        <v>0</v>
      </c>
      <c r="BG732" s="164">
        <f>SUM(AG732,AI732,AK732,AM732,AO732,AQ732,AS732,AU732,AW732,AY732,BA732,BC732,BE732)</f>
        <v>0</v>
      </c>
      <c r="BI732" s="138" t="s">
        <v>33</v>
      </c>
      <c r="BJ732" s="122">
        <f>B732/B746</f>
        <v>3.7636849805761569E-2</v>
      </c>
      <c r="BK732" s="123">
        <f t="shared" ref="BK732" si="13972">C732/C746</f>
        <v>4.3849380548239197E-2</v>
      </c>
      <c r="BL732" s="124">
        <f t="shared" ref="BL732" si="13973">D732/D746</f>
        <v>4.4222222222222225E-2</v>
      </c>
      <c r="BM732" s="125">
        <f t="shared" ref="BM732" si="13974">E732/E746</f>
        <v>5.1259390190013257E-2</v>
      </c>
      <c r="BN732" s="122">
        <f t="shared" ref="BN732" si="13975">F732/F746</f>
        <v>3.6382057658653405E-2</v>
      </c>
      <c r="BO732" s="123">
        <f t="shared" ref="BO732" si="13976">G732/G746</f>
        <v>3.4819994330530096E-2</v>
      </c>
      <c r="BP732" s="124">
        <f t="shared" ref="BP732" si="13977">H732/H746</f>
        <v>5.0882052777372795E-2</v>
      </c>
      <c r="BQ732" s="125">
        <f t="shared" ref="BQ732" si="13978">I732/I746</f>
        <v>4.5338686038361053E-2</v>
      </c>
      <c r="BR732" s="122">
        <f t="shared" ref="BR732" si="13979">J732/J746</f>
        <v>4.698512137823023E-2</v>
      </c>
      <c r="BS732" s="123">
        <f t="shared" ref="BS732" si="13980">K732/K746</f>
        <v>4.9907578558225509E-2</v>
      </c>
      <c r="BT732" s="124">
        <f t="shared" ref="BT732" si="13981">L732/L746</f>
        <v>3.8795240456122954E-2</v>
      </c>
      <c r="BU732" s="122">
        <f t="shared" ref="BU732" si="13982">M732/M746</f>
        <v>4.2131979695431469E-2</v>
      </c>
      <c r="BV732" s="126">
        <f t="shared" ref="BV732" si="13983">N732/N746</f>
        <v>3.8454994044580568E-2</v>
      </c>
      <c r="BW732" s="127">
        <f t="shared" ref="BW732" si="13984">O732/O746</f>
        <v>3.8450684351629745E-2</v>
      </c>
      <c r="BX732" s="122">
        <f t="shared" ref="BX732" si="13985">P732/P746</f>
        <v>4.3699452126271847E-2</v>
      </c>
      <c r="BY732" s="123">
        <f t="shared" ref="BY732" si="13986">Q732/Q746</f>
        <v>3.5000350704916881E-2</v>
      </c>
      <c r="BZ732" s="124">
        <f t="shared" ref="BZ732" si="13987">R732/R746</f>
        <v>4.4427083333333332E-2</v>
      </c>
      <c r="CA732" s="125">
        <f t="shared" ref="CA732" si="13988">S732/S746</f>
        <v>3.9047164305798715E-2</v>
      </c>
      <c r="CB732" s="122">
        <f t="shared" ref="CB732" si="13989">T732/T746</f>
        <v>3.1317108088761633E-2</v>
      </c>
      <c r="CC732" s="123">
        <f t="shared" ref="CC732" si="13990">U732/U746</f>
        <v>4.2713107241063246E-2</v>
      </c>
      <c r="CD732" s="124">
        <f t="shared" ref="CD732" si="13991">V732/V746</f>
        <v>3.8072289156626506E-2</v>
      </c>
      <c r="CE732" s="125">
        <f t="shared" ref="CE732" si="13992">W732/W746</f>
        <v>4.2449969678593089E-2</v>
      </c>
      <c r="CF732" s="122">
        <f t="shared" ref="CF732" si="13993">X732/X746</f>
        <v>3.4422910037604858E-2</v>
      </c>
      <c r="CG732" s="123">
        <f t="shared" ref="CG732" si="13994">Y732/Y746</f>
        <v>3.6571572200578106E-2</v>
      </c>
      <c r="CH732" s="124">
        <f t="shared" ref="CH732" si="13995">Z732/Z746</f>
        <v>5.1419721218378935E-2</v>
      </c>
      <c r="CI732" s="122">
        <f t="shared" ref="CI732" si="13996">AA732/AA746</f>
        <v>5.4541469676570961E-2</v>
      </c>
      <c r="CJ732" s="128">
        <f t="shared" ref="CJ732" si="13997">AB732/AB746</f>
        <v>4.2181741694894456E-2</v>
      </c>
      <c r="CK732" s="129">
        <f t="shared" ref="CK732" si="13998">AC732/AC746</f>
        <v>4.3003526895321921E-2</v>
      </c>
    </row>
    <row r="733" spans="1:89" ht="14.25" thickTop="1" thickBot="1" x14ac:dyDescent="0.25">
      <c r="A733" s="130" t="s">
        <v>34</v>
      </c>
      <c r="B733" s="196">
        <v>738</v>
      </c>
      <c r="C733" s="180">
        <v>1067</v>
      </c>
      <c r="D733" s="181">
        <v>379</v>
      </c>
      <c r="E733" s="182">
        <v>435</v>
      </c>
      <c r="F733" s="179">
        <v>838</v>
      </c>
      <c r="G733" s="183">
        <v>825</v>
      </c>
      <c r="H733" s="181">
        <v>1160</v>
      </c>
      <c r="I733" s="182">
        <v>1493</v>
      </c>
      <c r="J733" s="179">
        <v>256</v>
      </c>
      <c r="K733" s="180">
        <v>191</v>
      </c>
      <c r="L733" s="181">
        <v>799</v>
      </c>
      <c r="M733" s="179">
        <v>623</v>
      </c>
      <c r="N733" s="184">
        <v>1285</v>
      </c>
      <c r="O733" s="197">
        <v>1204</v>
      </c>
      <c r="P733" s="179">
        <v>740</v>
      </c>
      <c r="Q733" s="180">
        <v>501</v>
      </c>
      <c r="R733" s="181">
        <v>880</v>
      </c>
      <c r="S733" s="182">
        <v>822</v>
      </c>
      <c r="T733" s="179">
        <v>233</v>
      </c>
      <c r="U733" s="183">
        <v>222</v>
      </c>
      <c r="V733" s="181">
        <v>769</v>
      </c>
      <c r="W733" s="198">
        <v>836</v>
      </c>
      <c r="X733" s="179">
        <v>480</v>
      </c>
      <c r="Y733" s="183">
        <v>258</v>
      </c>
      <c r="Z733" s="181">
        <v>1511</v>
      </c>
      <c r="AA733" s="179">
        <v>1767</v>
      </c>
      <c r="AB733" s="161">
        <f t="shared" si="13724"/>
        <v>10068</v>
      </c>
      <c r="AC733" s="162">
        <f t="shared" si="13725"/>
        <v>10244</v>
      </c>
      <c r="AE733" s="250" t="s">
        <v>25</v>
      </c>
      <c r="AF733" s="14">
        <f t="shared" ref="AF733:BG733" si="13999">SUM(AF730:AF732)</f>
        <v>2211</v>
      </c>
      <c r="AG733" s="1">
        <f t="shared" si="13999"/>
        <v>5328</v>
      </c>
      <c r="AH733" s="14">
        <f t="shared" si="13999"/>
        <v>1528</v>
      </c>
      <c r="AI733" s="1">
        <f t="shared" si="13999"/>
        <v>1563</v>
      </c>
      <c r="AJ733" s="14">
        <f t="shared" si="13999"/>
        <v>1997</v>
      </c>
      <c r="AK733" s="1">
        <f t="shared" si="13999"/>
        <v>5095</v>
      </c>
      <c r="AL733" s="14">
        <f t="shared" si="13999"/>
        <v>3581</v>
      </c>
      <c r="AM733" s="1">
        <f t="shared" si="13999"/>
        <v>6999</v>
      </c>
      <c r="AN733" s="14">
        <f t="shared" si="13999"/>
        <v>1266</v>
      </c>
      <c r="AO733" s="1">
        <f t="shared" si="13999"/>
        <v>350</v>
      </c>
      <c r="AP733" s="14">
        <f t="shared" si="13999"/>
        <v>4002</v>
      </c>
      <c r="AQ733" s="1">
        <f t="shared" si="13999"/>
        <v>1148</v>
      </c>
      <c r="AR733" s="14">
        <f t="shared" si="13999"/>
        <v>5908</v>
      </c>
      <c r="AS733" s="1">
        <f t="shared" si="13999"/>
        <v>3461</v>
      </c>
      <c r="AT733" s="14">
        <f t="shared" si="13999"/>
        <v>3018</v>
      </c>
      <c r="AU733" s="1">
        <f t="shared" si="13999"/>
        <v>2044</v>
      </c>
      <c r="AV733" s="14">
        <f t="shared" si="13999"/>
        <v>2820</v>
      </c>
      <c r="AW733" s="1">
        <f t="shared" si="13999"/>
        <v>3346</v>
      </c>
      <c r="AX733" s="14">
        <f t="shared" si="13999"/>
        <v>1555</v>
      </c>
      <c r="AY733" s="1">
        <f t="shared" si="13999"/>
        <v>332</v>
      </c>
      <c r="AZ733" s="14">
        <f t="shared" si="13999"/>
        <v>3680</v>
      </c>
      <c r="BA733" s="1">
        <f t="shared" si="13999"/>
        <v>2208</v>
      </c>
      <c r="BB733" s="14">
        <f t="shared" si="13999"/>
        <v>2953</v>
      </c>
      <c r="BC733" s="1">
        <f t="shared" si="13999"/>
        <v>842</v>
      </c>
      <c r="BD733" s="14">
        <f t="shared" si="13999"/>
        <v>4164</v>
      </c>
      <c r="BE733" s="1">
        <f t="shared" si="13999"/>
        <v>6059</v>
      </c>
      <c r="BF733" s="165">
        <f t="shared" si="13999"/>
        <v>38683</v>
      </c>
      <c r="BG733" s="166">
        <f t="shared" si="13999"/>
        <v>38775</v>
      </c>
      <c r="BI733" s="130" t="s">
        <v>34</v>
      </c>
      <c r="BJ733" s="122">
        <f>B733/B746</f>
        <v>3.7233237475404871E-2</v>
      </c>
      <c r="BK733" s="123">
        <f t="shared" ref="BK733" si="14000">C733/C746</f>
        <v>5.2043703053360646E-2</v>
      </c>
      <c r="BL733" s="124">
        <f t="shared" ref="BL733" si="14001">D733/D746</f>
        <v>4.2111111111111113E-2</v>
      </c>
      <c r="BM733" s="125">
        <f t="shared" ref="BM733" si="14002">E733/E746</f>
        <v>4.8055678303137429E-2</v>
      </c>
      <c r="BN733" s="122">
        <f t="shared" ref="BN733" si="14003">F733/F746</f>
        <v>3.8592613060698167E-2</v>
      </c>
      <c r="BO733" s="123">
        <f t="shared" ref="BO733" si="14004">G733/G746</f>
        <v>3.8977605593876974E-2</v>
      </c>
      <c r="BP733" s="124">
        <f t="shared" ref="BP733" si="14005">H733/H746</f>
        <v>4.2280215774894297E-2</v>
      </c>
      <c r="BQ733" s="125">
        <f t="shared" ref="BQ733" si="14006">I733/I746</f>
        <v>4.7568979799910788E-2</v>
      </c>
      <c r="BR733" s="122">
        <f t="shared" ref="BR733" si="14007">J733/J746</f>
        <v>5.0117462803445575E-2</v>
      </c>
      <c r="BS733" s="123">
        <f t="shared" ref="BS733" si="14008">K733/K746</f>
        <v>3.9227767508728695E-2</v>
      </c>
      <c r="BT733" s="124">
        <f t="shared" ref="BT733" si="14009">L733/L746</f>
        <v>4.9516608824987603E-2</v>
      </c>
      <c r="BU733" s="122">
        <f t="shared" ref="BU733" si="14010">M733/M746</f>
        <v>3.9530456852791877E-2</v>
      </c>
      <c r="BV733" s="126">
        <f t="shared" ref="BV733" si="14011">N733/N746</f>
        <v>4.3729794112642502E-2</v>
      </c>
      <c r="BW733" s="127">
        <f t="shared" ref="BW733" si="14012">O733/O746</f>
        <v>4.2472132072809372E-2</v>
      </c>
      <c r="BX733" s="122">
        <f t="shared" ref="BX733" si="14013">P733/P746</f>
        <v>4.8265066527524131E-2</v>
      </c>
      <c r="BY733" s="123">
        <f t="shared" ref="BY733" si="14014">Q733/Q746</f>
        <v>3.5140632671670058E-2</v>
      </c>
      <c r="BZ733" s="124">
        <f t="shared" ref="BZ733" si="14015">R733/R746</f>
        <v>4.583333333333333E-2</v>
      </c>
      <c r="CA733" s="125">
        <f t="shared" ref="CA733" si="14016">S733/S746</f>
        <v>4.36097405697915E-2</v>
      </c>
      <c r="CB733" s="122">
        <f t="shared" ref="CB733" si="14017">T733/T746</f>
        <v>4.1696492483894058E-2</v>
      </c>
      <c r="CC733" s="123">
        <f t="shared" ref="CC733" si="14018">U733/U746</f>
        <v>4.0696608615948669E-2</v>
      </c>
      <c r="CD733" s="124">
        <f t="shared" ref="CD733" si="14019">V733/V746</f>
        <v>4.6325301204819279E-2</v>
      </c>
      <c r="CE733" s="125">
        <f t="shared" ref="CE733" si="14020">W733/W746</f>
        <v>4.6088538508186783E-2</v>
      </c>
      <c r="CF733" s="122">
        <f t="shared" ref="CF733" si="14021">X733/X746</f>
        <v>3.4712178189181368E-2</v>
      </c>
      <c r="CG733" s="123">
        <f t="shared" ref="CG733" si="14022">Y733/Y746</f>
        <v>3.2424280507729046E-2</v>
      </c>
      <c r="CH733" s="124">
        <f t="shared" ref="CH733" si="14023">Z733/Z746</f>
        <v>5.2004818447771467E-2</v>
      </c>
      <c r="CI733" s="122">
        <f t="shared" ref="CI733" si="14024">AA733/AA746</f>
        <v>5.5324211778703156E-2</v>
      </c>
      <c r="CJ733" s="128">
        <f t="shared" ref="CJ733" si="14025">AB733/AB746</f>
        <v>4.4118613690442281E-2</v>
      </c>
      <c r="CK733" s="129">
        <f t="shared" ref="CK733" si="14026">AC733/AC746</f>
        <v>4.4993170208934508E-2</v>
      </c>
    </row>
    <row r="734" spans="1:89" ht="13.5" thickTop="1" x14ac:dyDescent="0.2">
      <c r="A734" s="138" t="s">
        <v>35</v>
      </c>
      <c r="B734" s="193">
        <v>700</v>
      </c>
      <c r="C734" s="187">
        <v>1116</v>
      </c>
      <c r="D734" s="188">
        <v>435</v>
      </c>
      <c r="E734" s="189">
        <v>489</v>
      </c>
      <c r="F734" s="186">
        <v>787</v>
      </c>
      <c r="G734" s="190">
        <v>1091</v>
      </c>
      <c r="H734" s="188">
        <v>1248</v>
      </c>
      <c r="I734" s="189">
        <v>1789</v>
      </c>
      <c r="J734" s="186">
        <v>310</v>
      </c>
      <c r="K734" s="187">
        <v>158</v>
      </c>
      <c r="L734" s="188">
        <v>1073</v>
      </c>
      <c r="M734" s="186">
        <v>507</v>
      </c>
      <c r="N734" s="191">
        <v>1689</v>
      </c>
      <c r="O734" s="194">
        <v>1076</v>
      </c>
      <c r="P734" s="186">
        <v>814</v>
      </c>
      <c r="Q734" s="187">
        <v>537</v>
      </c>
      <c r="R734" s="188">
        <v>866</v>
      </c>
      <c r="S734" s="189">
        <v>931</v>
      </c>
      <c r="T734" s="186">
        <v>348</v>
      </c>
      <c r="U734" s="190">
        <v>106</v>
      </c>
      <c r="V734" s="188">
        <v>1124</v>
      </c>
      <c r="W734" s="195">
        <v>758</v>
      </c>
      <c r="X734" s="186">
        <v>712</v>
      </c>
      <c r="Y734" s="190">
        <v>270</v>
      </c>
      <c r="Z734" s="188">
        <v>1627</v>
      </c>
      <c r="AA734" s="186">
        <v>1859</v>
      </c>
      <c r="AB734" s="161">
        <f t="shared" si="13724"/>
        <v>11733</v>
      </c>
      <c r="AC734" s="162">
        <f t="shared" si="13725"/>
        <v>10687</v>
      </c>
      <c r="BI734" s="138" t="s">
        <v>35</v>
      </c>
      <c r="BJ734" s="122">
        <f>B734/B746</f>
        <v>3.5316078906210586E-2</v>
      </c>
      <c r="BK734" s="123">
        <f t="shared" ref="BK734" si="14027">C734/C746</f>
        <v>5.4433713784021072E-2</v>
      </c>
      <c r="BL734" s="124">
        <f t="shared" ref="BL734" si="14028">D734/D746</f>
        <v>4.8333333333333332E-2</v>
      </c>
      <c r="BM734" s="125">
        <f t="shared" ref="BM734" si="14029">E734/E746</f>
        <v>5.402121078214759E-2</v>
      </c>
      <c r="BN734" s="122">
        <f t="shared" ref="BN734" si="14030">F734/F746</f>
        <v>3.6243897946025602E-2</v>
      </c>
      <c r="BO734" s="123">
        <f t="shared" ref="BO734" si="14031">G734/G746</f>
        <v>5.1544930548993666E-2</v>
      </c>
      <c r="BP734" s="124">
        <f t="shared" ref="BP734" si="14032">H734/H746</f>
        <v>4.5487680419886281E-2</v>
      </c>
      <c r="BQ734" s="125">
        <f t="shared" ref="BQ734" si="14033">I734/I746</f>
        <v>5.6999936277321098E-2</v>
      </c>
      <c r="BR734" s="122">
        <f t="shared" ref="BR734" si="14034">J734/J746</f>
        <v>6.0689115113547375E-2</v>
      </c>
      <c r="BS734" s="123">
        <f t="shared" ref="BS734" si="14035">K734/K746</f>
        <v>3.2450195111932638E-2</v>
      </c>
      <c r="BT734" s="124">
        <f t="shared" ref="BT734" si="14036">L734/L746</f>
        <v>6.6497273177987107E-2</v>
      </c>
      <c r="BU734" s="122">
        <f t="shared" ref="BU734" si="14037">M734/M746</f>
        <v>3.217005076142132E-2</v>
      </c>
      <c r="BV734" s="126">
        <f t="shared" ref="BV734" si="14038">N734/N746</f>
        <v>5.7478305257784586E-2</v>
      </c>
      <c r="BW734" s="127">
        <f t="shared" ref="BW734" si="14039">O734/O746</f>
        <v>3.7956822350783126E-2</v>
      </c>
      <c r="BX734" s="122">
        <f t="shared" ref="BX734" si="14040">P734/P746</f>
        <v>5.3091573180276547E-2</v>
      </c>
      <c r="BY734" s="123">
        <f t="shared" ref="BY734" si="14041">Q734/Q746</f>
        <v>3.7665708073227187E-2</v>
      </c>
      <c r="BZ734" s="124">
        <f t="shared" ref="BZ734" si="14042">R734/R746</f>
        <v>4.5104166666666667E-2</v>
      </c>
      <c r="CA734" s="125">
        <f t="shared" ref="CA734" si="14043">S734/S746</f>
        <v>4.9392540718340497E-2</v>
      </c>
      <c r="CB734" s="122">
        <f t="shared" ref="CB734" si="14044">T734/T746</f>
        <v>6.2276306370794558E-2</v>
      </c>
      <c r="CC734" s="123">
        <f t="shared" ref="CC734" si="14045">U734/U746</f>
        <v>1.9431714023831346E-2</v>
      </c>
      <c r="CD734" s="124">
        <f t="shared" ref="CD734" si="14046">V734/V746</f>
        <v>6.7710843373493979E-2</v>
      </c>
      <c r="CE734" s="125">
        <f t="shared" ref="CE734" si="14047">W734/W746</f>
        <v>4.1788411709576048E-2</v>
      </c>
      <c r="CF734" s="122">
        <f t="shared" ref="CF734" si="14048">X734/X746</f>
        <v>5.1489730980619035E-2</v>
      </c>
      <c r="CG734" s="123">
        <f t="shared" ref="CG734" si="14049">Y734/Y746</f>
        <v>3.3932386577855973E-2</v>
      </c>
      <c r="CH734" s="124">
        <f t="shared" ref="CH734" si="14050">Z734/Z746</f>
        <v>5.5997246601273448E-2</v>
      </c>
      <c r="CI734" s="122">
        <f t="shared" ref="CI734" si="14051">AA734/AA746</f>
        <v>5.8204702714549611E-2</v>
      </c>
      <c r="CJ734" s="128">
        <f t="shared" ref="CJ734" si="14052">AB734/AB746</f>
        <v>5.1414749148784196E-2</v>
      </c>
      <c r="CK734" s="129">
        <f t="shared" ref="CK734" si="14053">AC734/AC746</f>
        <v>4.6938892036595382E-2</v>
      </c>
    </row>
    <row r="735" spans="1:89" x14ac:dyDescent="0.2">
      <c r="A735" s="130" t="s">
        <v>36</v>
      </c>
      <c r="B735" s="196">
        <v>868</v>
      </c>
      <c r="C735" s="180">
        <v>1707</v>
      </c>
      <c r="D735" s="181">
        <v>764</v>
      </c>
      <c r="E735" s="182">
        <v>492</v>
      </c>
      <c r="F735" s="179">
        <v>1083</v>
      </c>
      <c r="G735" s="183">
        <v>1874</v>
      </c>
      <c r="H735" s="181">
        <v>1522</v>
      </c>
      <c r="I735" s="182">
        <v>2571</v>
      </c>
      <c r="J735" s="179">
        <v>583</v>
      </c>
      <c r="K735" s="180">
        <v>134</v>
      </c>
      <c r="L735" s="181">
        <v>1407</v>
      </c>
      <c r="M735" s="179">
        <v>562</v>
      </c>
      <c r="N735" s="184">
        <v>2366</v>
      </c>
      <c r="O735" s="197">
        <v>1431</v>
      </c>
      <c r="P735" s="179">
        <v>1296</v>
      </c>
      <c r="Q735" s="180">
        <v>773</v>
      </c>
      <c r="R735" s="181">
        <v>1269</v>
      </c>
      <c r="S735" s="182">
        <v>1341</v>
      </c>
      <c r="T735" s="179">
        <v>728</v>
      </c>
      <c r="U735" s="183">
        <v>115</v>
      </c>
      <c r="V735" s="181">
        <v>1656</v>
      </c>
      <c r="W735" s="198">
        <v>874</v>
      </c>
      <c r="X735" s="179">
        <v>1174</v>
      </c>
      <c r="Y735" s="183">
        <v>273</v>
      </c>
      <c r="Z735" s="181">
        <v>1887</v>
      </c>
      <c r="AA735" s="179">
        <v>1999</v>
      </c>
      <c r="AB735" s="161">
        <f t="shared" si="13724"/>
        <v>16603</v>
      </c>
      <c r="AC735" s="162">
        <f t="shared" si="13725"/>
        <v>14146</v>
      </c>
      <c r="BI735" s="130" t="s">
        <v>36</v>
      </c>
      <c r="BJ735" s="122">
        <f>B735/B746</f>
        <v>4.3791937843701126E-2</v>
      </c>
      <c r="BK735" s="123">
        <f t="shared" ref="BK735" si="14054">C735/C746</f>
        <v>8.3260169739537607E-2</v>
      </c>
      <c r="BL735" s="124">
        <f t="shared" ref="BL735" si="14055">D735/D746</f>
        <v>8.4888888888888889E-2</v>
      </c>
      <c r="BM735" s="125">
        <f t="shared" ref="BM735" si="14056">E735/E746</f>
        <v>5.4352629253203714E-2</v>
      </c>
      <c r="BN735" s="122">
        <f t="shared" ref="BN735" si="14057">F735/F746</f>
        <v>4.9875656258634979E-2</v>
      </c>
      <c r="BO735" s="123">
        <f t="shared" ref="BO735" si="14058">G735/G746</f>
        <v>8.8538221676273274E-2</v>
      </c>
      <c r="BP735" s="124">
        <f t="shared" ref="BP735" si="14059">H735/H746</f>
        <v>5.5474558973611317E-2</v>
      </c>
      <c r="BQ735" s="125">
        <f t="shared" ref="BQ735" si="14060">I735/I746</f>
        <v>8.1915503727776715E-2</v>
      </c>
      <c r="BR735" s="122">
        <f t="shared" ref="BR735" si="14061">J735/J746</f>
        <v>0.11413469068128426</v>
      </c>
      <c r="BS735" s="123">
        <f t="shared" ref="BS735" si="14062">K735/K746</f>
        <v>2.752105155062641E-2</v>
      </c>
      <c r="BT735" s="124">
        <f t="shared" ref="BT735" si="14063">L735/L746</f>
        <v>8.7196331184928116E-2</v>
      </c>
      <c r="BU735" s="122">
        <f t="shared" ref="BU735" si="14064">M735/M746</f>
        <v>3.5659898477157358E-2</v>
      </c>
      <c r="BV735" s="126">
        <f t="shared" ref="BV735" si="14065">N735/N746</f>
        <v>8.0517270716351882E-2</v>
      </c>
      <c r="BW735" s="127">
        <f t="shared" ref="BW735" si="14066">O735/O746</f>
        <v>5.047975165796529E-2</v>
      </c>
      <c r="BX735" s="122">
        <f t="shared" ref="BX735" si="14067">P735/P746</f>
        <v>8.4529089486042264E-2</v>
      </c>
      <c r="BY735" s="123">
        <f t="shared" ref="BY735" si="14068">Q735/Q746</f>
        <v>5.4218980150101702E-2</v>
      </c>
      <c r="BZ735" s="124">
        <f t="shared" ref="BZ735" si="14069">R735/R746</f>
        <v>6.6093750000000007E-2</v>
      </c>
      <c r="CA735" s="125">
        <f t="shared" ref="CA735" si="14070">S735/S746</f>
        <v>7.114435779086424E-2</v>
      </c>
      <c r="CB735" s="122">
        <f t="shared" ref="CB735" si="14071">T735/T746</f>
        <v>0.13027916964924838</v>
      </c>
      <c r="CC735" s="123">
        <f t="shared" ref="CC735" si="14072">U735/U746</f>
        <v>2.1081576535288724E-2</v>
      </c>
      <c r="CD735" s="124">
        <f t="shared" ref="CD735" si="14073">V735/V746</f>
        <v>9.9759036144578317E-2</v>
      </c>
      <c r="CE735" s="125">
        <f t="shared" ref="CE735" si="14074">W735/W746</f>
        <v>4.8183472076740723E-2</v>
      </c>
      <c r="CF735" s="122">
        <f t="shared" ref="CF735" si="14075">X735/X746</f>
        <v>8.4900202487706106E-2</v>
      </c>
      <c r="CG735" s="123">
        <f t="shared" ref="CG735" si="14076">Y735/Y746</f>
        <v>3.4309413095387709E-2</v>
      </c>
      <c r="CH735" s="124">
        <f t="shared" ref="CH735" si="14077">Z735/Z746</f>
        <v>6.4945792462570984E-2</v>
      </c>
      <c r="CI735" s="122">
        <f t="shared" ref="CI735" si="14078">AA735/AA746</f>
        <v>6.2588058486489878E-2</v>
      </c>
      <c r="CJ735" s="128">
        <f t="shared" ref="CJ735" si="14079">AB735/AB746</f>
        <v>7.2755397606517003E-2</v>
      </c>
      <c r="CK735" s="129">
        <f t="shared" ref="CK735" si="14080">AC735/AC746</f>
        <v>6.213133402729281E-2</v>
      </c>
    </row>
    <row r="736" spans="1:89" x14ac:dyDescent="0.2">
      <c r="A736" s="138" t="s">
        <v>30</v>
      </c>
      <c r="B736" s="193">
        <v>1101</v>
      </c>
      <c r="C736" s="187">
        <v>2870</v>
      </c>
      <c r="D736" s="188">
        <v>886</v>
      </c>
      <c r="E736" s="189">
        <v>797</v>
      </c>
      <c r="F736" s="186">
        <v>1109</v>
      </c>
      <c r="G736" s="190">
        <v>2755</v>
      </c>
      <c r="H736" s="188">
        <v>1818</v>
      </c>
      <c r="I736" s="189">
        <v>3551</v>
      </c>
      <c r="J736" s="186">
        <v>737</v>
      </c>
      <c r="K736" s="187">
        <v>203</v>
      </c>
      <c r="L736" s="188">
        <v>2029</v>
      </c>
      <c r="M736" s="186">
        <v>574</v>
      </c>
      <c r="N736" s="191">
        <v>3084</v>
      </c>
      <c r="O736" s="194">
        <v>1705</v>
      </c>
      <c r="P736" s="186">
        <v>1691</v>
      </c>
      <c r="Q736" s="187">
        <v>978</v>
      </c>
      <c r="R736" s="188">
        <v>1378</v>
      </c>
      <c r="S736" s="189">
        <v>1666</v>
      </c>
      <c r="T736" s="186">
        <v>810</v>
      </c>
      <c r="U736" s="190">
        <v>169</v>
      </c>
      <c r="V736" s="188">
        <v>1824</v>
      </c>
      <c r="W736" s="195">
        <v>1169</v>
      </c>
      <c r="X736" s="186">
        <v>1419</v>
      </c>
      <c r="Y736" s="190">
        <v>415</v>
      </c>
      <c r="Z736" s="188">
        <v>2152</v>
      </c>
      <c r="AA736" s="186">
        <v>2825</v>
      </c>
      <c r="AB736" s="161">
        <f t="shared" si="13724"/>
        <v>20038</v>
      </c>
      <c r="AC736" s="162">
        <f t="shared" si="13725"/>
        <v>19677</v>
      </c>
      <c r="BI736" s="138" t="s">
        <v>30</v>
      </c>
      <c r="BJ736" s="122">
        <f>B736/B746</f>
        <v>5.5547146965339793E-2</v>
      </c>
      <c r="BK736" s="123">
        <f t="shared" ref="BK736" si="14081">C736/C746</f>
        <v>0.13998634279582481</v>
      </c>
      <c r="BL736" s="124">
        <f t="shared" ref="BL736" si="14082">D736/D746</f>
        <v>9.8444444444444446E-2</v>
      </c>
      <c r="BM736" s="125">
        <f t="shared" ref="BM736" si="14083">E736/E746</f>
        <v>8.8046840477242594E-2</v>
      </c>
      <c r="BN736" s="122">
        <f t="shared" ref="BN736" si="14084">F736/F746</f>
        <v>5.1073040434742561E-2</v>
      </c>
      <c r="BO736" s="123">
        <f t="shared" ref="BO736" si="14085">G736/G746</f>
        <v>0.13016157989228008</v>
      </c>
      <c r="BP736" s="124">
        <f t="shared" ref="BP736" si="14086">H736/H746</f>
        <v>6.6263303688584338E-2</v>
      </c>
      <c r="BQ736" s="125">
        <f t="shared" ref="BQ736" si="14087">I736/I746</f>
        <v>0.11313961638947301</v>
      </c>
      <c r="BR736" s="122">
        <f t="shared" ref="BR736" si="14088">J736/J746</f>
        <v>0.14428347689898199</v>
      </c>
      <c r="BS736" s="123">
        <f t="shared" ref="BS736" si="14089">K736/K746</f>
        <v>4.1692339289381805E-2</v>
      </c>
      <c r="BT736" s="124">
        <f t="shared" ref="BT736" si="14090">L736/L746</f>
        <v>0.12574367873078829</v>
      </c>
      <c r="BU736" s="122">
        <f t="shared" ref="BU736" si="14091">M736/M746</f>
        <v>3.6421319796954316E-2</v>
      </c>
      <c r="BV736" s="126">
        <f t="shared" ref="BV736" si="14092">N736/N746</f>
        <v>0.10495150587034201</v>
      </c>
      <c r="BW736" s="127">
        <f t="shared" ref="BW736" si="14093">O736/O746</f>
        <v>6.0145336531677716E-2</v>
      </c>
      <c r="BX736" s="122">
        <f t="shared" ref="BX736" si="14094">P736/P746</f>
        <v>0.11029219932168015</v>
      </c>
      <c r="BY736" s="123">
        <f t="shared" ref="BY736" si="14095">Q736/Q746</f>
        <v>6.8597881742302025E-2</v>
      </c>
      <c r="BZ736" s="124">
        <f t="shared" ref="BZ736" si="14096">R736/R746</f>
        <v>7.1770833333333339E-2</v>
      </c>
      <c r="CA736" s="125">
        <f t="shared" ref="CA736" si="14097">S736/S746</f>
        <v>8.8386651811767206E-2</v>
      </c>
      <c r="CB736" s="122">
        <f t="shared" ref="CB736" si="14098">T736/T746</f>
        <v>0.14495347172512527</v>
      </c>
      <c r="CC736" s="123">
        <f t="shared" ref="CC736" si="14099">U736/U746</f>
        <v>3.0980751604032998E-2</v>
      </c>
      <c r="CD736" s="124">
        <f t="shared" ref="CD736" si="14100">V736/V746</f>
        <v>0.10987951807228916</v>
      </c>
      <c r="CE736" s="125">
        <f t="shared" ref="CE736" si="14101">W736/W746</f>
        <v>6.4446772148409506E-2</v>
      </c>
      <c r="CF736" s="122">
        <f t="shared" ref="CF736" si="14102">X736/X746</f>
        <v>0.10261787677176742</v>
      </c>
      <c r="CG736" s="123">
        <f t="shared" ref="CG736" si="14103">Y736/Y746</f>
        <v>5.2155334925223076E-2</v>
      </c>
      <c r="CH736" s="124">
        <f t="shared" ref="CH736" si="14104">Z736/Z746</f>
        <v>7.4066425744278089E-2</v>
      </c>
      <c r="CI736" s="122">
        <f t="shared" ref="CI736" si="14105">AA736/AA746</f>
        <v>8.8449857540937413E-2</v>
      </c>
      <c r="CJ736" s="128">
        <f t="shared" ref="CJ736" si="14106">AB736/AB746</f>
        <v>8.7807785173726907E-2</v>
      </c>
      <c r="CK736" s="129">
        <f t="shared" ref="CK736" si="14107">AC736/AC746</f>
        <v>8.6424307907185111E-2</v>
      </c>
    </row>
    <row r="737" spans="1:89" x14ac:dyDescent="0.2">
      <c r="A737" s="130" t="s">
        <v>32</v>
      </c>
      <c r="B737" s="196">
        <v>1110</v>
      </c>
      <c r="C737" s="180">
        <v>2458</v>
      </c>
      <c r="D737" s="181">
        <v>642</v>
      </c>
      <c r="E737" s="182">
        <v>766</v>
      </c>
      <c r="F737" s="179">
        <v>888</v>
      </c>
      <c r="G737" s="183">
        <v>2340</v>
      </c>
      <c r="H737" s="181">
        <v>1763</v>
      </c>
      <c r="I737" s="182">
        <v>3448</v>
      </c>
      <c r="J737" s="179">
        <v>529</v>
      </c>
      <c r="K737" s="180">
        <v>147</v>
      </c>
      <c r="L737" s="181">
        <v>1973</v>
      </c>
      <c r="M737" s="179">
        <v>574</v>
      </c>
      <c r="N737" s="184">
        <v>2824</v>
      </c>
      <c r="O737" s="197">
        <v>1756</v>
      </c>
      <c r="P737" s="179">
        <v>1327</v>
      </c>
      <c r="Q737" s="180">
        <v>1066</v>
      </c>
      <c r="R737" s="181">
        <v>1442</v>
      </c>
      <c r="S737" s="182">
        <v>1680</v>
      </c>
      <c r="T737" s="179">
        <v>745</v>
      </c>
      <c r="U737" s="183">
        <v>163</v>
      </c>
      <c r="V737" s="181">
        <v>1856</v>
      </c>
      <c r="W737" s="198">
        <v>1039</v>
      </c>
      <c r="X737" s="179">
        <v>1534</v>
      </c>
      <c r="Y737" s="183">
        <v>427</v>
      </c>
      <c r="Z737" s="181">
        <v>2012</v>
      </c>
      <c r="AA737" s="179">
        <v>3234</v>
      </c>
      <c r="AB737" s="161">
        <f t="shared" si="13724"/>
        <v>18645</v>
      </c>
      <c r="AC737" s="162">
        <f t="shared" si="13725"/>
        <v>19098</v>
      </c>
      <c r="BI737" s="130" t="s">
        <v>32</v>
      </c>
      <c r="BJ737" s="122">
        <f>B737/B746</f>
        <v>5.6001210836991069E-2</v>
      </c>
      <c r="BK737" s="123">
        <f t="shared" ref="BK737" si="14108">C737/C746</f>
        <v>0.11989074236659839</v>
      </c>
      <c r="BL737" s="124">
        <f t="shared" ref="BL737" si="14109">D737/D746</f>
        <v>7.1333333333333332E-2</v>
      </c>
      <c r="BM737" s="125">
        <f t="shared" ref="BM737" si="14110">E737/E746</f>
        <v>8.4622182942996019E-2</v>
      </c>
      <c r="BN737" s="122">
        <f t="shared" ref="BN737" si="14111">F737/F746</f>
        <v>4.089527493782813E-2</v>
      </c>
      <c r="BO737" s="123">
        <f t="shared" ref="BO737" si="14112">G737/G746</f>
        <v>0.11055466313899651</v>
      </c>
      <c r="BP737" s="124">
        <f t="shared" ref="BP737" si="14113">H737/H746</f>
        <v>6.4258638285464353E-2</v>
      </c>
      <c r="BQ737" s="125">
        <f t="shared" ref="BQ737" si="14114">I737/I746</f>
        <v>0.10985789842604983</v>
      </c>
      <c r="BR737" s="122">
        <f t="shared" ref="BR737" si="14115">J737/J746</f>
        <v>0.10356303837118246</v>
      </c>
      <c r="BS737" s="123">
        <f t="shared" ref="BS737" si="14116">K737/K746</f>
        <v>3.0191004313000615E-2</v>
      </c>
      <c r="BT737" s="124">
        <f t="shared" ref="BT737" si="14117">L737/L746</f>
        <v>0.12227317798710957</v>
      </c>
      <c r="BU737" s="122">
        <f t="shared" ref="BU737" si="14118">M737/M746</f>
        <v>3.6421319796954316E-2</v>
      </c>
      <c r="BV737" s="126">
        <f t="shared" ref="BV737" si="14119">N737/N746</f>
        <v>9.6103454143270373E-2</v>
      </c>
      <c r="BW737" s="127">
        <f t="shared" ref="BW737" si="14120">O737/O746</f>
        <v>6.1944405249047554E-2</v>
      </c>
      <c r="BX737" s="122">
        <f t="shared" ref="BX737" si="14121">P737/P746</f>
        <v>8.6551004435168277E-2</v>
      </c>
      <c r="BY737" s="123">
        <f t="shared" ref="BY737" si="14122">Q737/Q746</f>
        <v>7.4770288279441682E-2</v>
      </c>
      <c r="BZ737" s="124">
        <f t="shared" ref="BZ737" si="14123">R737/R746</f>
        <v>7.5104166666666666E-2</v>
      </c>
      <c r="CA737" s="125">
        <f t="shared" ref="CA737" si="14124">S737/S746</f>
        <v>8.9129396784975334E-2</v>
      </c>
      <c r="CB737" s="122">
        <f t="shared" ref="CB737" si="14125">T737/T746</f>
        <v>0.13332140300644238</v>
      </c>
      <c r="CC737" s="123">
        <f t="shared" ref="CC737" si="14126">U737/U746</f>
        <v>2.988084326306141E-2</v>
      </c>
      <c r="CD737" s="124">
        <f t="shared" ref="CD737" si="14127">V737/V746</f>
        <v>0.11180722891566265</v>
      </c>
      <c r="CE737" s="125">
        <f t="shared" ref="CE737" si="14128">W737/W746</f>
        <v>5.7279894150724958E-2</v>
      </c>
      <c r="CF737" s="122">
        <f t="shared" ref="CF737" si="14129">X737/X746</f>
        <v>0.11093433612959214</v>
      </c>
      <c r="CG737" s="123">
        <f t="shared" ref="CG737" si="14130">Y737/Y746</f>
        <v>5.3663440995350004E-2</v>
      </c>
      <c r="CH737" s="124">
        <f t="shared" ref="CH737" si="14131">Z737/Z746</f>
        <v>6.9247977972810182E-2</v>
      </c>
      <c r="CI737" s="122">
        <f t="shared" ref="CI737" si="14132">AA737/AA746</f>
        <v>0.10125551833182003</v>
      </c>
      <c r="CJ737" s="128">
        <f t="shared" ref="CJ737" si="14133">AB737/AB746</f>
        <v>8.1703570943414419E-2</v>
      </c>
      <c r="CK737" s="129">
        <f t="shared" ref="CK737" si="14134">AC737/AC746</f>
        <v>8.3881253870580944E-2</v>
      </c>
    </row>
    <row r="738" spans="1:89" x14ac:dyDescent="0.2">
      <c r="A738" s="138" t="s">
        <v>37</v>
      </c>
      <c r="B738" s="193">
        <v>1211</v>
      </c>
      <c r="C738" s="187">
        <v>2011</v>
      </c>
      <c r="D738" s="188">
        <v>444</v>
      </c>
      <c r="E738" s="189">
        <v>677</v>
      </c>
      <c r="F738" s="186">
        <v>796</v>
      </c>
      <c r="G738" s="190">
        <v>2215</v>
      </c>
      <c r="H738" s="188">
        <v>1551</v>
      </c>
      <c r="I738" s="189">
        <v>2850</v>
      </c>
      <c r="J738" s="186">
        <v>421</v>
      </c>
      <c r="K738" s="187">
        <v>117</v>
      </c>
      <c r="L738" s="188">
        <v>1500</v>
      </c>
      <c r="M738" s="186">
        <v>526</v>
      </c>
      <c r="N738" s="191">
        <v>2185</v>
      </c>
      <c r="O738" s="194">
        <v>1620</v>
      </c>
      <c r="P738" s="186">
        <v>929</v>
      </c>
      <c r="Q738" s="187">
        <v>1100</v>
      </c>
      <c r="R738" s="188">
        <v>1194</v>
      </c>
      <c r="S738" s="189">
        <v>1501</v>
      </c>
      <c r="T738" s="186">
        <v>442</v>
      </c>
      <c r="U738" s="190">
        <v>134</v>
      </c>
      <c r="V738" s="188">
        <v>1835</v>
      </c>
      <c r="W738" s="195">
        <v>847</v>
      </c>
      <c r="X738" s="186">
        <v>1155</v>
      </c>
      <c r="Y738" s="190">
        <v>396</v>
      </c>
      <c r="Z738" s="188">
        <v>1702</v>
      </c>
      <c r="AA738" s="186">
        <v>2584</v>
      </c>
      <c r="AB738" s="161">
        <f t="shared" si="13724"/>
        <v>15365</v>
      </c>
      <c r="AC738" s="162">
        <f t="shared" si="13725"/>
        <v>16578</v>
      </c>
      <c r="BI738" s="138" t="s">
        <v>37</v>
      </c>
      <c r="BJ738" s="122">
        <f>B738/B746</f>
        <v>6.109681650774431E-2</v>
      </c>
      <c r="BK738" s="123">
        <f t="shared" ref="BK738" si="14135">C738/C746</f>
        <v>9.8087991415471656E-2</v>
      </c>
      <c r="BL738" s="124">
        <f t="shared" ref="BL738" si="14136">D738/D746</f>
        <v>4.9333333333333333E-2</v>
      </c>
      <c r="BM738" s="125">
        <f t="shared" ref="BM738" si="14137">E738/E746</f>
        <v>7.4790101634997788E-2</v>
      </c>
      <c r="BN738" s="122">
        <f t="shared" ref="BN738" si="14138">F738/F746</f>
        <v>3.6658377083908997E-2</v>
      </c>
      <c r="BO738" s="123">
        <f t="shared" ref="BO738" si="14139">G738/G746</f>
        <v>0.10464896532174242</v>
      </c>
      <c r="BP738" s="124">
        <f t="shared" ref="BP738" si="14140">H738/H746</f>
        <v>5.6531564367983671E-2</v>
      </c>
      <c r="BQ738" s="125">
        <f t="shared" ref="BQ738" si="14141">I738/I746</f>
        <v>9.0804817434524954E-2</v>
      </c>
      <c r="BR738" s="122">
        <f t="shared" ref="BR738" si="14142">J738/J746</f>
        <v>8.2419733750978857E-2</v>
      </c>
      <c r="BS738" s="123">
        <f t="shared" ref="BS738" si="14143">K738/K746</f>
        <v>2.4029574861367836E-2</v>
      </c>
      <c r="BT738" s="124">
        <f t="shared" ref="BT738" si="14144">L738/L746</f>
        <v>9.2959841348537436E-2</v>
      </c>
      <c r="BU738" s="122">
        <f t="shared" ref="BU738" si="14145">M738/M746</f>
        <v>3.3375634517766498E-2</v>
      </c>
      <c r="BV738" s="126">
        <f t="shared" ref="BV738" si="14146">N738/N746</f>
        <v>7.4357665475582785E-2</v>
      </c>
      <c r="BW738" s="127">
        <f t="shared" ref="BW738" si="14147">O738/O746</f>
        <v>5.7146888669394665E-2</v>
      </c>
      <c r="BX738" s="122">
        <f t="shared" ref="BX738" si="14148">P738/P746</f>
        <v>6.0592225410905295E-2</v>
      </c>
      <c r="BY738" s="123">
        <f t="shared" ref="BY738" si="14149">Q738/Q746</f>
        <v>7.7155081714245635E-2</v>
      </c>
      <c r="BZ738" s="124">
        <f t="shared" ref="BZ738" si="14150">R738/R746</f>
        <v>6.21875E-2</v>
      </c>
      <c r="CA738" s="125">
        <f t="shared" ref="CA738" si="14151">S738/S746</f>
        <v>7.9632871770385694E-2</v>
      </c>
      <c r="CB738" s="122">
        <f t="shared" ref="CB738" si="14152">T738/T746</f>
        <v>7.9098067287043661E-2</v>
      </c>
      <c r="CC738" s="123">
        <f t="shared" ref="CC738" si="14153">U738/U746</f>
        <v>2.456461961503208E-2</v>
      </c>
      <c r="CD738" s="124">
        <f t="shared" ref="CD738" si="14154">V738/V746</f>
        <v>0.11054216867469879</v>
      </c>
      <c r="CE738" s="125">
        <f t="shared" ref="CE738" si="14155">W738/W746</f>
        <v>4.6694966646452396E-2</v>
      </c>
      <c r="CF738" s="122">
        <f t="shared" ref="CF738" si="14156">X738/X746</f>
        <v>8.3526178767717674E-2</v>
      </c>
      <c r="CG738" s="123">
        <f t="shared" ref="CG738" si="14157">Y738/Y746</f>
        <v>4.9767500314188765E-2</v>
      </c>
      <c r="CH738" s="124">
        <f t="shared" ref="CH738" si="14158">Z738/Z746</f>
        <v>5.8578557907416971E-2</v>
      </c>
      <c r="CI738" s="122">
        <f t="shared" ref="CI738" si="14159">AA738/AA746</f>
        <v>8.09042236763831E-2</v>
      </c>
      <c r="CJ738" s="128">
        <f t="shared" ref="CJ738" si="14160">AB738/AB746</f>
        <v>6.7330403193647761E-2</v>
      </c>
      <c r="CK738" s="129">
        <f t="shared" ref="CK738" si="14161">AC738/AC746</f>
        <v>7.2813039410749347E-2</v>
      </c>
    </row>
    <row r="739" spans="1:89" x14ac:dyDescent="0.2">
      <c r="A739" s="130" t="s">
        <v>38</v>
      </c>
      <c r="B739" s="196">
        <v>1052</v>
      </c>
      <c r="C739" s="180">
        <v>1167</v>
      </c>
      <c r="D739" s="181">
        <v>324</v>
      </c>
      <c r="E739" s="182">
        <v>556</v>
      </c>
      <c r="F739" s="179">
        <v>768</v>
      </c>
      <c r="G739" s="183">
        <v>1691</v>
      </c>
      <c r="H739" s="181">
        <v>1305</v>
      </c>
      <c r="I739" s="182">
        <v>2034</v>
      </c>
      <c r="J739" s="179">
        <v>326</v>
      </c>
      <c r="K739" s="180">
        <v>111</v>
      </c>
      <c r="L739" s="181">
        <v>1145</v>
      </c>
      <c r="M739" s="179">
        <v>612</v>
      </c>
      <c r="N739" s="184">
        <v>1505</v>
      </c>
      <c r="O739" s="197">
        <v>1561</v>
      </c>
      <c r="P739" s="179">
        <v>637</v>
      </c>
      <c r="Q739" s="180">
        <v>927</v>
      </c>
      <c r="R739" s="181">
        <v>919</v>
      </c>
      <c r="S739" s="182">
        <v>1203</v>
      </c>
      <c r="T739" s="179">
        <v>341</v>
      </c>
      <c r="U739" s="183">
        <v>200</v>
      </c>
      <c r="V739" s="181">
        <v>1361</v>
      </c>
      <c r="W739" s="198">
        <v>824</v>
      </c>
      <c r="X739" s="179">
        <v>628</v>
      </c>
      <c r="Y739" s="183">
        <v>384</v>
      </c>
      <c r="Z739" s="181">
        <v>1456</v>
      </c>
      <c r="AA739" s="179">
        <v>1932</v>
      </c>
      <c r="AB739" s="161">
        <f t="shared" si="13724"/>
        <v>11767</v>
      </c>
      <c r="AC739" s="162">
        <f t="shared" si="13725"/>
        <v>13202</v>
      </c>
      <c r="BI739" s="130" t="s">
        <v>38</v>
      </c>
      <c r="BJ739" s="122">
        <f>B739/B746</f>
        <v>5.3075021441905047E-2</v>
      </c>
      <c r="BK739" s="123">
        <f t="shared" ref="BK739" si="14162">C739/C746</f>
        <v>5.6921275973075801E-2</v>
      </c>
      <c r="BL739" s="124">
        <f t="shared" ref="BL739" si="14163">D739/D746</f>
        <v>3.5999999999999997E-2</v>
      </c>
      <c r="BM739" s="125">
        <f t="shared" ref="BM739" si="14164">E739/E746</f>
        <v>6.1422889969067612E-2</v>
      </c>
      <c r="BN739" s="122">
        <f t="shared" ref="BN739" si="14165">F739/F746</f>
        <v>3.5368886432716219E-2</v>
      </c>
      <c r="BO739" s="123">
        <f t="shared" ref="BO739" si="14166">G739/G746</f>
        <v>7.9892280071813288E-2</v>
      </c>
      <c r="BP739" s="124">
        <f t="shared" ref="BP739" si="14167">H739/H746</f>
        <v>4.7565242746756088E-2</v>
      </c>
      <c r="BQ739" s="125">
        <f t="shared" ref="BQ739" si="14168">I739/I746</f>
        <v>6.4805964442745168E-2</v>
      </c>
      <c r="BR739" s="122">
        <f t="shared" ref="BR739" si="14169">J739/J746</f>
        <v>6.3821456538762728E-2</v>
      </c>
      <c r="BS739" s="123">
        <f t="shared" ref="BS739" si="14170">K739/K746</f>
        <v>2.2797288971041281E-2</v>
      </c>
      <c r="BT739" s="124">
        <f t="shared" ref="BT739" si="14171">L739/L746</f>
        <v>7.0959345562716908E-2</v>
      </c>
      <c r="BU739" s="122">
        <f t="shared" ref="BU739" si="14172">M739/M746</f>
        <v>3.883248730964467E-2</v>
      </c>
      <c r="BV739" s="126">
        <f t="shared" ref="BV739" si="14173">N739/N746</f>
        <v>5.1216607112472348E-2</v>
      </c>
      <c r="BW739" s="127">
        <f t="shared" ref="BW739" si="14174">O739/O746</f>
        <v>5.5065613094398197E-2</v>
      </c>
      <c r="BX739" s="122">
        <f t="shared" ref="BX739" si="14175">P739/P746</f>
        <v>4.1547091051395771E-2</v>
      </c>
      <c r="BY739" s="123">
        <f t="shared" ref="BY739" si="14176">Q739/Q746</f>
        <v>6.5020691590096089E-2</v>
      </c>
      <c r="BZ739" s="124">
        <f t="shared" ref="BZ739" si="14177">R739/R746</f>
        <v>4.7864583333333335E-2</v>
      </c>
      <c r="CA739" s="125">
        <f t="shared" ref="CA739" si="14178">S739/S746</f>
        <v>6.382301448352698E-2</v>
      </c>
      <c r="CB739" s="122">
        <f t="shared" ref="CB739" si="14179">T739/T746</f>
        <v>6.1023622047244097E-2</v>
      </c>
      <c r="CC739" s="123">
        <f t="shared" ref="CC739" si="14180">U739/U746</f>
        <v>3.6663611365719523E-2</v>
      </c>
      <c r="CD739" s="124">
        <f t="shared" ref="CD739" si="14181">V739/V746</f>
        <v>8.1987951807228912E-2</v>
      </c>
      <c r="CE739" s="125">
        <f t="shared" ref="CE739" si="14182">W739/W746</f>
        <v>4.5426980539169742E-2</v>
      </c>
      <c r="CF739" s="122">
        <f t="shared" ref="CF739" si="14183">X739/X746</f>
        <v>4.5415099797512293E-2</v>
      </c>
      <c r="CG739" s="123">
        <f t="shared" ref="CG739" si="14184">Y739/Y746</f>
        <v>4.825939424406183E-2</v>
      </c>
      <c r="CH739" s="124">
        <f t="shared" ref="CH739" si="14185">Z739/Z746</f>
        <v>5.0111856823266222E-2</v>
      </c>
      <c r="CI739" s="122">
        <f t="shared" ref="CI739" si="14186">AA739/AA746</f>
        <v>6.0490309652775603E-2</v>
      </c>
      <c r="CJ739" s="128">
        <f t="shared" ref="CJ739" si="14187">AB739/AB746</f>
        <v>5.1563739302287873E-2</v>
      </c>
      <c r="CK739" s="129">
        <f t="shared" ref="CK739" si="14188">AC739/AC746</f>
        <v>5.798514575345113E-2</v>
      </c>
    </row>
    <row r="740" spans="1:89" x14ac:dyDescent="0.2">
      <c r="A740" s="138" t="s">
        <v>39</v>
      </c>
      <c r="B740" s="193">
        <v>321</v>
      </c>
      <c r="C740" s="187">
        <v>998</v>
      </c>
      <c r="D740" s="188">
        <v>132</v>
      </c>
      <c r="E740" s="189">
        <v>517</v>
      </c>
      <c r="F740" s="186">
        <v>355</v>
      </c>
      <c r="G740" s="190">
        <v>1466</v>
      </c>
      <c r="H740" s="188">
        <v>634</v>
      </c>
      <c r="I740" s="189">
        <v>1582</v>
      </c>
      <c r="J740" s="186">
        <v>124</v>
      </c>
      <c r="K740" s="187">
        <v>72</v>
      </c>
      <c r="L740" s="188">
        <v>1036</v>
      </c>
      <c r="M740" s="186">
        <v>419</v>
      </c>
      <c r="N740" s="191">
        <v>1592</v>
      </c>
      <c r="O740" s="194">
        <v>1199</v>
      </c>
      <c r="P740" s="186">
        <v>461</v>
      </c>
      <c r="Q740" s="187">
        <v>728</v>
      </c>
      <c r="R740" s="188">
        <v>716</v>
      </c>
      <c r="S740" s="189">
        <v>925</v>
      </c>
      <c r="T740" s="186">
        <v>173</v>
      </c>
      <c r="U740" s="190">
        <v>139</v>
      </c>
      <c r="V740" s="188">
        <v>1023</v>
      </c>
      <c r="W740" s="195">
        <v>499</v>
      </c>
      <c r="X740" s="186">
        <v>327</v>
      </c>
      <c r="Y740" s="190">
        <v>417</v>
      </c>
      <c r="Z740" s="188">
        <v>957</v>
      </c>
      <c r="AA740" s="186">
        <v>1249</v>
      </c>
      <c r="AB740" s="161">
        <f t="shared" si="13724"/>
        <v>7851</v>
      </c>
      <c r="AC740" s="162">
        <f t="shared" si="13725"/>
        <v>10210</v>
      </c>
      <c r="BI740" s="138" t="s">
        <v>39</v>
      </c>
      <c r="BJ740" s="122">
        <f>B740/B746</f>
        <v>1.6194944755562282E-2</v>
      </c>
      <c r="BK740" s="123">
        <f t="shared" ref="BK740" si="14189">C740/C746</f>
        <v>4.8678177738757197E-2</v>
      </c>
      <c r="BL740" s="124">
        <f t="shared" ref="BL740" si="14190">D740/D746</f>
        <v>1.4666666666666666E-2</v>
      </c>
      <c r="BM740" s="125">
        <f t="shared" ref="BM740" si="14191">E740/E746</f>
        <v>5.7114449845338047E-2</v>
      </c>
      <c r="BN740" s="122">
        <f t="shared" ref="BN740" si="14192">F740/F746</f>
        <v>1.6348899327622731E-2</v>
      </c>
      <c r="BO740" s="123">
        <f t="shared" ref="BO740" si="14193">G740/G746</f>
        <v>6.9262024000755928E-2</v>
      </c>
      <c r="BP740" s="124">
        <f t="shared" ref="BP740" si="14194">H740/H746</f>
        <v>2.3108324828692229E-2</v>
      </c>
      <c r="BQ740" s="125">
        <f t="shared" ref="BQ740" si="14195">I740/I746</f>
        <v>5.0404639011024023E-2</v>
      </c>
      <c r="BR740" s="122">
        <f t="shared" ref="BR740" si="14196">J740/J746</f>
        <v>2.4275646045418951E-2</v>
      </c>
      <c r="BS740" s="123">
        <f t="shared" ref="BS740" si="14197">K740/K746</f>
        <v>1.4787430683918669E-2</v>
      </c>
      <c r="BT740" s="124">
        <f t="shared" ref="BT740" si="14198">L740/L746</f>
        <v>6.4204263758056518E-2</v>
      </c>
      <c r="BU740" s="122">
        <f t="shared" ref="BU740" si="14199">M740/M746</f>
        <v>2.6586294416243654E-2</v>
      </c>
      <c r="BV740" s="126">
        <f t="shared" ref="BV740" si="14200">N740/N746</f>
        <v>5.4177301344223244E-2</v>
      </c>
      <c r="BW740" s="127">
        <f t="shared" ref="BW740" si="14201">O740/O746</f>
        <v>4.229575278679272E-2</v>
      </c>
      <c r="BX740" s="122">
        <f t="shared" ref="BX740" si="14202">P740/P746</f>
        <v>3.0067831985390033E-2</v>
      </c>
      <c r="BY740" s="123">
        <f t="shared" ref="BY740" si="14203">Q740/Q746</f>
        <v>5.1062635898155295E-2</v>
      </c>
      <c r="BZ740" s="124">
        <f t="shared" ref="BZ740" si="14204">R740/R746</f>
        <v>3.7291666666666667E-2</v>
      </c>
      <c r="CA740" s="125">
        <f t="shared" ref="CA740" si="14205">S740/S746</f>
        <v>4.9074221444108439E-2</v>
      </c>
      <c r="CB740" s="122">
        <f t="shared" ref="CB740" si="14206">T740/T746</f>
        <v>3.0959198282032929E-2</v>
      </c>
      <c r="CC740" s="123">
        <f t="shared" ref="CC740" si="14207">U740/U746</f>
        <v>2.5481209899175069E-2</v>
      </c>
      <c r="CD740" s="124">
        <f t="shared" ref="CD740" si="14208">V740/V746</f>
        <v>6.1626506024096382E-2</v>
      </c>
      <c r="CE740" s="125">
        <f t="shared" ref="CE740" si="14209">W740/W746</f>
        <v>2.7509785544958375E-2</v>
      </c>
      <c r="CF740" s="122">
        <f t="shared" ref="CF740" si="14210">X740/X746</f>
        <v>2.3647671391379809E-2</v>
      </c>
      <c r="CG740" s="123">
        <f t="shared" ref="CG740" si="14211">Y740/Y746</f>
        <v>5.2406685936910898E-2</v>
      </c>
      <c r="CH740" s="124">
        <f t="shared" ref="CH740" si="14212">Z740/Z746</f>
        <v>3.2937532266391324E-2</v>
      </c>
      <c r="CI740" s="122">
        <f t="shared" ref="CI740" si="14213">AA740/AA746</f>
        <v>3.9105795422524188E-2</v>
      </c>
      <c r="CJ740" s="128">
        <f t="shared" ref="CJ740" si="14214">AB740/AB746</f>
        <v>3.4403579269334759E-2</v>
      </c>
      <c r="CK740" s="129">
        <f t="shared" ref="CK740" si="14215">AC740/AC746</f>
        <v>4.4843837156698686E-2</v>
      </c>
    </row>
    <row r="741" spans="1:89" x14ac:dyDescent="0.2">
      <c r="A741" s="130" t="s">
        <v>40</v>
      </c>
      <c r="B741" s="196">
        <v>0</v>
      </c>
      <c r="C741" s="180">
        <v>354</v>
      </c>
      <c r="D741" s="181">
        <v>4</v>
      </c>
      <c r="E741" s="182">
        <v>207</v>
      </c>
      <c r="F741" s="179">
        <v>16</v>
      </c>
      <c r="G741" s="183">
        <v>485</v>
      </c>
      <c r="H741" s="181">
        <v>61</v>
      </c>
      <c r="I741" s="182">
        <v>478</v>
      </c>
      <c r="J741" s="179">
        <v>22</v>
      </c>
      <c r="K741" s="180">
        <v>22</v>
      </c>
      <c r="L741" s="181">
        <v>165</v>
      </c>
      <c r="M741" s="179">
        <v>55</v>
      </c>
      <c r="N741" s="184">
        <v>220</v>
      </c>
      <c r="O741" s="197">
        <v>190</v>
      </c>
      <c r="P741" s="179">
        <v>64</v>
      </c>
      <c r="Q741" s="180">
        <v>90</v>
      </c>
      <c r="R741" s="181">
        <v>175</v>
      </c>
      <c r="S741" s="182">
        <v>88</v>
      </c>
      <c r="T741" s="179">
        <v>30</v>
      </c>
      <c r="U741" s="183">
        <v>11</v>
      </c>
      <c r="V741" s="181">
        <v>136</v>
      </c>
      <c r="W741" s="198">
        <v>12</v>
      </c>
      <c r="X741" s="179">
        <v>59</v>
      </c>
      <c r="Y741" s="183">
        <v>33</v>
      </c>
      <c r="Z741" s="181">
        <v>73</v>
      </c>
      <c r="AA741" s="179">
        <v>109</v>
      </c>
      <c r="AB741" s="161">
        <f t="shared" si="13724"/>
        <v>1025</v>
      </c>
      <c r="AC741" s="162">
        <f t="shared" si="13725"/>
        <v>2134</v>
      </c>
      <c r="BI741" s="130" t="s">
        <v>40</v>
      </c>
      <c r="BJ741" s="122">
        <f>B741/B746</f>
        <v>0</v>
      </c>
      <c r="BK741" s="123">
        <f t="shared" ref="BK741" si="14216">C741/C746</f>
        <v>1.7266608135791631E-2</v>
      </c>
      <c r="BL741" s="124">
        <f t="shared" ref="BL741" si="14217">D741/D746</f>
        <v>4.4444444444444447E-4</v>
      </c>
      <c r="BM741" s="125">
        <f t="shared" ref="BM741" si="14218">E741/E746</f>
        <v>2.2867874502872292E-2</v>
      </c>
      <c r="BN741" s="122">
        <f t="shared" ref="BN741" si="14219">F741/F746</f>
        <v>7.3685180068158794E-4</v>
      </c>
      <c r="BO741" s="123">
        <f t="shared" ref="BO741" si="14220">G741/G746</f>
        <v>2.2914107530945856E-2</v>
      </c>
      <c r="BP741" s="124">
        <f t="shared" ref="BP741" si="14221">H741/H746</f>
        <v>2.2233561743694417E-3</v>
      </c>
      <c r="BQ741" s="125">
        <f t="shared" ref="BQ741" si="14222">I741/I746</f>
        <v>1.5229720257439622E-2</v>
      </c>
      <c r="BR741" s="122">
        <f t="shared" ref="BR741" si="14223">J741/J746</f>
        <v>4.306969459671104E-3</v>
      </c>
      <c r="BS741" s="123">
        <f t="shared" ref="BS741" si="14224">K741/K746</f>
        <v>4.5183815978640379E-3</v>
      </c>
      <c r="BT741" s="124">
        <f t="shared" ref="BT741" si="14225">L741/L746</f>
        <v>1.0225582548339118E-2</v>
      </c>
      <c r="BU741" s="122">
        <f t="shared" ref="BU741" si="14226">M741/M746</f>
        <v>3.4898477157360407E-3</v>
      </c>
      <c r="BV741" s="126">
        <f t="shared" ref="BV741" si="14227">N741/N746</f>
        <v>7.4868129998298455E-3</v>
      </c>
      <c r="BW741" s="127">
        <f t="shared" ref="BW741" si="14228">O741/O746</f>
        <v>6.7024128686327079E-3</v>
      </c>
      <c r="BX741" s="122">
        <f t="shared" ref="BX741" si="14229">P741/P746</f>
        <v>4.174276024002087E-3</v>
      </c>
      <c r="BY741" s="123">
        <f t="shared" ref="BY741" si="14230">Q741/Q746</f>
        <v>6.3126885038928245E-3</v>
      </c>
      <c r="BZ741" s="124">
        <f t="shared" ref="BZ741" si="14231">R741/R746</f>
        <v>9.1145833333333339E-3</v>
      </c>
      <c r="CA741" s="125">
        <f t="shared" ref="CA741" si="14232">S741/S746</f>
        <v>4.6686826887368032E-3</v>
      </c>
      <c r="CB741" s="122">
        <f t="shared" ref="CB741" si="14233">T741/T746</f>
        <v>5.3686471009305658E-3</v>
      </c>
      <c r="CC741" s="123">
        <f t="shared" ref="CC741" si="14234">U741/U746</f>
        <v>2.0164986251145736E-3</v>
      </c>
      <c r="CD741" s="124">
        <f t="shared" ref="CD741" si="14235">V741/V746</f>
        <v>8.1927710843373493E-3</v>
      </c>
      <c r="CE741" s="125">
        <f t="shared" ref="CE741" si="14236">W741/W746</f>
        <v>6.6155796901703513E-4</v>
      </c>
      <c r="CF741" s="122">
        <f t="shared" ref="CF741" si="14237">X741/X746</f>
        <v>4.2667052357535434E-3</v>
      </c>
      <c r="CG741" s="123">
        <f t="shared" ref="CG741" si="14238">Y741/Y746</f>
        <v>4.1472916928490637E-3</v>
      </c>
      <c r="CH741" s="124">
        <f t="shared" ref="CH741" si="14239">Z741/Z746</f>
        <v>2.5124763379796937E-3</v>
      </c>
      <c r="CI741" s="122">
        <f t="shared" ref="CI741" si="14240">AA741/AA746</f>
        <v>3.4127555652963461E-3</v>
      </c>
      <c r="CJ741" s="128">
        <f t="shared" ref="CJ741" si="14241">AB741/AB746</f>
        <v>4.4916149218020797E-3</v>
      </c>
      <c r="CK741" s="129">
        <f t="shared" ref="CK741" si="14242">AC741/AC746</f>
        <v>9.3728451020954947E-3</v>
      </c>
    </row>
    <row r="742" spans="1:89" x14ac:dyDescent="0.2">
      <c r="A742" s="138" t="s">
        <v>41</v>
      </c>
      <c r="B742" s="193"/>
      <c r="C742" s="187"/>
      <c r="D742" s="188"/>
      <c r="E742" s="189"/>
      <c r="F742" s="186"/>
      <c r="G742" s="190"/>
      <c r="H742" s="188"/>
      <c r="I742" s="189"/>
      <c r="J742" s="186"/>
      <c r="K742" s="190"/>
      <c r="L742" s="188"/>
      <c r="M742" s="186"/>
      <c r="N742" s="191"/>
      <c r="O742" s="194"/>
      <c r="P742" s="186"/>
      <c r="Q742" s="190"/>
      <c r="R742" s="188"/>
      <c r="S742" s="189"/>
      <c r="T742" s="186"/>
      <c r="U742" s="190"/>
      <c r="V742" s="188"/>
      <c r="W742" s="189"/>
      <c r="X742" s="186"/>
      <c r="Y742" s="190"/>
      <c r="Z742" s="188"/>
      <c r="AA742" s="186"/>
      <c r="AB742" s="161">
        <f t="shared" si="13724"/>
        <v>0</v>
      </c>
      <c r="AC742" s="162">
        <f t="shared" si="13725"/>
        <v>0</v>
      </c>
      <c r="BI742" s="138" t="s">
        <v>41</v>
      </c>
      <c r="BJ742" s="122">
        <f>B742/B746</f>
        <v>0</v>
      </c>
      <c r="BK742" s="123">
        <f t="shared" ref="BK742" si="14243">C742/C746</f>
        <v>0</v>
      </c>
      <c r="BL742" s="124">
        <f t="shared" ref="BL742" si="14244">D742/D746</f>
        <v>0</v>
      </c>
      <c r="BM742" s="125">
        <f t="shared" ref="BM742" si="14245">E742/E746</f>
        <v>0</v>
      </c>
      <c r="BN742" s="122">
        <f t="shared" ref="BN742" si="14246">F742/F746</f>
        <v>0</v>
      </c>
      <c r="BO742" s="123">
        <f t="shared" ref="BO742" si="14247">G742/G746</f>
        <v>0</v>
      </c>
      <c r="BP742" s="124">
        <f t="shared" ref="BP742" si="14248">H742/H746</f>
        <v>0</v>
      </c>
      <c r="BQ742" s="125">
        <f t="shared" ref="BQ742" si="14249">I742/I746</f>
        <v>0</v>
      </c>
      <c r="BR742" s="122">
        <f t="shared" ref="BR742" si="14250">J742/J746</f>
        <v>0</v>
      </c>
      <c r="BS742" s="123">
        <f t="shared" ref="BS742" si="14251">K742/K746</f>
        <v>0</v>
      </c>
      <c r="BT742" s="124">
        <f t="shared" ref="BT742" si="14252">L742/L746</f>
        <v>0</v>
      </c>
      <c r="BU742" s="122">
        <f t="shared" ref="BU742" si="14253">M742/M746</f>
        <v>0</v>
      </c>
      <c r="BV742" s="126">
        <f t="shared" ref="BV742" si="14254">N742/N746</f>
        <v>0</v>
      </c>
      <c r="BW742" s="127">
        <f t="shared" ref="BW742" si="14255">O742/O746</f>
        <v>0</v>
      </c>
      <c r="BX742" s="122">
        <f t="shared" ref="BX742" si="14256">P742/P746</f>
        <v>0</v>
      </c>
      <c r="BY742" s="123">
        <f t="shared" ref="BY742" si="14257">Q742/Q746</f>
        <v>0</v>
      </c>
      <c r="BZ742" s="124">
        <f t="shared" ref="BZ742" si="14258">R742/R746</f>
        <v>0</v>
      </c>
      <c r="CA742" s="125">
        <f t="shared" ref="CA742" si="14259">S742/S746</f>
        <v>0</v>
      </c>
      <c r="CB742" s="122">
        <f t="shared" ref="CB742" si="14260">T742/T746</f>
        <v>0</v>
      </c>
      <c r="CC742" s="123">
        <f t="shared" ref="CC742" si="14261">U742/U746</f>
        <v>0</v>
      </c>
      <c r="CD742" s="124">
        <f t="shared" ref="CD742" si="14262">V742/V746</f>
        <v>0</v>
      </c>
      <c r="CE742" s="125">
        <f t="shared" ref="CE742" si="14263">W742/W746</f>
        <v>0</v>
      </c>
      <c r="CF742" s="122">
        <f t="shared" ref="CF742" si="14264">X742/X746</f>
        <v>0</v>
      </c>
      <c r="CG742" s="123">
        <f t="shared" ref="CG742" si="14265">Y742/Y746</f>
        <v>0</v>
      </c>
      <c r="CH742" s="124">
        <f t="shared" ref="CH742" si="14266">Z742/Z746</f>
        <v>0</v>
      </c>
      <c r="CI742" s="122">
        <f t="shared" ref="CI742" si="14267">AA742/AA746</f>
        <v>0</v>
      </c>
      <c r="CJ742" s="128">
        <f t="shared" ref="CJ742" si="14268">AB742/AB746</f>
        <v>0</v>
      </c>
      <c r="CK742" s="129">
        <f t="shared" ref="CK742" si="14269">AC742/AC746</f>
        <v>0</v>
      </c>
    </row>
    <row r="743" spans="1:89" x14ac:dyDescent="0.2">
      <c r="A743" s="130" t="s">
        <v>42</v>
      </c>
      <c r="B743" s="55"/>
      <c r="C743" s="56"/>
      <c r="D743" s="132"/>
      <c r="E743" s="133"/>
      <c r="F743" s="131"/>
      <c r="G743" s="134"/>
      <c r="H743" s="132"/>
      <c r="I743" s="133"/>
      <c r="J743" s="131"/>
      <c r="K743" s="134"/>
      <c r="L743" s="132"/>
      <c r="M743" s="131"/>
      <c r="N743" s="135"/>
      <c r="O743" s="136"/>
      <c r="P743" s="131"/>
      <c r="Q743" s="134"/>
      <c r="R743" s="132"/>
      <c r="S743" s="133"/>
      <c r="T743" s="131"/>
      <c r="U743" s="134"/>
      <c r="V743" s="132"/>
      <c r="W743" s="133"/>
      <c r="X743" s="131"/>
      <c r="Y743" s="134"/>
      <c r="Z743" s="137"/>
      <c r="AA743" s="2"/>
      <c r="AB743" s="163">
        <f t="shared" ref="AB743:AB745" si="14270">SUM(B743,D743,F743,H743,J743,L743,N743,P743,R743,T743,V743,X743,Z743)</f>
        <v>0</v>
      </c>
      <c r="AC743" s="164">
        <f t="shared" ref="AC743:AC745" si="14271">SUM(C743,E743,G743,I743,K743,M743,O743,Q743,S743,U743,W743,Y743,AA743)</f>
        <v>0</v>
      </c>
      <c r="BI743" s="130" t="s">
        <v>42</v>
      </c>
      <c r="BJ743" s="122">
        <f>B743/B746</f>
        <v>0</v>
      </c>
      <c r="BK743" s="123">
        <f t="shared" ref="BK743" si="14272">C743/C746</f>
        <v>0</v>
      </c>
      <c r="BL743" s="124">
        <f t="shared" ref="BL743" si="14273">D743/D746</f>
        <v>0</v>
      </c>
      <c r="BM743" s="125">
        <f t="shared" ref="BM743" si="14274">E743/E746</f>
        <v>0</v>
      </c>
      <c r="BN743" s="122">
        <f t="shared" ref="BN743" si="14275">F743/F746</f>
        <v>0</v>
      </c>
      <c r="BO743" s="123">
        <f t="shared" ref="BO743" si="14276">G743/G746</f>
        <v>0</v>
      </c>
      <c r="BP743" s="124">
        <f t="shared" ref="BP743" si="14277">H743/H746</f>
        <v>0</v>
      </c>
      <c r="BQ743" s="125">
        <f t="shared" ref="BQ743" si="14278">I743/I746</f>
        <v>0</v>
      </c>
      <c r="BR743" s="122">
        <f t="shared" ref="BR743" si="14279">J743/J746</f>
        <v>0</v>
      </c>
      <c r="BS743" s="123">
        <f t="shared" ref="BS743" si="14280">K743/K746</f>
        <v>0</v>
      </c>
      <c r="BT743" s="124">
        <f t="shared" ref="BT743" si="14281">L743/L746</f>
        <v>0</v>
      </c>
      <c r="BU743" s="122">
        <f t="shared" ref="BU743" si="14282">M743/M746</f>
        <v>0</v>
      </c>
      <c r="BV743" s="126">
        <f t="shared" ref="BV743" si="14283">N743/N746</f>
        <v>0</v>
      </c>
      <c r="BW743" s="127">
        <f t="shared" ref="BW743" si="14284">O743/O746</f>
        <v>0</v>
      </c>
      <c r="BX743" s="122">
        <f t="shared" ref="BX743" si="14285">P743/P746</f>
        <v>0</v>
      </c>
      <c r="BY743" s="123">
        <f t="shared" ref="BY743" si="14286">Q743/Q746</f>
        <v>0</v>
      </c>
      <c r="BZ743" s="124">
        <f t="shared" ref="BZ743" si="14287">R743/R746</f>
        <v>0</v>
      </c>
      <c r="CA743" s="125">
        <f t="shared" ref="CA743" si="14288">S743/S746</f>
        <v>0</v>
      </c>
      <c r="CB743" s="122">
        <f t="shared" ref="CB743" si="14289">T743/T746</f>
        <v>0</v>
      </c>
      <c r="CC743" s="123">
        <f t="shared" ref="CC743" si="14290">U743/U746</f>
        <v>0</v>
      </c>
      <c r="CD743" s="124">
        <f t="shared" ref="CD743" si="14291">V743/V746</f>
        <v>0</v>
      </c>
      <c r="CE743" s="125">
        <f t="shared" ref="CE743" si="14292">W743/W746</f>
        <v>0</v>
      </c>
      <c r="CF743" s="122">
        <f t="shared" ref="CF743" si="14293">X743/X746</f>
        <v>0</v>
      </c>
      <c r="CG743" s="123">
        <f t="shared" ref="CG743" si="14294">Y743/Y746</f>
        <v>0</v>
      </c>
      <c r="CH743" s="124">
        <f t="shared" ref="CH743" si="14295">Z743/Z746</f>
        <v>0</v>
      </c>
      <c r="CI743" s="122">
        <f t="shared" ref="CI743" si="14296">AA743/AA746</f>
        <v>0</v>
      </c>
      <c r="CJ743" s="128">
        <f t="shared" ref="CJ743" si="14297">AB743/AB746</f>
        <v>0</v>
      </c>
      <c r="CK743" s="129">
        <f t="shared" ref="CK743" si="14298">AC743/AC746</f>
        <v>0</v>
      </c>
    </row>
    <row r="744" spans="1:89" x14ac:dyDescent="0.2">
      <c r="A744" s="138" t="s">
        <v>43</v>
      </c>
      <c r="B744" s="53"/>
      <c r="C744" s="54"/>
      <c r="D744" s="143"/>
      <c r="E744" s="140"/>
      <c r="F744" s="141"/>
      <c r="G744" s="142"/>
      <c r="H744" s="143"/>
      <c r="I744" s="140"/>
      <c r="J744" s="141"/>
      <c r="K744" s="142"/>
      <c r="L744" s="143"/>
      <c r="M744" s="141"/>
      <c r="N744" s="145"/>
      <c r="O744" s="144"/>
      <c r="P744" s="141"/>
      <c r="Q744" s="142"/>
      <c r="R744" s="143"/>
      <c r="S744" s="140"/>
      <c r="T744" s="141"/>
      <c r="U744" s="142"/>
      <c r="V744" s="143"/>
      <c r="W744" s="140"/>
      <c r="X744" s="141"/>
      <c r="Y744" s="142"/>
      <c r="Z744" s="3"/>
      <c r="AA744" s="139"/>
      <c r="AB744" s="163">
        <f t="shared" si="14270"/>
        <v>0</v>
      </c>
      <c r="AC744" s="164">
        <f t="shared" si="14271"/>
        <v>0</v>
      </c>
      <c r="BI744" s="138" t="s">
        <v>43</v>
      </c>
      <c r="BJ744" s="122">
        <f>B744/B746</f>
        <v>0</v>
      </c>
      <c r="BK744" s="123">
        <f t="shared" ref="BK744" si="14299">C744/C746</f>
        <v>0</v>
      </c>
      <c r="BL744" s="124">
        <f t="shared" ref="BL744" si="14300">D744/D746</f>
        <v>0</v>
      </c>
      <c r="BM744" s="125">
        <f t="shared" ref="BM744" si="14301">E744/E746</f>
        <v>0</v>
      </c>
      <c r="BN744" s="122">
        <f t="shared" ref="BN744" si="14302">F744/F746</f>
        <v>0</v>
      </c>
      <c r="BO744" s="123">
        <f t="shared" ref="BO744" si="14303">G744/G746</f>
        <v>0</v>
      </c>
      <c r="BP744" s="124">
        <f t="shared" ref="BP744" si="14304">H744/H746</f>
        <v>0</v>
      </c>
      <c r="BQ744" s="125">
        <f t="shared" ref="BQ744" si="14305">I744/I746</f>
        <v>0</v>
      </c>
      <c r="BR744" s="122">
        <f t="shared" ref="BR744" si="14306">J744/J746</f>
        <v>0</v>
      </c>
      <c r="BS744" s="123">
        <f t="shared" ref="BS744" si="14307">K744/K746</f>
        <v>0</v>
      </c>
      <c r="BT744" s="124">
        <f t="shared" ref="BT744" si="14308">L744/L746</f>
        <v>0</v>
      </c>
      <c r="BU744" s="122">
        <f t="shared" ref="BU744" si="14309">M744/M746</f>
        <v>0</v>
      </c>
      <c r="BV744" s="126">
        <f t="shared" ref="BV744" si="14310">N744/N746</f>
        <v>0</v>
      </c>
      <c r="BW744" s="127">
        <f t="shared" ref="BW744" si="14311">O744/O746</f>
        <v>0</v>
      </c>
      <c r="BX744" s="122">
        <f t="shared" ref="BX744" si="14312">P744/P746</f>
        <v>0</v>
      </c>
      <c r="BY744" s="123">
        <f t="shared" ref="BY744" si="14313">Q744/Q746</f>
        <v>0</v>
      </c>
      <c r="BZ744" s="124">
        <f t="shared" ref="BZ744" si="14314">R744/R746</f>
        <v>0</v>
      </c>
      <c r="CA744" s="125">
        <f t="shared" ref="CA744" si="14315">S744/S746</f>
        <v>0</v>
      </c>
      <c r="CB744" s="122">
        <f t="shared" ref="CB744" si="14316">T744/T746</f>
        <v>0</v>
      </c>
      <c r="CC744" s="123">
        <f t="shared" ref="CC744" si="14317">U744/U746</f>
        <v>0</v>
      </c>
      <c r="CD744" s="124">
        <f t="shared" ref="CD744" si="14318">V744/V746</f>
        <v>0</v>
      </c>
      <c r="CE744" s="125">
        <f t="shared" ref="CE744" si="14319">W744/W746</f>
        <v>0</v>
      </c>
      <c r="CF744" s="122">
        <f t="shared" ref="CF744" si="14320">X744/X746</f>
        <v>0</v>
      </c>
      <c r="CG744" s="123">
        <f t="shared" ref="CG744" si="14321">Y744/Y746</f>
        <v>0</v>
      </c>
      <c r="CH744" s="124">
        <f t="shared" ref="CH744" si="14322">Z744/Z746</f>
        <v>0</v>
      </c>
      <c r="CI744" s="122">
        <f t="shared" ref="CI744" si="14323">AA744/AA746</f>
        <v>0</v>
      </c>
      <c r="CJ744" s="128">
        <f t="shared" ref="CJ744" si="14324">AB744/AB746</f>
        <v>0</v>
      </c>
      <c r="CK744" s="129">
        <f t="shared" ref="CK744" si="14325">AC744/AC746</f>
        <v>0</v>
      </c>
    </row>
    <row r="745" spans="1:89" ht="13.5" thickBot="1" x14ac:dyDescent="0.25">
      <c r="A745" s="130" t="s">
        <v>44</v>
      </c>
      <c r="B745" s="55"/>
      <c r="C745" s="56"/>
      <c r="D745" s="132"/>
      <c r="E745" s="133"/>
      <c r="F745" s="131"/>
      <c r="G745" s="134"/>
      <c r="H745" s="132"/>
      <c r="I745" s="133"/>
      <c r="J745" s="131"/>
      <c r="K745" s="134"/>
      <c r="L745" s="132"/>
      <c r="M745" s="131"/>
      <c r="N745" s="135"/>
      <c r="O745" s="136"/>
      <c r="P745" s="131"/>
      <c r="Q745" s="134"/>
      <c r="R745" s="132"/>
      <c r="S745" s="133"/>
      <c r="T745" s="131"/>
      <c r="U745" s="134"/>
      <c r="V745" s="132"/>
      <c r="W745" s="133"/>
      <c r="X745" s="131"/>
      <c r="Y745" s="134"/>
      <c r="Z745" s="137"/>
      <c r="AA745" s="2"/>
      <c r="AB745" s="163">
        <f t="shared" si="14270"/>
        <v>0</v>
      </c>
      <c r="AC745" s="164">
        <f t="shared" si="14271"/>
        <v>0</v>
      </c>
      <c r="BI745" s="130" t="s">
        <v>44</v>
      </c>
      <c r="BJ745" s="122">
        <f>B745/B746</f>
        <v>0</v>
      </c>
      <c r="BK745" s="123">
        <f t="shared" ref="BK745" si="14326">C745/C746</f>
        <v>0</v>
      </c>
      <c r="BL745" s="124">
        <f t="shared" ref="BL745" si="14327">D745/D746</f>
        <v>0</v>
      </c>
      <c r="BM745" s="125">
        <f t="shared" ref="BM745" si="14328">E745/E746</f>
        <v>0</v>
      </c>
      <c r="BN745" s="122">
        <f t="shared" ref="BN745" si="14329">F745/F746</f>
        <v>0</v>
      </c>
      <c r="BO745" s="123">
        <f t="shared" ref="BO745" si="14330">G745/G746</f>
        <v>0</v>
      </c>
      <c r="BP745" s="124">
        <f t="shared" ref="BP745" si="14331">H745/H746</f>
        <v>0</v>
      </c>
      <c r="BQ745" s="125">
        <f t="shared" ref="BQ745" si="14332">I745/I746</f>
        <v>0</v>
      </c>
      <c r="BR745" s="122">
        <f t="shared" ref="BR745" si="14333">J745/J746</f>
        <v>0</v>
      </c>
      <c r="BS745" s="123">
        <f t="shared" ref="BS745" si="14334">K745/K746</f>
        <v>0</v>
      </c>
      <c r="BT745" s="124">
        <f t="shared" ref="BT745" si="14335">L745/L746</f>
        <v>0</v>
      </c>
      <c r="BU745" s="122">
        <f t="shared" ref="BU745" si="14336">M745/M746</f>
        <v>0</v>
      </c>
      <c r="BV745" s="126">
        <f t="shared" ref="BV745" si="14337">N745/N746</f>
        <v>0</v>
      </c>
      <c r="BW745" s="127">
        <f t="shared" ref="BW745" si="14338">O745/O746</f>
        <v>0</v>
      </c>
      <c r="BX745" s="122">
        <f t="shared" ref="BX745" si="14339">P745/P746</f>
        <v>0</v>
      </c>
      <c r="BY745" s="123">
        <f t="shared" ref="BY745" si="14340">Q745/Q746</f>
        <v>0</v>
      </c>
      <c r="BZ745" s="124">
        <f t="shared" ref="BZ745" si="14341">R745/R746</f>
        <v>0</v>
      </c>
      <c r="CA745" s="125">
        <f t="shared" ref="CA745" si="14342">S745/S746</f>
        <v>0</v>
      </c>
      <c r="CB745" s="122">
        <f t="shared" ref="CB745" si="14343">T745/T746</f>
        <v>0</v>
      </c>
      <c r="CC745" s="123">
        <f t="shared" ref="CC745" si="14344">U745/U746</f>
        <v>0</v>
      </c>
      <c r="CD745" s="124">
        <f t="shared" ref="CD745" si="14345">V745/V746</f>
        <v>0</v>
      </c>
      <c r="CE745" s="125">
        <f t="shared" ref="CE745" si="14346">W745/W746</f>
        <v>0</v>
      </c>
      <c r="CF745" s="122">
        <f t="shared" ref="CF745" si="14347">X745/X746</f>
        <v>0</v>
      </c>
      <c r="CG745" s="123">
        <f t="shared" ref="CG745" si="14348">Y745/Y746</f>
        <v>0</v>
      </c>
      <c r="CH745" s="124">
        <f t="shared" ref="CH745" si="14349">Z745/Z746</f>
        <v>0</v>
      </c>
      <c r="CI745" s="122">
        <f t="shared" ref="CI745" si="14350">AA745/AA746</f>
        <v>0</v>
      </c>
      <c r="CJ745" s="128">
        <f t="shared" ref="CJ745" si="14351">AB745/AB746</f>
        <v>0</v>
      </c>
      <c r="CK745" s="129">
        <f t="shared" ref="CK745" si="14352">AC745/AC746</f>
        <v>0</v>
      </c>
    </row>
    <row r="746" spans="1:89" ht="14.25" thickTop="1" thickBot="1" x14ac:dyDescent="0.25">
      <c r="A746" s="250" t="s">
        <v>25</v>
      </c>
      <c r="B746" s="14">
        <f t="shared" ref="B746:AA746" si="14353">SUM(B723:B745)</f>
        <v>19821</v>
      </c>
      <c r="C746" s="1">
        <f t="shared" si="14353"/>
        <v>20502</v>
      </c>
      <c r="D746" s="14">
        <f t="shared" si="14353"/>
        <v>9000</v>
      </c>
      <c r="E746" s="1">
        <f t="shared" si="14353"/>
        <v>9052</v>
      </c>
      <c r="F746" s="14">
        <f t="shared" si="14353"/>
        <v>21714</v>
      </c>
      <c r="G746" s="1">
        <f t="shared" si="14353"/>
        <v>21166</v>
      </c>
      <c r="H746" s="14">
        <f t="shared" si="14353"/>
        <v>27436</v>
      </c>
      <c r="I746" s="1">
        <f t="shared" si="14353"/>
        <v>31386</v>
      </c>
      <c r="J746" s="14">
        <f t="shared" si="14353"/>
        <v>5108</v>
      </c>
      <c r="K746" s="1">
        <f t="shared" si="14353"/>
        <v>4869</v>
      </c>
      <c r="L746" s="14">
        <f t="shared" si="14353"/>
        <v>16136</v>
      </c>
      <c r="M746" s="1">
        <f t="shared" si="14353"/>
        <v>15760</v>
      </c>
      <c r="N746" s="14">
        <f t="shared" si="14353"/>
        <v>29385</v>
      </c>
      <c r="O746" s="1">
        <f t="shared" si="14353"/>
        <v>28348</v>
      </c>
      <c r="P746" s="14">
        <f t="shared" si="14353"/>
        <v>15332</v>
      </c>
      <c r="Q746" s="1">
        <f t="shared" si="14353"/>
        <v>14257</v>
      </c>
      <c r="R746" s="14">
        <f t="shared" si="14353"/>
        <v>19200</v>
      </c>
      <c r="S746" s="1">
        <f t="shared" si="14353"/>
        <v>18849</v>
      </c>
      <c r="T746" s="14">
        <f t="shared" si="14353"/>
        <v>5588</v>
      </c>
      <c r="U746" s="1">
        <f t="shared" si="14353"/>
        <v>5455</v>
      </c>
      <c r="V746" s="14">
        <f t="shared" si="14353"/>
        <v>16600</v>
      </c>
      <c r="W746" s="1">
        <f t="shared" si="14353"/>
        <v>18139</v>
      </c>
      <c r="X746" s="14">
        <f t="shared" si="14353"/>
        <v>13828</v>
      </c>
      <c r="Y746" s="1">
        <f t="shared" si="14353"/>
        <v>7957</v>
      </c>
      <c r="Z746" s="14">
        <f t="shared" si="14353"/>
        <v>29055</v>
      </c>
      <c r="AA746" s="1">
        <f t="shared" si="14353"/>
        <v>31939</v>
      </c>
      <c r="AB746" s="165">
        <f>SUM(AB722:AB745)</f>
        <v>228203</v>
      </c>
      <c r="AC746" s="166">
        <f t="shared" ref="AC746" si="14354">SUM(AC722:AC745)</f>
        <v>227679</v>
      </c>
      <c r="BI746" s="250" t="s">
        <v>25</v>
      </c>
      <c r="BJ746" s="146">
        <f>SUM(BJ722:BJ745)</f>
        <v>1</v>
      </c>
      <c r="BK746" s="147">
        <f t="shared" ref="BK746:CK746" si="14355">SUM(BK722:BK745)</f>
        <v>0.99999999999999989</v>
      </c>
      <c r="BL746" s="146">
        <f t="shared" si="14355"/>
        <v>1.0000000000000002</v>
      </c>
      <c r="BM746" s="147">
        <f t="shared" si="14355"/>
        <v>1</v>
      </c>
      <c r="BN746" s="146">
        <f t="shared" si="14355"/>
        <v>1</v>
      </c>
      <c r="BO746" s="147">
        <f t="shared" si="14355"/>
        <v>1</v>
      </c>
      <c r="BP746" s="146">
        <f t="shared" si="14355"/>
        <v>1</v>
      </c>
      <c r="BQ746" s="147">
        <f t="shared" si="14355"/>
        <v>1</v>
      </c>
      <c r="BR746" s="146">
        <f t="shared" si="14355"/>
        <v>1</v>
      </c>
      <c r="BS746" s="147">
        <f t="shared" si="14355"/>
        <v>0.99999999999999978</v>
      </c>
      <c r="BT746" s="146">
        <f t="shared" si="14355"/>
        <v>0.99999999999999989</v>
      </c>
      <c r="BU746" s="147">
        <f t="shared" si="14355"/>
        <v>0.99999999999999989</v>
      </c>
      <c r="BV746" s="146">
        <f t="shared" si="14355"/>
        <v>1</v>
      </c>
      <c r="BW746" s="147">
        <f t="shared" si="14355"/>
        <v>1</v>
      </c>
      <c r="BX746" s="146">
        <f t="shared" si="14355"/>
        <v>0.99999999999999989</v>
      </c>
      <c r="BY746" s="147">
        <f t="shared" si="14355"/>
        <v>0.99999999999999989</v>
      </c>
      <c r="BZ746" s="146">
        <f t="shared" si="14355"/>
        <v>1</v>
      </c>
      <c r="CA746" s="147">
        <f t="shared" si="14355"/>
        <v>1.0000000000000002</v>
      </c>
      <c r="CB746" s="146">
        <f t="shared" si="14355"/>
        <v>1</v>
      </c>
      <c r="CC746" s="147">
        <f t="shared" si="14355"/>
        <v>0.99999999999999989</v>
      </c>
      <c r="CD746" s="146">
        <f t="shared" si="14355"/>
        <v>1</v>
      </c>
      <c r="CE746" s="147">
        <f t="shared" si="14355"/>
        <v>0.99999999999999989</v>
      </c>
      <c r="CF746" s="146">
        <f t="shared" si="14355"/>
        <v>0.99999999999999989</v>
      </c>
      <c r="CG746" s="147">
        <f t="shared" si="14355"/>
        <v>1</v>
      </c>
      <c r="CH746" s="146">
        <f t="shared" si="14355"/>
        <v>1.0000000000000002</v>
      </c>
      <c r="CI746" s="147">
        <f t="shared" si="14355"/>
        <v>0.99999999999999978</v>
      </c>
      <c r="CJ746" s="146">
        <f t="shared" si="14355"/>
        <v>0.99999999999999989</v>
      </c>
      <c r="CK746" s="147">
        <f t="shared" si="14355"/>
        <v>1.0000000000000002</v>
      </c>
    </row>
    <row r="747" spans="1:89" ht="13.5" thickTop="1" x14ac:dyDescent="0.2">
      <c r="A747" s="177"/>
    </row>
    <row r="749" spans="1:89" x14ac:dyDescent="0.2">
      <c r="A749" s="269">
        <f>+A718+1</f>
        <v>44617</v>
      </c>
      <c r="B749" s="269"/>
      <c r="C749" s="269"/>
      <c r="D749" s="269"/>
      <c r="BI749" s="274">
        <f>+BI687+2</f>
        <v>44617</v>
      </c>
      <c r="BJ749" s="274"/>
      <c r="BK749" s="274"/>
      <c r="BL749" s="274"/>
    </row>
    <row r="750" spans="1:89" ht="13.5" thickBot="1" x14ac:dyDescent="0.25">
      <c r="AE750" t="s">
        <v>1</v>
      </c>
    </row>
    <row r="751" spans="1:89" ht="14.25" thickTop="1" thickBot="1" x14ac:dyDescent="0.25">
      <c r="A751" s="265" t="s">
        <v>2</v>
      </c>
      <c r="B751" s="267" t="s">
        <v>3</v>
      </c>
      <c r="C751" s="268"/>
      <c r="D751" s="267" t="s">
        <v>4</v>
      </c>
      <c r="E751" s="268"/>
      <c r="F751" s="267" t="s">
        <v>5</v>
      </c>
      <c r="G751" s="268"/>
      <c r="H751" s="267" t="s">
        <v>6</v>
      </c>
      <c r="I751" s="268"/>
      <c r="J751" s="267" t="s">
        <v>7</v>
      </c>
      <c r="K751" s="268"/>
      <c r="L751" s="267" t="s">
        <v>8</v>
      </c>
      <c r="M751" s="268"/>
      <c r="N751" s="267" t="s">
        <v>9</v>
      </c>
      <c r="O751" s="268"/>
      <c r="P751" s="267" t="s">
        <v>10</v>
      </c>
      <c r="Q751" s="268"/>
      <c r="R751" s="267" t="s">
        <v>11</v>
      </c>
      <c r="S751" s="268"/>
      <c r="T751" s="267" t="s">
        <v>12</v>
      </c>
      <c r="U751" s="268"/>
      <c r="V751" s="267" t="s">
        <v>13</v>
      </c>
      <c r="W751" s="268"/>
      <c r="X751" s="267" t="s">
        <v>14</v>
      </c>
      <c r="Y751" s="268"/>
      <c r="Z751" s="270" t="s">
        <v>15</v>
      </c>
      <c r="AA751" s="271"/>
      <c r="AB751" s="272" t="s">
        <v>16</v>
      </c>
      <c r="AC751" s="273"/>
      <c r="AE751" s="265" t="s">
        <v>2</v>
      </c>
      <c r="AF751" s="267" t="s">
        <v>3</v>
      </c>
      <c r="AG751" s="268"/>
      <c r="AH751" s="267" t="s">
        <v>4</v>
      </c>
      <c r="AI751" s="268"/>
      <c r="AJ751" s="267" t="s">
        <v>5</v>
      </c>
      <c r="AK751" s="268"/>
      <c r="AL751" s="267" t="s">
        <v>6</v>
      </c>
      <c r="AM751" s="268"/>
      <c r="AN751" s="267" t="s">
        <v>7</v>
      </c>
      <c r="AO751" s="268"/>
      <c r="AP751" s="267" t="s">
        <v>8</v>
      </c>
      <c r="AQ751" s="268"/>
      <c r="AR751" s="267" t="s">
        <v>9</v>
      </c>
      <c r="AS751" s="268"/>
      <c r="AT751" s="267" t="s">
        <v>10</v>
      </c>
      <c r="AU751" s="268"/>
      <c r="AV751" s="267" t="s">
        <v>11</v>
      </c>
      <c r="AW751" s="268"/>
      <c r="AX751" s="267" t="s">
        <v>12</v>
      </c>
      <c r="AY751" s="268"/>
      <c r="AZ751" s="267" t="s">
        <v>13</v>
      </c>
      <c r="BA751" s="268"/>
      <c r="BB751" s="267" t="s">
        <v>14</v>
      </c>
      <c r="BC751" s="268"/>
      <c r="BD751" s="270" t="s">
        <v>15</v>
      </c>
      <c r="BE751" s="271"/>
      <c r="BF751" s="272" t="s">
        <v>16</v>
      </c>
      <c r="BG751" s="273"/>
      <c r="BI751" s="265" t="s">
        <v>2</v>
      </c>
      <c r="BJ751" s="267" t="s">
        <v>3</v>
      </c>
      <c r="BK751" s="268"/>
      <c r="BL751" s="267" t="s">
        <v>4</v>
      </c>
      <c r="BM751" s="268"/>
      <c r="BN751" s="267" t="s">
        <v>5</v>
      </c>
      <c r="BO751" s="268"/>
      <c r="BP751" s="267" t="s">
        <v>6</v>
      </c>
      <c r="BQ751" s="268"/>
      <c r="BR751" s="267" t="s">
        <v>7</v>
      </c>
      <c r="BS751" s="268"/>
      <c r="BT751" s="267" t="s">
        <v>8</v>
      </c>
      <c r="BU751" s="268"/>
      <c r="BV751" s="267" t="s">
        <v>9</v>
      </c>
      <c r="BW751" s="268"/>
      <c r="BX751" s="267" t="s">
        <v>10</v>
      </c>
      <c r="BY751" s="268"/>
      <c r="BZ751" s="267" t="s">
        <v>11</v>
      </c>
      <c r="CA751" s="268"/>
      <c r="CB751" s="267" t="s">
        <v>12</v>
      </c>
      <c r="CC751" s="268"/>
      <c r="CD751" s="267" t="s">
        <v>13</v>
      </c>
      <c r="CE751" s="268"/>
      <c r="CF751" s="267" t="s">
        <v>14</v>
      </c>
      <c r="CG751" s="268"/>
      <c r="CH751" s="270" t="s">
        <v>15</v>
      </c>
      <c r="CI751" s="271"/>
      <c r="CJ751" s="267" t="s">
        <v>16</v>
      </c>
      <c r="CK751" s="268"/>
    </row>
    <row r="752" spans="1:89" ht="15" thickTop="1" thickBot="1" x14ac:dyDescent="0.3">
      <c r="A752" s="266"/>
      <c r="B752" s="110" t="s">
        <v>17</v>
      </c>
      <c r="C752" s="111" t="s">
        <v>18</v>
      </c>
      <c r="D752" s="112" t="s">
        <v>17</v>
      </c>
      <c r="E752" s="113" t="s">
        <v>18</v>
      </c>
      <c r="F752" s="110" t="s">
        <v>17</v>
      </c>
      <c r="G752" s="111" t="s">
        <v>18</v>
      </c>
      <c r="H752" s="112" t="s">
        <v>17</v>
      </c>
      <c r="I752" s="113" t="s">
        <v>18</v>
      </c>
      <c r="J752" s="110" t="s">
        <v>17</v>
      </c>
      <c r="K752" s="111" t="s">
        <v>18</v>
      </c>
      <c r="L752" s="112" t="s">
        <v>17</v>
      </c>
      <c r="M752" s="110" t="s">
        <v>18</v>
      </c>
      <c r="N752" s="114" t="s">
        <v>17</v>
      </c>
      <c r="O752" s="115" t="s">
        <v>18</v>
      </c>
      <c r="P752" s="110" t="s">
        <v>17</v>
      </c>
      <c r="Q752" s="111" t="s">
        <v>18</v>
      </c>
      <c r="R752" s="112" t="s">
        <v>17</v>
      </c>
      <c r="S752" s="113" t="s">
        <v>18</v>
      </c>
      <c r="T752" s="110" t="s">
        <v>17</v>
      </c>
      <c r="U752" s="111" t="s">
        <v>18</v>
      </c>
      <c r="V752" s="112" t="s">
        <v>17</v>
      </c>
      <c r="W752" s="113" t="s">
        <v>18</v>
      </c>
      <c r="X752" s="110" t="s">
        <v>17</v>
      </c>
      <c r="Y752" s="111" t="s">
        <v>18</v>
      </c>
      <c r="Z752" s="25" t="s">
        <v>17</v>
      </c>
      <c r="AA752" s="116" t="s">
        <v>18</v>
      </c>
      <c r="AB752" s="167" t="s">
        <v>17</v>
      </c>
      <c r="AC752" s="168" t="s">
        <v>18</v>
      </c>
      <c r="AE752" s="266"/>
      <c r="AF752" s="110" t="s">
        <v>17</v>
      </c>
      <c r="AG752" s="111" t="s">
        <v>18</v>
      </c>
      <c r="AH752" s="112" t="s">
        <v>17</v>
      </c>
      <c r="AI752" s="113" t="s">
        <v>18</v>
      </c>
      <c r="AJ752" s="110" t="s">
        <v>17</v>
      </c>
      <c r="AK752" s="111" t="s">
        <v>18</v>
      </c>
      <c r="AL752" s="112" t="s">
        <v>17</v>
      </c>
      <c r="AM752" s="113" t="s">
        <v>18</v>
      </c>
      <c r="AN752" s="110" t="s">
        <v>17</v>
      </c>
      <c r="AO752" s="111" t="s">
        <v>18</v>
      </c>
      <c r="AP752" s="112" t="s">
        <v>17</v>
      </c>
      <c r="AQ752" s="110" t="s">
        <v>18</v>
      </c>
      <c r="AR752" s="114" t="s">
        <v>17</v>
      </c>
      <c r="AS752" s="115" t="s">
        <v>18</v>
      </c>
      <c r="AT752" s="110" t="s">
        <v>17</v>
      </c>
      <c r="AU752" s="111" t="s">
        <v>18</v>
      </c>
      <c r="AV752" s="112" t="s">
        <v>17</v>
      </c>
      <c r="AW752" s="113" t="s">
        <v>18</v>
      </c>
      <c r="AX752" s="110" t="s">
        <v>17</v>
      </c>
      <c r="AY752" s="111" t="s">
        <v>18</v>
      </c>
      <c r="AZ752" s="112" t="s">
        <v>17</v>
      </c>
      <c r="BA752" s="113" t="s">
        <v>18</v>
      </c>
      <c r="BB752" s="110" t="s">
        <v>17</v>
      </c>
      <c r="BC752" s="111" t="s">
        <v>18</v>
      </c>
      <c r="BD752" s="25" t="s">
        <v>17</v>
      </c>
      <c r="BE752" s="116" t="s">
        <v>18</v>
      </c>
      <c r="BF752" s="167" t="s">
        <v>17</v>
      </c>
      <c r="BG752" s="168" t="s">
        <v>18</v>
      </c>
      <c r="BI752" s="266"/>
      <c r="BJ752" s="110" t="s">
        <v>17</v>
      </c>
      <c r="BK752" s="111" t="s">
        <v>18</v>
      </c>
      <c r="BL752" s="112" t="s">
        <v>17</v>
      </c>
      <c r="BM752" s="113" t="s">
        <v>18</v>
      </c>
      <c r="BN752" s="110" t="s">
        <v>17</v>
      </c>
      <c r="BO752" s="111" t="s">
        <v>18</v>
      </c>
      <c r="BP752" s="112" t="s">
        <v>17</v>
      </c>
      <c r="BQ752" s="113" t="s">
        <v>18</v>
      </c>
      <c r="BR752" s="110" t="s">
        <v>17</v>
      </c>
      <c r="BS752" s="111" t="s">
        <v>18</v>
      </c>
      <c r="BT752" s="112" t="s">
        <v>17</v>
      </c>
      <c r="BU752" s="110" t="s">
        <v>18</v>
      </c>
      <c r="BV752" s="114" t="s">
        <v>17</v>
      </c>
      <c r="BW752" s="115" t="s">
        <v>18</v>
      </c>
      <c r="BX752" s="110" t="s">
        <v>17</v>
      </c>
      <c r="BY752" s="111" t="s">
        <v>18</v>
      </c>
      <c r="BZ752" s="112" t="s">
        <v>17</v>
      </c>
      <c r="CA752" s="113" t="s">
        <v>18</v>
      </c>
      <c r="CB752" s="110" t="s">
        <v>17</v>
      </c>
      <c r="CC752" s="111" t="s">
        <v>18</v>
      </c>
      <c r="CD752" s="112" t="s">
        <v>17</v>
      </c>
      <c r="CE752" s="113" t="s">
        <v>18</v>
      </c>
      <c r="CF752" s="110" t="s">
        <v>17</v>
      </c>
      <c r="CG752" s="111" t="s">
        <v>18</v>
      </c>
      <c r="CH752" s="25" t="s">
        <v>17</v>
      </c>
      <c r="CI752" s="116" t="s">
        <v>18</v>
      </c>
      <c r="CJ752" s="114" t="s">
        <v>17</v>
      </c>
      <c r="CK752" s="115" t="s">
        <v>18</v>
      </c>
    </row>
    <row r="753" spans="1:89" ht="13.5" thickTop="1" x14ac:dyDescent="0.2">
      <c r="A753" s="118" t="s">
        <v>19</v>
      </c>
      <c r="B753" s="119"/>
      <c r="C753" s="176"/>
      <c r="D753" s="120"/>
      <c r="E753" s="171"/>
      <c r="F753" s="119"/>
      <c r="G753" s="121"/>
      <c r="H753" s="120"/>
      <c r="I753" s="171"/>
      <c r="J753" s="119"/>
      <c r="K753" s="121"/>
      <c r="L753" s="120"/>
      <c r="M753" s="119"/>
      <c r="N753" s="170"/>
      <c r="O753" s="172"/>
      <c r="P753" s="119"/>
      <c r="Q753" s="121"/>
      <c r="R753" s="120"/>
      <c r="S753" s="171"/>
      <c r="T753" s="119"/>
      <c r="U753" s="121"/>
      <c r="V753" s="120"/>
      <c r="W753" s="171"/>
      <c r="X753" s="119"/>
      <c r="Y753" s="121"/>
      <c r="Z753" s="20"/>
      <c r="AA753" s="175"/>
      <c r="AB753" s="161">
        <f>B753+D753+F753+H753+J753+L753+N753+P753+R753+T753+V753+X753+Z753</f>
        <v>0</v>
      </c>
      <c r="AC753" s="162">
        <f>C753+E753+G753+I753+K753+M753+O753+Q753+S753+U753+W753+Y753+AA753</f>
        <v>0</v>
      </c>
      <c r="AE753" s="253" t="str">
        <f>$AE$9</f>
        <v>07:00 - 07:59</v>
      </c>
      <c r="AF753" s="119">
        <f>SUMIF($A$9:$A$32,$AE753,B$753:B$776)</f>
        <v>1003</v>
      </c>
      <c r="AG753" s="176">
        <f t="shared" ref="AG753:AV755" si="14356">SUMIF($A$9:$A$32,$AE753,C$753:C$776)</f>
        <v>809</v>
      </c>
      <c r="AH753" s="120">
        <f t="shared" si="14356"/>
        <v>392</v>
      </c>
      <c r="AI753" s="171">
        <f t="shared" si="14356"/>
        <v>328</v>
      </c>
      <c r="AJ753" s="119">
        <f t="shared" si="14356"/>
        <v>1162</v>
      </c>
      <c r="AK753" s="121">
        <f t="shared" si="14356"/>
        <v>939</v>
      </c>
      <c r="AL753" s="120">
        <f t="shared" si="14356"/>
        <v>1398</v>
      </c>
      <c r="AM753" s="171">
        <f t="shared" si="14356"/>
        <v>1461</v>
      </c>
      <c r="AN753" s="119">
        <f t="shared" si="14356"/>
        <v>116</v>
      </c>
      <c r="AO753" s="121">
        <f t="shared" si="14356"/>
        <v>274</v>
      </c>
      <c r="AP753" s="120">
        <f t="shared" si="14356"/>
        <v>546</v>
      </c>
      <c r="AQ753" s="119">
        <f t="shared" si="14356"/>
        <v>930</v>
      </c>
      <c r="AR753" s="170">
        <f t="shared" si="14356"/>
        <v>1378</v>
      </c>
      <c r="AS753" s="172">
        <f t="shared" si="14356"/>
        <v>1452</v>
      </c>
      <c r="AT753" s="119">
        <f t="shared" si="14356"/>
        <v>792</v>
      </c>
      <c r="AU753" s="121">
        <f t="shared" si="14356"/>
        <v>620</v>
      </c>
      <c r="AV753" s="120">
        <f t="shared" si="14356"/>
        <v>951</v>
      </c>
      <c r="AW753" s="171">
        <f t="shared" ref="AW753:BE755" si="14357">SUMIF($A$9:$A$32,$AE753,S$753:S$776)</f>
        <v>911</v>
      </c>
      <c r="AX753" s="119">
        <f t="shared" si="14357"/>
        <v>218</v>
      </c>
      <c r="AY753" s="121">
        <f t="shared" si="14357"/>
        <v>252</v>
      </c>
      <c r="AZ753" s="120">
        <f t="shared" si="14357"/>
        <v>529</v>
      </c>
      <c r="BA753" s="171">
        <f t="shared" si="14357"/>
        <v>779</v>
      </c>
      <c r="BB753" s="119">
        <f t="shared" si="14357"/>
        <v>676</v>
      </c>
      <c r="BC753" s="121">
        <f t="shared" si="14357"/>
        <v>425</v>
      </c>
      <c r="BD753" s="20">
        <f t="shared" si="14357"/>
        <v>1310</v>
      </c>
      <c r="BE753" s="175">
        <f t="shared" si="14357"/>
        <v>1270</v>
      </c>
      <c r="BF753" s="161">
        <f>AF753+AH753+AJ753+AL753+AN753+AP753+AR753+AT753+AV753+AX753+AZ753+BB753+BD753</f>
        <v>10471</v>
      </c>
      <c r="BG753" s="162">
        <f>AG753+AI753+AK753+AM753+AO753+AQ753+AS753+AU753+AW753+AY753+BA753+BC753+BE753</f>
        <v>10450</v>
      </c>
      <c r="BI753" s="118" t="s">
        <v>19</v>
      </c>
      <c r="BJ753" s="122">
        <f>B753/B777</f>
        <v>0</v>
      </c>
      <c r="BK753" s="123">
        <f t="shared" ref="BK753" si="14358">C753/C777</f>
        <v>0</v>
      </c>
      <c r="BL753" s="124">
        <f t="shared" ref="BL753" si="14359">D753/D777</f>
        <v>0</v>
      </c>
      <c r="BM753" s="125">
        <f t="shared" ref="BM753" si="14360">E753/E777</f>
        <v>0</v>
      </c>
      <c r="BN753" s="122">
        <f t="shared" ref="BN753" si="14361">F753/F777</f>
        <v>0</v>
      </c>
      <c r="BO753" s="123">
        <f t="shared" ref="BO753" si="14362">G753/G777</f>
        <v>0</v>
      </c>
      <c r="BP753" s="124">
        <f t="shared" ref="BP753" si="14363">H753/H777</f>
        <v>0</v>
      </c>
      <c r="BQ753" s="125">
        <f t="shared" ref="BQ753" si="14364">I753/I777</f>
        <v>0</v>
      </c>
      <c r="BR753" s="122">
        <f t="shared" ref="BR753" si="14365">J753/J777</f>
        <v>0</v>
      </c>
      <c r="BS753" s="123">
        <f t="shared" ref="BS753" si="14366">K753/K777</f>
        <v>0</v>
      </c>
      <c r="BT753" s="124">
        <f t="shared" ref="BT753" si="14367">L753/L777</f>
        <v>0</v>
      </c>
      <c r="BU753" s="122">
        <f t="shared" ref="BU753" si="14368">M753/M777</f>
        <v>0</v>
      </c>
      <c r="BV753" s="126">
        <f t="shared" ref="BV753" si="14369">N753/N777</f>
        <v>0</v>
      </c>
      <c r="BW753" s="127">
        <f t="shared" ref="BW753" si="14370">O753/O777</f>
        <v>0</v>
      </c>
      <c r="BX753" s="122">
        <f t="shared" ref="BX753" si="14371">P753/P777</f>
        <v>0</v>
      </c>
      <c r="BY753" s="123">
        <f t="shared" ref="BY753" si="14372">Q753/Q777</f>
        <v>0</v>
      </c>
      <c r="BZ753" s="124">
        <f t="shared" ref="BZ753" si="14373">R753/R777</f>
        <v>0</v>
      </c>
      <c r="CA753" s="125">
        <f t="shared" ref="CA753" si="14374">S753/S777</f>
        <v>0</v>
      </c>
      <c r="CB753" s="122">
        <f t="shared" ref="CB753" si="14375">T753/T777</f>
        <v>0</v>
      </c>
      <c r="CC753" s="123">
        <f t="shared" ref="CC753" si="14376">U753/U777</f>
        <v>0</v>
      </c>
      <c r="CD753" s="124">
        <f t="shared" ref="CD753" si="14377">V753/V777</f>
        <v>0</v>
      </c>
      <c r="CE753" s="125">
        <f t="shared" ref="CE753" si="14378">W753/W777</f>
        <v>0</v>
      </c>
      <c r="CF753" s="122">
        <f t="shared" ref="CF753" si="14379">X753/X777</f>
        <v>0</v>
      </c>
      <c r="CG753" s="123">
        <f t="shared" ref="CG753" si="14380">Y753/Y777</f>
        <v>0</v>
      </c>
      <c r="CH753" s="124">
        <f t="shared" ref="CH753" si="14381">Z753/Z777</f>
        <v>0</v>
      </c>
      <c r="CI753" s="122">
        <f t="shared" ref="CI753" si="14382">AA753/AA777</f>
        <v>0</v>
      </c>
      <c r="CJ753" s="128">
        <f t="shared" ref="CJ753" si="14383">AB753/AB777</f>
        <v>0</v>
      </c>
      <c r="CK753" s="129">
        <f t="shared" ref="CK753" si="14384">AC753/AC777</f>
        <v>0</v>
      </c>
    </row>
    <row r="754" spans="1:89" x14ac:dyDescent="0.2">
      <c r="A754" s="130" t="s">
        <v>21</v>
      </c>
      <c r="B754" s="179">
        <v>155</v>
      </c>
      <c r="C754" s="180">
        <v>0</v>
      </c>
      <c r="D754" s="181">
        <v>84</v>
      </c>
      <c r="E754" s="182">
        <v>3</v>
      </c>
      <c r="F754" s="179">
        <v>252</v>
      </c>
      <c r="G754" s="183">
        <v>5</v>
      </c>
      <c r="H754" s="181">
        <v>188</v>
      </c>
      <c r="I754" s="182">
        <v>23</v>
      </c>
      <c r="J754" s="179">
        <v>6</v>
      </c>
      <c r="K754" s="183">
        <v>6</v>
      </c>
      <c r="L754" s="181">
        <v>21</v>
      </c>
      <c r="M754" s="179">
        <v>25</v>
      </c>
      <c r="N754" s="184">
        <v>95</v>
      </c>
      <c r="O754" s="185">
        <v>66</v>
      </c>
      <c r="P754" s="179">
        <v>30</v>
      </c>
      <c r="Q754" s="183">
        <v>33</v>
      </c>
      <c r="R754" s="181">
        <v>10</v>
      </c>
      <c r="S754" s="182">
        <v>36</v>
      </c>
      <c r="T754" s="179">
        <v>0</v>
      </c>
      <c r="U754" s="183">
        <v>0</v>
      </c>
      <c r="V754" s="181">
        <v>1</v>
      </c>
      <c r="W754" s="182">
        <v>0</v>
      </c>
      <c r="X754" s="179">
        <v>7</v>
      </c>
      <c r="Y754" s="183">
        <v>0</v>
      </c>
      <c r="Z754" s="181">
        <v>0</v>
      </c>
      <c r="AA754" s="179">
        <v>0</v>
      </c>
      <c r="AB754" s="161">
        <f t="shared" ref="AB754:AB773" si="14385">B754+D754+F754+H754+J754+L754+N754+P754+R754+T754+V754+X754+Z754</f>
        <v>849</v>
      </c>
      <c r="AC754" s="162">
        <f t="shared" ref="AC754:AC773" si="14386">C754+E754+G754+I754+K754+M754+O754+Q754+S754+U754+W754+Y754+AA754</f>
        <v>197</v>
      </c>
      <c r="AE754" s="255" t="str">
        <f>$AE$10</f>
        <v>08:00 - 08:59</v>
      </c>
      <c r="AF754" s="119">
        <f>SUMIF($A$9:$A$32,$AE754,B$753:B$776)</f>
        <v>1103</v>
      </c>
      <c r="AG754" s="180">
        <f t="shared" si="14356"/>
        <v>838</v>
      </c>
      <c r="AH754" s="181">
        <f t="shared" si="14356"/>
        <v>372</v>
      </c>
      <c r="AI754" s="182">
        <f t="shared" si="14356"/>
        <v>371</v>
      </c>
      <c r="AJ754" s="179">
        <f t="shared" si="14356"/>
        <v>1205</v>
      </c>
      <c r="AK754" s="183">
        <f t="shared" si="14356"/>
        <v>757</v>
      </c>
      <c r="AL754" s="181">
        <f t="shared" si="14356"/>
        <v>1490</v>
      </c>
      <c r="AM754" s="182">
        <f t="shared" si="14356"/>
        <v>1407</v>
      </c>
      <c r="AN754" s="179">
        <f t="shared" si="14356"/>
        <v>112</v>
      </c>
      <c r="AO754" s="183">
        <f t="shared" si="14356"/>
        <v>314</v>
      </c>
      <c r="AP754" s="181">
        <f t="shared" si="14356"/>
        <v>455</v>
      </c>
      <c r="AQ754" s="179">
        <f t="shared" si="14356"/>
        <v>965</v>
      </c>
      <c r="AR754" s="184">
        <f t="shared" si="14356"/>
        <v>1308</v>
      </c>
      <c r="AS754" s="185">
        <f t="shared" si="14356"/>
        <v>1400</v>
      </c>
      <c r="AT754" s="179">
        <f t="shared" si="14356"/>
        <v>745</v>
      </c>
      <c r="AU754" s="183">
        <f t="shared" si="14356"/>
        <v>483</v>
      </c>
      <c r="AV754" s="181">
        <f t="shared" si="14356"/>
        <v>1095</v>
      </c>
      <c r="AW754" s="182">
        <f t="shared" si="14357"/>
        <v>743</v>
      </c>
      <c r="AX754" s="179">
        <f t="shared" si="14357"/>
        <v>196</v>
      </c>
      <c r="AY754" s="183">
        <f t="shared" si="14357"/>
        <v>225</v>
      </c>
      <c r="AZ754" s="181">
        <f t="shared" si="14357"/>
        <v>463</v>
      </c>
      <c r="BA754" s="182">
        <f t="shared" si="14357"/>
        <v>789</v>
      </c>
      <c r="BB754" s="179">
        <f t="shared" si="14357"/>
        <v>623</v>
      </c>
      <c r="BC754" s="183">
        <f t="shared" si="14357"/>
        <v>364</v>
      </c>
      <c r="BD754" s="181">
        <f t="shared" si="14357"/>
        <v>1365</v>
      </c>
      <c r="BE754" s="179">
        <f t="shared" si="14357"/>
        <v>1359</v>
      </c>
      <c r="BF754" s="163">
        <f>SUM(AF754,AH754,AJ754,AL754,AN754,AP754,AR754,AT754,AV754,AX754,AZ754,BB754,BD754)</f>
        <v>10532</v>
      </c>
      <c r="BG754" s="164">
        <f>SUM(AG754,AI754,AK754,AM754,AO754,AQ754,AS754,AU754,AW754,AY754,BA754,BC754,BE754)</f>
        <v>10015</v>
      </c>
      <c r="BI754" s="130" t="s">
        <v>21</v>
      </c>
      <c r="BJ754" s="122">
        <f>B754/B777</f>
        <v>1.0177949963884693E-2</v>
      </c>
      <c r="BK754" s="123">
        <f t="shared" ref="BK754" si="14387">C754/C777</f>
        <v>0</v>
      </c>
      <c r="BL754" s="124">
        <f t="shared" ref="BL754" si="14388">D754/D777</f>
        <v>1.5005359056806002E-2</v>
      </c>
      <c r="BM754" s="125">
        <f t="shared" ref="BM754" si="14389">E754/E777</f>
        <v>4.820051413881748E-4</v>
      </c>
      <c r="BN754" s="122">
        <f t="shared" ref="BN754" si="14390">F754/F777</f>
        <v>1.6581129095933674E-2</v>
      </c>
      <c r="BO754" s="123">
        <f t="shared" ref="BO754" si="14391">G754/G777</f>
        <v>3.3079722130334107E-4</v>
      </c>
      <c r="BP754" s="124">
        <f t="shared" ref="BP754" si="14392">H754/H777</f>
        <v>8.3270585108738988E-3</v>
      </c>
      <c r="BQ754" s="125">
        <f t="shared" ref="BQ754" si="14393">I754/I777</f>
        <v>9.3204198241277297E-4</v>
      </c>
      <c r="BR754" s="122">
        <f t="shared" ref="BR754" si="14394">J754/J777</f>
        <v>1.8921475875118259E-3</v>
      </c>
      <c r="BS754" s="123">
        <f t="shared" ref="BS754" si="14395">K754/K777</f>
        <v>2.050580997949419E-3</v>
      </c>
      <c r="BT754" s="124">
        <f t="shared" ref="BT754" si="14396">L754/L777</f>
        <v>2.061248527679623E-3</v>
      </c>
      <c r="BU754" s="122">
        <f t="shared" ref="BU754" si="14397">M754/M777</f>
        <v>2.3148148148148147E-3</v>
      </c>
      <c r="BV754" s="126">
        <f t="shared" ref="BV754" si="14398">N754/N777</f>
        <v>4.2553191489361703E-3</v>
      </c>
      <c r="BW754" s="127">
        <f t="shared" ref="BW754" si="14399">O754/O777</f>
        <v>3.1825634101649149E-3</v>
      </c>
      <c r="BX754" s="122">
        <f t="shared" ref="BX754" si="14400">P754/P777</f>
        <v>2.7842227378190253E-3</v>
      </c>
      <c r="BY754" s="123">
        <f t="shared" ref="BY754" si="14401">Q754/Q777</f>
        <v>3.5783994795055302E-3</v>
      </c>
      <c r="BZ754" s="124">
        <f t="shared" ref="BZ754" si="14402">R754/R777</f>
        <v>6.5184798904895373E-4</v>
      </c>
      <c r="CA754" s="125">
        <f t="shared" ref="CA754" si="14403">S754/S777</f>
        <v>2.5064401587412103E-3</v>
      </c>
      <c r="CB754" s="122">
        <f t="shared" ref="CB754" si="14404">T754/T777</f>
        <v>0</v>
      </c>
      <c r="CC754" s="123">
        <f t="shared" ref="CC754" si="14405">U754/U777</f>
        <v>0</v>
      </c>
      <c r="CD754" s="124">
        <f t="shared" ref="CD754" si="14406">V754/V777</f>
        <v>8.7153564580791349E-5</v>
      </c>
      <c r="CE754" s="125">
        <f t="shared" ref="CE754" si="14407">W754/W777</f>
        <v>0</v>
      </c>
      <c r="CF754" s="122">
        <f t="shared" ref="CF754" si="14408">X754/X777</f>
        <v>8.0220032088012833E-4</v>
      </c>
      <c r="CG754" s="123">
        <f t="shared" ref="CG754" si="14409">Y754/Y777</f>
        <v>0</v>
      </c>
      <c r="CH754" s="124">
        <f t="shared" ref="CH754" si="14410">Z754/Z777</f>
        <v>0</v>
      </c>
      <c r="CI754" s="122">
        <f t="shared" ref="CI754" si="14411">AA754/AA777</f>
        <v>0</v>
      </c>
      <c r="CJ754" s="128">
        <f t="shared" ref="CJ754" si="14412">AB754/AB777</f>
        <v>5.1096252339654664E-3</v>
      </c>
      <c r="CK754" s="129">
        <f t="shared" ref="CK754" si="14413">AC754/AC777</f>
        <v>1.1879492498432149E-3</v>
      </c>
    </row>
    <row r="755" spans="1:89" ht="13.5" thickBot="1" x14ac:dyDescent="0.25">
      <c r="A755" s="138" t="s">
        <v>23</v>
      </c>
      <c r="B755" s="186">
        <v>681</v>
      </c>
      <c r="C755" s="187">
        <v>113</v>
      </c>
      <c r="D755" s="188">
        <v>276</v>
      </c>
      <c r="E755" s="189">
        <v>75</v>
      </c>
      <c r="F755" s="186">
        <v>1244</v>
      </c>
      <c r="G755" s="190">
        <v>173</v>
      </c>
      <c r="H755" s="188">
        <v>908</v>
      </c>
      <c r="I755" s="189">
        <v>454</v>
      </c>
      <c r="J755" s="186">
        <v>51</v>
      </c>
      <c r="K755" s="190">
        <v>89</v>
      </c>
      <c r="L755" s="188">
        <v>218</v>
      </c>
      <c r="M755" s="186">
        <v>369</v>
      </c>
      <c r="N755" s="191">
        <v>732</v>
      </c>
      <c r="O755" s="192">
        <v>804</v>
      </c>
      <c r="P755" s="186">
        <v>360</v>
      </c>
      <c r="Q755" s="190">
        <v>348</v>
      </c>
      <c r="R755" s="188">
        <v>492</v>
      </c>
      <c r="S755" s="189">
        <v>449</v>
      </c>
      <c r="T755" s="186">
        <v>64</v>
      </c>
      <c r="U755" s="190">
        <v>192</v>
      </c>
      <c r="V755" s="188">
        <v>214</v>
      </c>
      <c r="W755" s="189">
        <v>517</v>
      </c>
      <c r="X755" s="186">
        <v>428</v>
      </c>
      <c r="Y755" s="190">
        <v>258</v>
      </c>
      <c r="Z755" s="188">
        <v>822</v>
      </c>
      <c r="AA755" s="186">
        <v>530</v>
      </c>
      <c r="AB755" s="161">
        <f t="shared" si="14385"/>
        <v>6490</v>
      </c>
      <c r="AC755" s="162">
        <f t="shared" si="14386"/>
        <v>4371</v>
      </c>
      <c r="AE755" s="253">
        <f>$AE$11</f>
        <v>0</v>
      </c>
      <c r="AF755" s="119">
        <f>SUMIF($A$9:$A$32,$AE755,B$753:B$776)</f>
        <v>0</v>
      </c>
      <c r="AG755" s="187">
        <f t="shared" si="14356"/>
        <v>0</v>
      </c>
      <c r="AH755" s="188">
        <f t="shared" si="14356"/>
        <v>0</v>
      </c>
      <c r="AI755" s="189">
        <f t="shared" si="14356"/>
        <v>0</v>
      </c>
      <c r="AJ755" s="186">
        <f t="shared" si="14356"/>
        <v>0</v>
      </c>
      <c r="AK755" s="190">
        <f t="shared" si="14356"/>
        <v>0</v>
      </c>
      <c r="AL755" s="188">
        <f t="shared" si="14356"/>
        <v>0</v>
      </c>
      <c r="AM755" s="189">
        <f t="shared" si="14356"/>
        <v>0</v>
      </c>
      <c r="AN755" s="186">
        <f t="shared" si="14356"/>
        <v>0</v>
      </c>
      <c r="AO755" s="190">
        <f t="shared" si="14356"/>
        <v>0</v>
      </c>
      <c r="AP755" s="188">
        <f t="shared" si="14356"/>
        <v>0</v>
      </c>
      <c r="AQ755" s="186">
        <f t="shared" si="14356"/>
        <v>0</v>
      </c>
      <c r="AR755" s="191">
        <f t="shared" si="14356"/>
        <v>0</v>
      </c>
      <c r="AS755" s="192">
        <f t="shared" si="14356"/>
        <v>0</v>
      </c>
      <c r="AT755" s="186">
        <f t="shared" si="14356"/>
        <v>0</v>
      </c>
      <c r="AU755" s="190">
        <f t="shared" si="14356"/>
        <v>0</v>
      </c>
      <c r="AV755" s="188">
        <f t="shared" si="14356"/>
        <v>0</v>
      </c>
      <c r="AW755" s="189">
        <f t="shared" si="14357"/>
        <v>0</v>
      </c>
      <c r="AX755" s="186">
        <f t="shared" si="14357"/>
        <v>0</v>
      </c>
      <c r="AY755" s="190">
        <f t="shared" si="14357"/>
        <v>0</v>
      </c>
      <c r="AZ755" s="188">
        <f t="shared" si="14357"/>
        <v>0</v>
      </c>
      <c r="BA755" s="189">
        <f t="shared" si="14357"/>
        <v>0</v>
      </c>
      <c r="BB755" s="186">
        <f t="shared" si="14357"/>
        <v>0</v>
      </c>
      <c r="BC755" s="190">
        <f t="shared" si="14357"/>
        <v>0</v>
      </c>
      <c r="BD755" s="188">
        <f t="shared" si="14357"/>
        <v>0</v>
      </c>
      <c r="BE755" s="186">
        <f t="shared" si="14357"/>
        <v>0</v>
      </c>
      <c r="BF755" s="163">
        <f>SUM(AF755,AH755,AJ755,AL755,AN755,AP755,AR755,AT755,AV755,AX755,AZ755,BB755,BD755)</f>
        <v>0</v>
      </c>
      <c r="BG755" s="164">
        <f>SUM(AG755,AI755,AK755,AM755,AO755,AQ755,AS755,AU755,AW755,AY755,BA755,BC755,BE755)</f>
        <v>0</v>
      </c>
      <c r="BI755" s="138" t="s">
        <v>23</v>
      </c>
      <c r="BJ755" s="122">
        <f>B755/B777</f>
        <v>4.471731564777727E-2</v>
      </c>
      <c r="BK755" s="123">
        <f t="shared" ref="BK755" si="14414">C755/C777</f>
        <v>7.0988817690664655E-3</v>
      </c>
      <c r="BL755" s="124">
        <f t="shared" ref="BL755" si="14415">D755/D777</f>
        <v>4.9303322615219719E-2</v>
      </c>
      <c r="BM755" s="125">
        <f t="shared" ref="BM755" si="14416">E755/E777</f>
        <v>1.205012853470437E-2</v>
      </c>
      <c r="BN755" s="122">
        <f t="shared" ref="BN755" si="14417">F755/F777</f>
        <v>8.1852875378339254E-2</v>
      </c>
      <c r="BO755" s="123">
        <f t="shared" ref="BO755" si="14418">G755/G777</f>
        <v>1.14455838570956E-2</v>
      </c>
      <c r="BP755" s="124">
        <f t="shared" ref="BP755" si="14419">H755/H777</f>
        <v>4.0217920892944146E-2</v>
      </c>
      <c r="BQ755" s="125">
        <f t="shared" ref="BQ755" si="14420">I755/I777</f>
        <v>1.8397698261539086E-2</v>
      </c>
      <c r="BR755" s="122">
        <f t="shared" ref="BR755" si="14421">J755/J777</f>
        <v>1.6083254493850521E-2</v>
      </c>
      <c r="BS755" s="123">
        <f t="shared" ref="BS755" si="14422">K755/K777</f>
        <v>3.0416951469583047E-2</v>
      </c>
      <c r="BT755" s="124">
        <f t="shared" ref="BT755" si="14423">L755/L777</f>
        <v>2.1397722811150374E-2</v>
      </c>
      <c r="BU755" s="122">
        <f t="shared" ref="BU755" si="14424">M755/M777</f>
        <v>3.4166666666666665E-2</v>
      </c>
      <c r="BV755" s="126">
        <f t="shared" ref="BV755" si="14425">N755/N777</f>
        <v>3.2788353863381858E-2</v>
      </c>
      <c r="BW755" s="127">
        <f t="shared" ref="BW755" si="14426">O755/O777</f>
        <v>3.8769408814736235E-2</v>
      </c>
      <c r="BX755" s="122">
        <f t="shared" ref="BX755" si="14427">P755/P777</f>
        <v>3.3410672853828309E-2</v>
      </c>
      <c r="BY755" s="123">
        <f t="shared" ref="BY755" si="14428">Q755/Q777</f>
        <v>3.7735849056603772E-2</v>
      </c>
      <c r="BZ755" s="124">
        <f t="shared" ref="BZ755" si="14429">R755/R777</f>
        <v>3.2070921061208527E-2</v>
      </c>
      <c r="CA755" s="125">
        <f t="shared" ref="CA755" si="14430">S755/S777</f>
        <v>3.1260878646522314E-2</v>
      </c>
      <c r="CB755" s="122">
        <f t="shared" ref="CB755" si="14431">T755/T777</f>
        <v>2.4624855713736054E-2</v>
      </c>
      <c r="CC755" s="123">
        <f t="shared" ref="CC755" si="14432">U755/U777</f>
        <v>7.2452830188679249E-2</v>
      </c>
      <c r="CD755" s="124">
        <f t="shared" ref="CD755" si="14433">V755/V777</f>
        <v>1.8650862820289351E-2</v>
      </c>
      <c r="CE755" s="125">
        <f t="shared" ref="CE755" si="14434">W755/W777</f>
        <v>3.9901211700239254E-2</v>
      </c>
      <c r="CF755" s="122">
        <f t="shared" ref="CF755" si="14435">X755/X777</f>
        <v>4.9048819619527846E-2</v>
      </c>
      <c r="CG755" s="123">
        <f t="shared" ref="CG755" si="14436">Y755/Y777</f>
        <v>5.2912223133716157E-2</v>
      </c>
      <c r="CH755" s="124">
        <f t="shared" ref="CH755" si="14437">Z755/Z777</f>
        <v>3.5807631991636175E-2</v>
      </c>
      <c r="CI755" s="122">
        <f t="shared" ref="CI755" si="14438">AA755/AA777</f>
        <v>2.0894110226287156E-2</v>
      </c>
      <c r="CJ755" s="128">
        <f t="shared" ref="CJ755" si="14439">AB755/AB777</f>
        <v>3.9059443779076414E-2</v>
      </c>
      <c r="CK755" s="129">
        <f t="shared" ref="CK755" si="14440">AC755/AC777</f>
        <v>2.6358000868348691E-2</v>
      </c>
    </row>
    <row r="756" spans="1:89" ht="14.25" thickTop="1" thickBot="1" x14ac:dyDescent="0.25">
      <c r="A756" s="130" t="s">
        <v>24</v>
      </c>
      <c r="B756" s="179">
        <v>840</v>
      </c>
      <c r="C756" s="180">
        <v>494</v>
      </c>
      <c r="D756" s="181">
        <v>416</v>
      </c>
      <c r="E756" s="182">
        <v>371</v>
      </c>
      <c r="F756" s="179">
        <v>1401</v>
      </c>
      <c r="G756" s="183">
        <v>779</v>
      </c>
      <c r="H756" s="181">
        <v>1281</v>
      </c>
      <c r="I756" s="182">
        <v>1132</v>
      </c>
      <c r="J756" s="179">
        <v>80</v>
      </c>
      <c r="K756" s="183">
        <v>161</v>
      </c>
      <c r="L756" s="181">
        <v>473</v>
      </c>
      <c r="M756" s="179">
        <v>597</v>
      </c>
      <c r="N756" s="184">
        <v>1318</v>
      </c>
      <c r="O756" s="185">
        <v>1437</v>
      </c>
      <c r="P756" s="179">
        <v>672</v>
      </c>
      <c r="Q756" s="183">
        <v>692</v>
      </c>
      <c r="R756" s="181">
        <v>884</v>
      </c>
      <c r="S756" s="182">
        <v>845</v>
      </c>
      <c r="T756" s="179">
        <v>136</v>
      </c>
      <c r="U756" s="183">
        <v>296</v>
      </c>
      <c r="V756" s="181">
        <v>536</v>
      </c>
      <c r="W756" s="182">
        <v>867</v>
      </c>
      <c r="X756" s="179">
        <v>581</v>
      </c>
      <c r="Y756" s="183">
        <v>402</v>
      </c>
      <c r="Z756" s="181">
        <v>1194</v>
      </c>
      <c r="AA756" s="179">
        <v>1261</v>
      </c>
      <c r="AB756" s="161">
        <f t="shared" si="14385"/>
        <v>9812</v>
      </c>
      <c r="AC756" s="162">
        <f t="shared" si="14386"/>
        <v>9334</v>
      </c>
      <c r="AE756" s="250" t="s">
        <v>25</v>
      </c>
      <c r="AF756" s="14">
        <f t="shared" ref="AF756:BG756" si="14441">SUM(AF753:AF755)</f>
        <v>2106</v>
      </c>
      <c r="AG756" s="1">
        <f t="shared" si="14441"/>
        <v>1647</v>
      </c>
      <c r="AH756" s="14">
        <f t="shared" si="14441"/>
        <v>764</v>
      </c>
      <c r="AI756" s="1">
        <f t="shared" si="14441"/>
        <v>699</v>
      </c>
      <c r="AJ756" s="14">
        <f t="shared" si="14441"/>
        <v>2367</v>
      </c>
      <c r="AK756" s="1">
        <f t="shared" si="14441"/>
        <v>1696</v>
      </c>
      <c r="AL756" s="14">
        <f t="shared" si="14441"/>
        <v>2888</v>
      </c>
      <c r="AM756" s="1">
        <f t="shared" si="14441"/>
        <v>2868</v>
      </c>
      <c r="AN756" s="14">
        <f t="shared" si="14441"/>
        <v>228</v>
      </c>
      <c r="AO756" s="1">
        <f t="shared" si="14441"/>
        <v>588</v>
      </c>
      <c r="AP756" s="14">
        <f t="shared" si="14441"/>
        <v>1001</v>
      </c>
      <c r="AQ756" s="1">
        <f t="shared" si="14441"/>
        <v>1895</v>
      </c>
      <c r="AR756" s="14">
        <f t="shared" si="14441"/>
        <v>2686</v>
      </c>
      <c r="AS756" s="1">
        <f t="shared" si="14441"/>
        <v>2852</v>
      </c>
      <c r="AT756" s="14">
        <f t="shared" si="14441"/>
        <v>1537</v>
      </c>
      <c r="AU756" s="1">
        <f t="shared" si="14441"/>
        <v>1103</v>
      </c>
      <c r="AV756" s="14">
        <f t="shared" si="14441"/>
        <v>2046</v>
      </c>
      <c r="AW756" s="1">
        <f t="shared" si="14441"/>
        <v>1654</v>
      </c>
      <c r="AX756" s="14">
        <f t="shared" si="14441"/>
        <v>414</v>
      </c>
      <c r="AY756" s="1">
        <f t="shared" si="14441"/>
        <v>477</v>
      </c>
      <c r="AZ756" s="14">
        <f t="shared" si="14441"/>
        <v>992</v>
      </c>
      <c r="BA756" s="1">
        <f t="shared" si="14441"/>
        <v>1568</v>
      </c>
      <c r="BB756" s="14">
        <f t="shared" si="14441"/>
        <v>1299</v>
      </c>
      <c r="BC756" s="1">
        <f t="shared" si="14441"/>
        <v>789</v>
      </c>
      <c r="BD756" s="14">
        <f t="shared" si="14441"/>
        <v>2675</v>
      </c>
      <c r="BE756" s="1">
        <f t="shared" si="14441"/>
        <v>2629</v>
      </c>
      <c r="BF756" s="165">
        <f t="shared" si="14441"/>
        <v>21003</v>
      </c>
      <c r="BG756" s="166">
        <f t="shared" si="14441"/>
        <v>20465</v>
      </c>
      <c r="BI756" s="130" t="s">
        <v>24</v>
      </c>
      <c r="BJ756" s="122">
        <f>B756/B777</f>
        <v>5.5157922384923501E-2</v>
      </c>
      <c r="BK756" s="123">
        <f t="shared" ref="BK756" si="14442">C756/C777</f>
        <v>3.1034049503706494E-2</v>
      </c>
      <c r="BL756" s="124">
        <f t="shared" ref="BL756" si="14443">D756/D777</f>
        <v>7.4312254376563053E-2</v>
      </c>
      <c r="BM756" s="125">
        <f t="shared" ref="BM756" si="14444">E756/E777</f>
        <v>5.960796915167095E-2</v>
      </c>
      <c r="BN756" s="122">
        <f t="shared" ref="BN756" si="14445">F756/F777</f>
        <v>9.2183181997631272E-2</v>
      </c>
      <c r="BO756" s="123">
        <f t="shared" ref="BO756" si="14446">G756/G777</f>
        <v>5.1538207079060538E-2</v>
      </c>
      <c r="BP756" s="124">
        <f t="shared" ref="BP756" si="14447">H756/H777</f>
        <v>5.6739159321433315E-2</v>
      </c>
      <c r="BQ756" s="125">
        <f t="shared" ref="BQ756" si="14448">I756/I777</f>
        <v>4.5872674960489523E-2</v>
      </c>
      <c r="BR756" s="122">
        <f t="shared" ref="BR756" si="14449">J756/J777</f>
        <v>2.5228634500157679E-2</v>
      </c>
      <c r="BS756" s="123">
        <f t="shared" ref="BS756" si="14450">K756/K777</f>
        <v>5.5023923444976079E-2</v>
      </c>
      <c r="BT756" s="124">
        <f t="shared" ref="BT756" si="14451">L756/L777</f>
        <v>4.6427169218688655E-2</v>
      </c>
      <c r="BU756" s="122">
        <f t="shared" ref="BU756" si="14452">M756/M777</f>
        <v>5.527777777777778E-2</v>
      </c>
      <c r="BV756" s="126">
        <f t="shared" ref="BV756" si="14453">N756/N777</f>
        <v>5.9036954087346022E-2</v>
      </c>
      <c r="BW756" s="127">
        <f t="shared" ref="BW756" si="14454">O756/O777</f>
        <v>6.9293085157681553E-2</v>
      </c>
      <c r="BX756" s="122">
        <f t="shared" ref="BX756" si="14455">P756/P777</f>
        <v>6.2366589327146171E-2</v>
      </c>
      <c r="BY756" s="123">
        <f t="shared" ref="BY756" si="14456">Q756/Q777</f>
        <v>7.503795272175233E-2</v>
      </c>
      <c r="BZ756" s="124">
        <f t="shared" ref="BZ756" si="14457">R756/R777</f>
        <v>5.7623362231927516E-2</v>
      </c>
      <c r="CA756" s="125">
        <f t="shared" ref="CA756" si="14458">S756/S777</f>
        <v>5.8831720392675625E-2</v>
      </c>
      <c r="CB756" s="122">
        <f t="shared" ref="CB756" si="14459">T756/T777</f>
        <v>5.232781839168911E-2</v>
      </c>
      <c r="CC756" s="123">
        <f t="shared" ref="CC756" si="14460">U756/U777</f>
        <v>0.11169811320754718</v>
      </c>
      <c r="CD756" s="124">
        <f t="shared" ref="CD756" si="14461">V756/V777</f>
        <v>4.6714310615304164E-2</v>
      </c>
      <c r="CE756" s="125">
        <f t="shared" ref="CE756" si="14462">W756/W777</f>
        <v>6.6913637416068539E-2</v>
      </c>
      <c r="CF756" s="122">
        <f t="shared" ref="CF756" si="14463">X756/X777</f>
        <v>6.6582626633050659E-2</v>
      </c>
      <c r="CG756" s="123">
        <f t="shared" ref="CG756" si="14464">Y756/Y777</f>
        <v>8.2444626743232163E-2</v>
      </c>
      <c r="CH756" s="124">
        <f t="shared" ref="CH756" si="14465">Z756/Z777</f>
        <v>5.2012545739675904E-2</v>
      </c>
      <c r="CI756" s="122">
        <f t="shared" ref="CI756" si="14466">AA756/AA777</f>
        <v>4.9712213198770006E-2</v>
      </c>
      <c r="CJ756" s="128">
        <f t="shared" ref="CJ756" si="14467">AB756/AB777</f>
        <v>5.9052582798196883E-2</v>
      </c>
      <c r="CK756" s="129">
        <f t="shared" ref="CK756" si="14468">AC756/AC777</f>
        <v>5.6285879685464807E-2</v>
      </c>
    </row>
    <row r="757" spans="1:89" ht="13.5" thickTop="1" x14ac:dyDescent="0.2">
      <c r="A757" s="138" t="s">
        <v>20</v>
      </c>
      <c r="B757" s="186">
        <v>1003</v>
      </c>
      <c r="C757" s="187">
        <v>809</v>
      </c>
      <c r="D757" s="188">
        <v>392</v>
      </c>
      <c r="E757" s="189">
        <v>328</v>
      </c>
      <c r="F757" s="186">
        <v>1162</v>
      </c>
      <c r="G757" s="190">
        <v>939</v>
      </c>
      <c r="H757" s="188">
        <v>1398</v>
      </c>
      <c r="I757" s="189">
        <v>1461</v>
      </c>
      <c r="J757" s="186">
        <v>116</v>
      </c>
      <c r="K757" s="190">
        <v>274</v>
      </c>
      <c r="L757" s="188">
        <v>546</v>
      </c>
      <c r="M757" s="186">
        <v>930</v>
      </c>
      <c r="N757" s="191">
        <v>1378</v>
      </c>
      <c r="O757" s="192">
        <v>1452</v>
      </c>
      <c r="P757" s="186">
        <v>792</v>
      </c>
      <c r="Q757" s="190">
        <v>620</v>
      </c>
      <c r="R757" s="188">
        <v>951</v>
      </c>
      <c r="S757" s="189">
        <v>911</v>
      </c>
      <c r="T757" s="186">
        <v>218</v>
      </c>
      <c r="U757" s="190">
        <v>252</v>
      </c>
      <c r="V757" s="188">
        <v>529</v>
      </c>
      <c r="W757" s="189">
        <v>779</v>
      </c>
      <c r="X757" s="186">
        <v>676</v>
      </c>
      <c r="Y757" s="190">
        <v>425</v>
      </c>
      <c r="Z757" s="188">
        <v>1310</v>
      </c>
      <c r="AA757" s="186">
        <v>1270</v>
      </c>
      <c r="AB757" s="161">
        <f t="shared" si="14385"/>
        <v>10471</v>
      </c>
      <c r="AC757" s="162">
        <f t="shared" si="14386"/>
        <v>10450</v>
      </c>
      <c r="BI757" s="138" t="s">
        <v>20</v>
      </c>
      <c r="BJ757" s="122">
        <f>B757/B777</f>
        <v>6.586118589533127E-2</v>
      </c>
      <c r="BK757" s="123">
        <f t="shared" ref="BK757" si="14469">C757/C777</f>
        <v>5.0822967709511245E-2</v>
      </c>
      <c r="BL757" s="124">
        <f t="shared" ref="BL757" si="14470">D757/D777</f>
        <v>7.0025008931761348E-2</v>
      </c>
      <c r="BM757" s="125">
        <f t="shared" ref="BM757" si="14471">E757/E777</f>
        <v>5.2699228791773779E-2</v>
      </c>
      <c r="BN757" s="122">
        <f t="shared" ref="BN757" si="14472">F757/F777</f>
        <v>7.6457428609027503E-2</v>
      </c>
      <c r="BO757" s="123">
        <f t="shared" ref="BO757" si="14473">G757/G777</f>
        <v>6.2123718160767449E-2</v>
      </c>
      <c r="BP757" s="124">
        <f t="shared" ref="BP757" si="14474">H757/H777</f>
        <v>6.1921424458519732E-2</v>
      </c>
      <c r="BQ757" s="125">
        <f t="shared" ref="BQ757" si="14475">I757/I777</f>
        <v>5.9204927665437453E-2</v>
      </c>
      <c r="BR757" s="122">
        <f t="shared" ref="BR757" si="14476">J757/J777</f>
        <v>3.6581520025228638E-2</v>
      </c>
      <c r="BS757" s="123">
        <f t="shared" ref="BS757" si="14477">K757/K777</f>
        <v>9.3643198906356806E-2</v>
      </c>
      <c r="BT757" s="124">
        <f t="shared" ref="BT757" si="14478">L757/L777</f>
        <v>5.3592461719670199E-2</v>
      </c>
      <c r="BU757" s="122">
        <f t="shared" ref="BU757" si="14479">M757/M777</f>
        <v>8.611111111111111E-2</v>
      </c>
      <c r="BV757" s="126">
        <f t="shared" ref="BV757" si="14480">N757/N777</f>
        <v>6.1724524076147813E-2</v>
      </c>
      <c r="BW757" s="127">
        <f t="shared" ref="BW757" si="14481">O757/O777</f>
        <v>7.0016395023628122E-2</v>
      </c>
      <c r="BX757" s="122">
        <f t="shared" ref="BX757" si="14482">P757/P777</f>
        <v>7.3503480278422267E-2</v>
      </c>
      <c r="BY757" s="123">
        <f t="shared" ref="BY757" si="14483">Q757/Q777</f>
        <v>6.723053567555845E-2</v>
      </c>
      <c r="BZ757" s="124">
        <f t="shared" ref="BZ757" si="14484">R757/R777</f>
        <v>6.1990743758555504E-2</v>
      </c>
      <c r="CA757" s="125">
        <f t="shared" ref="CA757" si="14485">S757/S777</f>
        <v>6.3426860683701181E-2</v>
      </c>
      <c r="CB757" s="122">
        <f t="shared" ref="CB757" si="14486">T757/T777</f>
        <v>8.3878414774913423E-2</v>
      </c>
      <c r="CC757" s="123">
        <f t="shared" ref="CC757" si="14487">U757/U777</f>
        <v>9.5094339622641508E-2</v>
      </c>
      <c r="CD757" s="124">
        <f t="shared" ref="CD757" si="14488">V757/V777</f>
        <v>4.6104235663238624E-2</v>
      </c>
      <c r="CE757" s="125">
        <f t="shared" ref="CE757" si="14489">W757/W777</f>
        <v>6.0121941807517169E-2</v>
      </c>
      <c r="CF757" s="122">
        <f t="shared" ref="CF757" si="14490">X757/X777</f>
        <v>7.7469630987852395E-2</v>
      </c>
      <c r="CG757" s="123">
        <f t="shared" ref="CG757" si="14491">Y757/Y777</f>
        <v>8.7161607875307634E-2</v>
      </c>
      <c r="CH757" s="124">
        <f t="shared" ref="CH757" si="14492">Z757/Z777</f>
        <v>5.70656908869141E-2</v>
      </c>
      <c r="CI757" s="122">
        <f t="shared" ref="CI757" si="14493">AA757/AA777</f>
        <v>5.0067018844122055E-2</v>
      </c>
      <c r="CJ757" s="128">
        <f t="shared" ref="CJ757" si="14494">AB757/AB777</f>
        <v>6.3018711218907425E-2</v>
      </c>
      <c r="CK757" s="129">
        <f t="shared" ref="CK757" si="14495">AC757/AC777</f>
        <v>6.3015582034830431E-2</v>
      </c>
    </row>
    <row r="758" spans="1:89" ht="13.5" thickBot="1" x14ac:dyDescent="0.25">
      <c r="A758" s="130" t="s">
        <v>22</v>
      </c>
      <c r="B758" s="179">
        <v>1103</v>
      </c>
      <c r="C758" s="180">
        <v>838</v>
      </c>
      <c r="D758" s="181">
        <v>372</v>
      </c>
      <c r="E758" s="182">
        <v>371</v>
      </c>
      <c r="F758" s="179">
        <v>1205</v>
      </c>
      <c r="G758" s="183">
        <v>757</v>
      </c>
      <c r="H758" s="181">
        <v>1490</v>
      </c>
      <c r="I758" s="182">
        <v>1407</v>
      </c>
      <c r="J758" s="179">
        <v>112</v>
      </c>
      <c r="K758" s="183">
        <v>314</v>
      </c>
      <c r="L758" s="181">
        <v>455</v>
      </c>
      <c r="M758" s="179">
        <v>965</v>
      </c>
      <c r="N758" s="184">
        <v>1308</v>
      </c>
      <c r="O758" s="185">
        <v>1400</v>
      </c>
      <c r="P758" s="179">
        <v>745</v>
      </c>
      <c r="Q758" s="183">
        <v>483</v>
      </c>
      <c r="R758" s="181">
        <v>1095</v>
      </c>
      <c r="S758" s="182">
        <v>743</v>
      </c>
      <c r="T758" s="179">
        <v>196</v>
      </c>
      <c r="U758" s="183">
        <v>225</v>
      </c>
      <c r="V758" s="181">
        <v>463</v>
      </c>
      <c r="W758" s="182">
        <v>789</v>
      </c>
      <c r="X758" s="179">
        <v>623</v>
      </c>
      <c r="Y758" s="183">
        <v>364</v>
      </c>
      <c r="Z758" s="181">
        <v>1365</v>
      </c>
      <c r="AA758" s="179">
        <v>1359</v>
      </c>
      <c r="AB758" s="161">
        <f t="shared" si="14385"/>
        <v>10532</v>
      </c>
      <c r="AC758" s="162">
        <f t="shared" si="14386"/>
        <v>10015</v>
      </c>
      <c r="AE758" t="s">
        <v>26</v>
      </c>
      <c r="BI758" s="130" t="s">
        <v>22</v>
      </c>
      <c r="BJ758" s="122">
        <f>B758/B777</f>
        <v>7.2427605226869793E-2</v>
      </c>
      <c r="BK758" s="123">
        <f t="shared" ref="BK758" si="14496">C758/C777</f>
        <v>5.2644804623696445E-2</v>
      </c>
      <c r="BL758" s="124">
        <f t="shared" ref="BL758" si="14497">D758/D777</f>
        <v>6.6452304394426578E-2</v>
      </c>
      <c r="BM758" s="125">
        <f t="shared" ref="BM758" si="14498">E758/E777</f>
        <v>5.960796915167095E-2</v>
      </c>
      <c r="BN758" s="122">
        <f t="shared" ref="BN758" si="14499">F758/F777</f>
        <v>7.9286748256349515E-2</v>
      </c>
      <c r="BO758" s="123">
        <f t="shared" ref="BO758" si="14500">G758/G777</f>
        <v>5.0082699305325835E-2</v>
      </c>
      <c r="BP758" s="124">
        <f t="shared" ref="BP758" si="14501">H758/H777</f>
        <v>6.5996367985117599E-2</v>
      </c>
      <c r="BQ758" s="125">
        <f t="shared" ref="BQ758" si="14502">I758/I777</f>
        <v>5.7016655184990071E-2</v>
      </c>
      <c r="BR758" s="122">
        <f t="shared" ref="BR758" si="14503">J758/J777</f>
        <v>3.5320088300220751E-2</v>
      </c>
      <c r="BS758" s="123">
        <f t="shared" ref="BS758" si="14504">K758/K777</f>
        <v>0.10731373889268626</v>
      </c>
      <c r="BT758" s="124">
        <f t="shared" ref="BT758" si="14505">L758/L777</f>
        <v>4.4660384766391836E-2</v>
      </c>
      <c r="BU758" s="122">
        <f t="shared" ref="BU758" si="14506">M758/M777</f>
        <v>8.9351851851851849E-2</v>
      </c>
      <c r="BV758" s="126">
        <f t="shared" ref="BV758" si="14507">N758/N777</f>
        <v>5.8589025755879057E-2</v>
      </c>
      <c r="BW758" s="127">
        <f t="shared" ref="BW758" si="14508">O758/O777</f>
        <v>6.7508920821680002E-2</v>
      </c>
      <c r="BX758" s="122">
        <f t="shared" ref="BX758" si="14509">P758/P777</f>
        <v>6.9141531322505806E-2</v>
      </c>
      <c r="BY758" s="123">
        <f t="shared" ref="BY758" si="14510">Q758/Q777</f>
        <v>5.2374756018217304E-2</v>
      </c>
      <c r="BZ758" s="124">
        <f t="shared" ref="BZ758" si="14511">R758/R777</f>
        <v>7.1377354800860437E-2</v>
      </c>
      <c r="CA758" s="125">
        <f t="shared" ref="CA758" si="14512">S758/S777</f>
        <v>5.1730139942908863E-2</v>
      </c>
      <c r="CB758" s="122">
        <f t="shared" ref="CB758" si="14513">T758/T777</f>
        <v>7.5413620623316663E-2</v>
      </c>
      <c r="CC758" s="123">
        <f t="shared" ref="CC758" si="14514">U758/U777</f>
        <v>8.4905660377358486E-2</v>
      </c>
      <c r="CD758" s="124">
        <f t="shared" ref="CD758" si="14515">V758/V777</f>
        <v>4.03521004009064E-2</v>
      </c>
      <c r="CE758" s="125">
        <f t="shared" ref="CE758" si="14516">W758/W777</f>
        <v>6.089372539939801E-2</v>
      </c>
      <c r="CF758" s="122">
        <f t="shared" ref="CF758" si="14517">X758/X777</f>
        <v>7.1395828558331417E-2</v>
      </c>
      <c r="CG758" s="123">
        <f t="shared" ref="CG758" si="14518">Y758/Y777</f>
        <v>7.4651353568498766E-2</v>
      </c>
      <c r="CH758" s="124">
        <f t="shared" ref="CH758" si="14519">Z758/Z777</f>
        <v>5.9461578672242554E-2</v>
      </c>
      <c r="CI758" s="122">
        <f t="shared" ref="CI758" si="14520">AA758/AA777</f>
        <v>5.3575652448158956E-2</v>
      </c>
      <c r="CJ758" s="128">
        <f t="shared" ref="CJ758" si="14521">AB758/AB777</f>
        <v>6.3385833880005057E-2</v>
      </c>
      <c r="CK758" s="129">
        <f t="shared" ref="CK758" si="14522">AC758/AC777</f>
        <v>6.0392445366394903E-2</v>
      </c>
    </row>
    <row r="759" spans="1:89" ht="14.25" thickTop="1" thickBot="1" x14ac:dyDescent="0.25">
      <c r="A759" s="138" t="s">
        <v>27</v>
      </c>
      <c r="B759" s="186">
        <v>1079</v>
      </c>
      <c r="C759" s="187">
        <v>986</v>
      </c>
      <c r="D759" s="188">
        <v>400</v>
      </c>
      <c r="E759" s="189">
        <v>319</v>
      </c>
      <c r="F759" s="186">
        <v>1316</v>
      </c>
      <c r="G759" s="190">
        <v>550</v>
      </c>
      <c r="H759" s="188">
        <v>1667</v>
      </c>
      <c r="I759" s="189">
        <v>1455</v>
      </c>
      <c r="J759" s="186">
        <v>158</v>
      </c>
      <c r="K759" s="190">
        <v>431</v>
      </c>
      <c r="L759" s="188">
        <v>363</v>
      </c>
      <c r="M759" s="186">
        <v>1122</v>
      </c>
      <c r="N759" s="191">
        <v>1203</v>
      </c>
      <c r="O759" s="192">
        <v>1720</v>
      </c>
      <c r="P759" s="186">
        <v>799</v>
      </c>
      <c r="Q759" s="190">
        <v>485</v>
      </c>
      <c r="R759" s="188">
        <v>1185</v>
      </c>
      <c r="S759" s="189">
        <v>824</v>
      </c>
      <c r="T759" s="186">
        <v>141</v>
      </c>
      <c r="U759" s="190">
        <v>221</v>
      </c>
      <c r="V759" s="188">
        <v>440</v>
      </c>
      <c r="W759" s="189">
        <v>1165</v>
      </c>
      <c r="X759" s="186">
        <v>575</v>
      </c>
      <c r="Y759" s="190">
        <v>377</v>
      </c>
      <c r="Z759" s="188">
        <v>1469</v>
      </c>
      <c r="AA759" s="186">
        <v>1465</v>
      </c>
      <c r="AB759" s="161">
        <f t="shared" si="14385"/>
        <v>10795</v>
      </c>
      <c r="AC759" s="162">
        <f t="shared" si="14386"/>
        <v>11120</v>
      </c>
      <c r="AE759" s="265" t="s">
        <v>2</v>
      </c>
      <c r="AF759" s="267" t="s">
        <v>3</v>
      </c>
      <c r="AG759" s="268"/>
      <c r="AH759" s="267" t="s">
        <v>4</v>
      </c>
      <c r="AI759" s="268"/>
      <c r="AJ759" s="267" t="s">
        <v>5</v>
      </c>
      <c r="AK759" s="268"/>
      <c r="AL759" s="267" t="s">
        <v>6</v>
      </c>
      <c r="AM759" s="268"/>
      <c r="AN759" s="267" t="s">
        <v>7</v>
      </c>
      <c r="AO759" s="268"/>
      <c r="AP759" s="267" t="s">
        <v>8</v>
      </c>
      <c r="AQ759" s="268"/>
      <c r="AR759" s="267" t="s">
        <v>9</v>
      </c>
      <c r="AS759" s="268"/>
      <c r="AT759" s="267" t="s">
        <v>10</v>
      </c>
      <c r="AU759" s="268"/>
      <c r="AV759" s="267" t="s">
        <v>11</v>
      </c>
      <c r="AW759" s="268"/>
      <c r="AX759" s="267" t="s">
        <v>12</v>
      </c>
      <c r="AY759" s="268"/>
      <c r="AZ759" s="267" t="s">
        <v>13</v>
      </c>
      <c r="BA759" s="268"/>
      <c r="BB759" s="267" t="s">
        <v>14</v>
      </c>
      <c r="BC759" s="268"/>
      <c r="BD759" s="270" t="s">
        <v>15</v>
      </c>
      <c r="BE759" s="271"/>
      <c r="BF759" s="272" t="s">
        <v>16</v>
      </c>
      <c r="BG759" s="273"/>
      <c r="BI759" s="138" t="s">
        <v>27</v>
      </c>
      <c r="BJ759" s="122">
        <f>B759/B777</f>
        <v>7.085166458730055E-2</v>
      </c>
      <c r="BK759" s="123">
        <f t="shared" ref="BK759" si="14523">C759/C777</f>
        <v>6.1942455082296774E-2</v>
      </c>
      <c r="BL759" s="124">
        <f t="shared" ref="BL759" si="14524">D759/D777</f>
        <v>7.1454090746695245E-2</v>
      </c>
      <c r="BM759" s="125">
        <f t="shared" ref="BM759" si="14525">E759/E777</f>
        <v>5.1253213367609254E-2</v>
      </c>
      <c r="BN759" s="122">
        <f t="shared" ref="BN759" si="14526">F759/F777</f>
        <v>8.6590340834320309E-2</v>
      </c>
      <c r="BO759" s="123">
        <f t="shared" ref="BO759" si="14527">G759/G777</f>
        <v>3.6387694343367513E-2</v>
      </c>
      <c r="BP759" s="124">
        <f t="shared" ref="BP759" si="14528">H759/H777</f>
        <v>7.383620498737653E-2</v>
      </c>
      <c r="BQ759" s="125">
        <f t="shared" ref="BQ759" si="14529">I759/I777</f>
        <v>5.8961786278721076E-2</v>
      </c>
      <c r="BR759" s="122">
        <f t="shared" ref="BR759" si="14530">J759/J777</f>
        <v>4.9826553137811418E-2</v>
      </c>
      <c r="BS759" s="123">
        <f t="shared" ref="BS759" si="14531">K759/K777</f>
        <v>0.14730006835269993</v>
      </c>
      <c r="BT759" s="124">
        <f t="shared" ref="BT759" si="14532">L759/L777</f>
        <v>3.5630153121319202E-2</v>
      </c>
      <c r="BU759" s="122">
        <f t="shared" ref="BU759" si="14533">M759/M777</f>
        <v>0.10388888888888889</v>
      </c>
      <c r="BV759" s="126">
        <f t="shared" ref="BV759" si="14534">N759/N777</f>
        <v>5.3885778275475922E-2</v>
      </c>
      <c r="BW759" s="127">
        <f t="shared" ref="BW759" si="14535">O759/O777</f>
        <v>8.293953129520687E-2</v>
      </c>
      <c r="BX759" s="122">
        <f t="shared" ref="BX759" si="14536">P759/P777</f>
        <v>7.4153132250580053E-2</v>
      </c>
      <c r="BY759" s="123">
        <f t="shared" ref="BY759" si="14537">Q759/Q777</f>
        <v>5.2591628713944912E-2</v>
      </c>
      <c r="BZ759" s="124">
        <f t="shared" ref="BZ759" si="14538">R759/R777</f>
        <v>7.7243986702301023E-2</v>
      </c>
      <c r="CA759" s="125">
        <f t="shared" ref="CA759" si="14539">S759/S777</f>
        <v>5.7369630300076586E-2</v>
      </c>
      <c r="CB759" s="122">
        <f t="shared" ref="CB759" si="14540">T759/T777</f>
        <v>5.425163524432474E-2</v>
      </c>
      <c r="CC759" s="123">
        <f t="shared" ref="CC759" si="14541">U759/U777</f>
        <v>8.3396226415094338E-2</v>
      </c>
      <c r="CD759" s="124">
        <f t="shared" ref="CD759" si="14542">V759/V777</f>
        <v>3.8347568415548199E-2</v>
      </c>
      <c r="CE759" s="125">
        <f t="shared" ref="CE759" si="14543">W759/W777</f>
        <v>8.9912788454117459E-2</v>
      </c>
      <c r="CF759" s="122">
        <f t="shared" ref="CF759" si="14544">X759/X777</f>
        <v>6.5895026358010547E-2</v>
      </c>
      <c r="CG759" s="123">
        <f t="shared" ref="CG759" si="14545">Y759/Y777</f>
        <v>7.7317473338802303E-2</v>
      </c>
      <c r="CH759" s="124">
        <f t="shared" ref="CH759" si="14546">Z759/Z777</f>
        <v>6.3991984666318169E-2</v>
      </c>
      <c r="CI759" s="122">
        <f t="shared" ref="CI759" si="14547">AA759/AA777</f>
        <v>5.7754474493416384E-2</v>
      </c>
      <c r="CJ759" s="128">
        <f t="shared" ref="CJ759" si="14548">AB759/AB777</f>
        <v>6.4968674205721097E-2</v>
      </c>
      <c r="CK759" s="129">
        <f t="shared" ref="CK759" si="14549">AC759/AC777</f>
        <v>6.7055815524144913E-2</v>
      </c>
    </row>
    <row r="760" spans="1:89" ht="15" thickTop="1" thickBot="1" x14ac:dyDescent="0.3">
      <c r="A760" s="130" t="s">
        <v>28</v>
      </c>
      <c r="B760" s="179">
        <v>972</v>
      </c>
      <c r="C760" s="180">
        <v>949</v>
      </c>
      <c r="D760" s="181">
        <v>298</v>
      </c>
      <c r="E760" s="182">
        <v>310</v>
      </c>
      <c r="F760" s="179">
        <v>1088</v>
      </c>
      <c r="G760" s="183">
        <v>480</v>
      </c>
      <c r="H760" s="181">
        <v>1418</v>
      </c>
      <c r="I760" s="182">
        <v>1180</v>
      </c>
      <c r="J760" s="179">
        <v>147</v>
      </c>
      <c r="K760" s="183">
        <v>295</v>
      </c>
      <c r="L760" s="181">
        <v>275</v>
      </c>
      <c r="M760" s="179">
        <v>827</v>
      </c>
      <c r="N760" s="184">
        <v>1104</v>
      </c>
      <c r="O760" s="185">
        <v>1240</v>
      </c>
      <c r="P760" s="179">
        <v>690</v>
      </c>
      <c r="Q760" s="183">
        <v>380</v>
      </c>
      <c r="R760" s="181">
        <v>980</v>
      </c>
      <c r="S760" s="182">
        <v>739</v>
      </c>
      <c r="T760" s="179">
        <v>89</v>
      </c>
      <c r="U760" s="183">
        <v>148</v>
      </c>
      <c r="V760" s="181">
        <v>407</v>
      </c>
      <c r="W760" s="182">
        <v>971</v>
      </c>
      <c r="X760" s="179">
        <v>534</v>
      </c>
      <c r="Y760" s="183">
        <v>267</v>
      </c>
      <c r="Z760" s="181">
        <v>1355</v>
      </c>
      <c r="AA760" s="179">
        <v>1585</v>
      </c>
      <c r="AB760" s="161">
        <f t="shared" si="14385"/>
        <v>9357</v>
      </c>
      <c r="AC760" s="162">
        <f t="shared" si="14386"/>
        <v>9371</v>
      </c>
      <c r="AE760" s="266"/>
      <c r="AF760" s="110" t="s">
        <v>17</v>
      </c>
      <c r="AG760" s="111" t="s">
        <v>18</v>
      </c>
      <c r="AH760" s="112" t="s">
        <v>17</v>
      </c>
      <c r="AI760" s="113" t="s">
        <v>18</v>
      </c>
      <c r="AJ760" s="110" t="s">
        <v>17</v>
      </c>
      <c r="AK760" s="111" t="s">
        <v>18</v>
      </c>
      <c r="AL760" s="112" t="s">
        <v>17</v>
      </c>
      <c r="AM760" s="113" t="s">
        <v>18</v>
      </c>
      <c r="AN760" s="110" t="s">
        <v>17</v>
      </c>
      <c r="AO760" s="111" t="s">
        <v>18</v>
      </c>
      <c r="AP760" s="112" t="s">
        <v>17</v>
      </c>
      <c r="AQ760" s="110" t="s">
        <v>18</v>
      </c>
      <c r="AR760" s="114" t="s">
        <v>17</v>
      </c>
      <c r="AS760" s="115" t="s">
        <v>18</v>
      </c>
      <c r="AT760" s="110" t="s">
        <v>17</v>
      </c>
      <c r="AU760" s="111" t="s">
        <v>18</v>
      </c>
      <c r="AV760" s="112" t="s">
        <v>17</v>
      </c>
      <c r="AW760" s="113" t="s">
        <v>18</v>
      </c>
      <c r="AX760" s="110" t="s">
        <v>17</v>
      </c>
      <c r="AY760" s="111" t="s">
        <v>18</v>
      </c>
      <c r="AZ760" s="112" t="s">
        <v>17</v>
      </c>
      <c r="BA760" s="113" t="s">
        <v>18</v>
      </c>
      <c r="BB760" s="110" t="s">
        <v>17</v>
      </c>
      <c r="BC760" s="111" t="s">
        <v>18</v>
      </c>
      <c r="BD760" s="25" t="s">
        <v>17</v>
      </c>
      <c r="BE760" s="116" t="s">
        <v>18</v>
      </c>
      <c r="BF760" s="167" t="s">
        <v>17</v>
      </c>
      <c r="BG760" s="168" t="s">
        <v>18</v>
      </c>
      <c r="BI760" s="130" t="s">
        <v>28</v>
      </c>
      <c r="BJ760" s="122">
        <f>B760/B777</f>
        <v>6.3825595902554336E-2</v>
      </c>
      <c r="BK760" s="123">
        <f t="shared" ref="BK760" si="14550">C760/C777</f>
        <v>5.9618042467646688E-2</v>
      </c>
      <c r="BL760" s="124">
        <f t="shared" ref="BL760" si="14551">D760/D777</f>
        <v>5.3233297606287963E-2</v>
      </c>
      <c r="BM760" s="125">
        <f t="shared" ref="BM760" si="14552">E760/E777</f>
        <v>4.980719794344473E-2</v>
      </c>
      <c r="BN760" s="122">
        <f t="shared" ref="BN760" si="14553">F760/F777</f>
        <v>7.1588366890380312E-2</v>
      </c>
      <c r="BO760" s="123">
        <f t="shared" ref="BO760" si="14554">G760/G777</f>
        <v>3.175653324512074E-2</v>
      </c>
      <c r="BP760" s="124">
        <f t="shared" ref="BP760" si="14555">H760/H777</f>
        <v>6.2807281746910568E-2</v>
      </c>
      <c r="BQ760" s="125">
        <f t="shared" ref="BQ760" si="14556">I760/I777</f>
        <v>4.7817806054220528E-2</v>
      </c>
      <c r="BR760" s="122">
        <f t="shared" ref="BR760" si="14557">J760/J777</f>
        <v>4.6357615894039736E-2</v>
      </c>
      <c r="BS760" s="123">
        <f t="shared" ref="BS760" si="14558">K760/K777</f>
        <v>0.10082023239917977</v>
      </c>
      <c r="BT760" s="124">
        <f t="shared" ref="BT760" si="14559">L760/L777</f>
        <v>2.6992540243423634E-2</v>
      </c>
      <c r="BU760" s="122">
        <f t="shared" ref="BU760" si="14560">M760/M777</f>
        <v>7.6574074074074072E-2</v>
      </c>
      <c r="BV760" s="126">
        <f t="shared" ref="BV760" si="14561">N760/N777</f>
        <v>4.9451287793952969E-2</v>
      </c>
      <c r="BW760" s="127">
        <f t="shared" ref="BW760" si="14562">O760/O777</f>
        <v>5.9793615584916575E-2</v>
      </c>
      <c r="BX760" s="122">
        <f t="shared" ref="BX760" si="14563">P760/P777</f>
        <v>6.4037122969837587E-2</v>
      </c>
      <c r="BY760" s="123">
        <f t="shared" ref="BY760" si="14564">Q760/Q777</f>
        <v>4.1205812188245497E-2</v>
      </c>
      <c r="BZ760" s="124">
        <f t="shared" ref="BZ760" si="14565">R760/R777</f>
        <v>6.3881102926797467E-2</v>
      </c>
      <c r="CA760" s="125">
        <f t="shared" ref="CA760" si="14566">S760/S777</f>
        <v>5.1451646591937621E-2</v>
      </c>
      <c r="CB760" s="122">
        <f t="shared" ref="CB760" si="14567">T760/T777</f>
        <v>3.4243939976914196E-2</v>
      </c>
      <c r="CC760" s="123">
        <f t="shared" ref="CC760" si="14568">U760/U777</f>
        <v>5.5849056603773588E-2</v>
      </c>
      <c r="CD760" s="124">
        <f t="shared" ref="CD760" si="14569">V760/V777</f>
        <v>3.5471500784382083E-2</v>
      </c>
      <c r="CE760" s="125">
        <f t="shared" ref="CE760" si="14570">W760/W777</f>
        <v>7.4940186771629239E-2</v>
      </c>
      <c r="CF760" s="122">
        <f t="shared" ref="CF760" si="14571">X760/X777</f>
        <v>6.1196424478569794E-2</v>
      </c>
      <c r="CG760" s="123">
        <f t="shared" ref="CG760" si="14572">Y760/Y777</f>
        <v>5.475799835931091E-2</v>
      </c>
      <c r="CH760" s="124">
        <f t="shared" ref="CH760" si="14573">Z760/Z777</f>
        <v>5.9025962711273743E-2</v>
      </c>
      <c r="CI760" s="122">
        <f t="shared" ref="CI760" si="14574">AA760/AA777</f>
        <v>6.2485216431443662E-2</v>
      </c>
      <c r="CJ760" s="128">
        <f t="shared" ref="CJ760" si="14575">AB760/AB777</f>
        <v>5.6314208850665334E-2</v>
      </c>
      <c r="CK760" s="129">
        <f t="shared" ref="CK760" si="14576">AC760/AC777</f>
        <v>5.6508997057262769E-2</v>
      </c>
    </row>
    <row r="761" spans="1:89" ht="13.5" thickTop="1" x14ac:dyDescent="0.2">
      <c r="A761" s="138" t="s">
        <v>29</v>
      </c>
      <c r="B761" s="193">
        <v>920</v>
      </c>
      <c r="C761" s="187">
        <v>996</v>
      </c>
      <c r="D761" s="188">
        <v>345</v>
      </c>
      <c r="E761" s="189">
        <v>302</v>
      </c>
      <c r="F761" s="186">
        <v>977</v>
      </c>
      <c r="G761" s="190">
        <v>511</v>
      </c>
      <c r="H761" s="188">
        <v>1486</v>
      </c>
      <c r="I761" s="189">
        <v>1206</v>
      </c>
      <c r="J761" s="186">
        <v>177</v>
      </c>
      <c r="K761" s="190">
        <v>179</v>
      </c>
      <c r="L761" s="188">
        <v>352</v>
      </c>
      <c r="M761" s="186">
        <v>822</v>
      </c>
      <c r="N761" s="191">
        <v>1100</v>
      </c>
      <c r="O761" s="194">
        <v>1330</v>
      </c>
      <c r="P761" s="186">
        <v>568</v>
      </c>
      <c r="Q761" s="190">
        <v>402</v>
      </c>
      <c r="R761" s="188">
        <v>1010</v>
      </c>
      <c r="S761" s="189">
        <v>664</v>
      </c>
      <c r="T761" s="186">
        <v>108</v>
      </c>
      <c r="U761" s="190">
        <v>127</v>
      </c>
      <c r="V761" s="188">
        <v>464</v>
      </c>
      <c r="W761" s="195">
        <v>938</v>
      </c>
      <c r="X761" s="186">
        <v>519</v>
      </c>
      <c r="Y761" s="190">
        <v>232</v>
      </c>
      <c r="Z761" s="188">
        <v>1444</v>
      </c>
      <c r="AA761" s="186">
        <v>1598</v>
      </c>
      <c r="AB761" s="161">
        <f t="shared" si="14385"/>
        <v>9470</v>
      </c>
      <c r="AC761" s="162">
        <f t="shared" si="14386"/>
        <v>9307</v>
      </c>
      <c r="AE761" s="253" t="str">
        <f>$AE$17</f>
        <v>17:00 - 17:59</v>
      </c>
      <c r="AF761" s="119">
        <f t="shared" ref="AF761:AU763" si="14577">SUMIF($A$9:$A$32,$AE761,B$753:B$776)</f>
        <v>994</v>
      </c>
      <c r="AG761" s="176">
        <f t="shared" si="14577"/>
        <v>1385</v>
      </c>
      <c r="AH761" s="120">
        <f t="shared" si="14577"/>
        <v>381</v>
      </c>
      <c r="AI761" s="171">
        <f t="shared" si="14577"/>
        <v>507</v>
      </c>
      <c r="AJ761" s="119">
        <f t="shared" si="14577"/>
        <v>700</v>
      </c>
      <c r="AK761" s="121">
        <f t="shared" si="14577"/>
        <v>1652</v>
      </c>
      <c r="AL761" s="120">
        <f t="shared" si="14577"/>
        <v>1498</v>
      </c>
      <c r="AM761" s="171">
        <f t="shared" si="14577"/>
        <v>1972</v>
      </c>
      <c r="AN761" s="119">
        <f t="shared" si="14577"/>
        <v>310</v>
      </c>
      <c r="AO761" s="121">
        <f t="shared" si="14577"/>
        <v>145</v>
      </c>
      <c r="AP761" s="120">
        <f t="shared" si="14577"/>
        <v>879</v>
      </c>
      <c r="AQ761" s="119">
        <f t="shared" si="14577"/>
        <v>485</v>
      </c>
      <c r="AR761" s="170">
        <f t="shared" si="14577"/>
        <v>1873</v>
      </c>
      <c r="AS761" s="172">
        <f t="shared" si="14577"/>
        <v>1257</v>
      </c>
      <c r="AT761" s="119">
        <f t="shared" si="14577"/>
        <v>757</v>
      </c>
      <c r="AU761" s="121">
        <f t="shared" si="14577"/>
        <v>673</v>
      </c>
      <c r="AV761" s="120">
        <f t="shared" ref="AP761:BE763" si="14578">SUMIF($A$9:$A$32,$AE761,R$753:R$776)</f>
        <v>1048</v>
      </c>
      <c r="AW761" s="171">
        <f t="shared" si="14578"/>
        <v>1138</v>
      </c>
      <c r="AX761" s="119">
        <f t="shared" si="14578"/>
        <v>253</v>
      </c>
      <c r="AY761" s="121">
        <f t="shared" si="14578"/>
        <v>91</v>
      </c>
      <c r="AZ761" s="120">
        <f t="shared" si="14578"/>
        <v>873</v>
      </c>
      <c r="BA761" s="171">
        <f t="shared" si="14578"/>
        <v>885</v>
      </c>
      <c r="BB761" s="119">
        <f t="shared" si="14578"/>
        <v>709</v>
      </c>
      <c r="BC761" s="121">
        <f t="shared" si="14578"/>
        <v>262</v>
      </c>
      <c r="BD761" s="20">
        <f t="shared" si="14578"/>
        <v>1693</v>
      </c>
      <c r="BE761" s="175">
        <f t="shared" si="14578"/>
        <v>2006</v>
      </c>
      <c r="BF761" s="161">
        <f>AF761+AH761+AJ761+AL761+AN761+AP761+AR761+AT761+AV761+AX761+AZ761+BB761+BD761</f>
        <v>11968</v>
      </c>
      <c r="BG761" s="162">
        <f>AG761+AI761+AK761+AM761+AO761+AQ761+AS761+AU761+AW761+AY761+BA761+BC761+BE761</f>
        <v>12458</v>
      </c>
      <c r="BI761" s="138" t="s">
        <v>29</v>
      </c>
      <c r="BJ761" s="122">
        <f>B761/B777</f>
        <v>6.0411057850154312E-2</v>
      </c>
      <c r="BK761" s="123">
        <f t="shared" ref="BK761" si="14579">C761/C777</f>
        <v>6.2570674707877874E-2</v>
      </c>
      <c r="BL761" s="124">
        <f t="shared" ref="BL761" si="14580">D761/D777</f>
        <v>6.1629153269024649E-2</v>
      </c>
      <c r="BM761" s="125">
        <f t="shared" ref="BM761" si="14581">E761/E777</f>
        <v>4.8521850899742931E-2</v>
      </c>
      <c r="BN761" s="122">
        <f t="shared" ref="BN761" si="14582">F761/F777</f>
        <v>6.4284774312409532E-2</v>
      </c>
      <c r="BO761" s="123">
        <f t="shared" ref="BO761" si="14583">G761/G777</f>
        <v>3.3807476017201459E-2</v>
      </c>
      <c r="BP761" s="124">
        <f t="shared" ref="BP761" si="14584">H761/H777</f>
        <v>6.5819196527439436E-2</v>
      </c>
      <c r="BQ761" s="125">
        <f t="shared" ref="BQ761" si="14585">I761/I777</f>
        <v>4.8871418729991491E-2</v>
      </c>
      <c r="BR761" s="122">
        <f t="shared" ref="BR761" si="14586">J761/J777</f>
        <v>5.5818353831598867E-2</v>
      </c>
      <c r="BS761" s="123">
        <f t="shared" ref="BS761" si="14587">K761/K777</f>
        <v>6.1175666438824335E-2</v>
      </c>
      <c r="BT761" s="124">
        <f t="shared" ref="BT761" si="14588">L761/L777</f>
        <v>3.4550451511582252E-2</v>
      </c>
      <c r="BU761" s="122">
        <f t="shared" ref="BU761" si="14589">M761/M777</f>
        <v>7.6111111111111115E-2</v>
      </c>
      <c r="BV761" s="126">
        <f t="shared" ref="BV761" si="14590">N761/N777</f>
        <v>4.9272116461366179E-2</v>
      </c>
      <c r="BW761" s="127">
        <f t="shared" ref="BW761" si="14591">O761/O777</f>
        <v>6.4133474780596014E-2</v>
      </c>
      <c r="BX761" s="122">
        <f t="shared" ref="BX761" si="14592">P761/P777</f>
        <v>5.2714617169373548E-2</v>
      </c>
      <c r="BY761" s="123">
        <f t="shared" ref="BY761" si="14593">Q761/Q777</f>
        <v>4.3591411841249185E-2</v>
      </c>
      <c r="BZ761" s="124">
        <f t="shared" ref="BZ761" si="14594">R761/R777</f>
        <v>6.5836646893944334E-2</v>
      </c>
      <c r="CA761" s="125">
        <f t="shared" ref="CA761" si="14595">S761/S777</f>
        <v>4.6229896261226762E-2</v>
      </c>
      <c r="CB761" s="122">
        <f t="shared" ref="CB761" si="14596">T761/T777</f>
        <v>4.1554444016929586E-2</v>
      </c>
      <c r="CC761" s="123">
        <f t="shared" ref="CC761" si="14597">U761/U777</f>
        <v>4.7924528301886794E-2</v>
      </c>
      <c r="CD761" s="124">
        <f t="shared" ref="CD761" si="14598">V761/V777</f>
        <v>4.0439253965487192E-2</v>
      </c>
      <c r="CE761" s="125">
        <f t="shared" ref="CE761" si="14599">W761/W777</f>
        <v>7.2393300918422471E-2</v>
      </c>
      <c r="CF761" s="122">
        <f t="shared" ref="CF761" si="14600">X761/X777</f>
        <v>5.9477423790969514E-2</v>
      </c>
      <c r="CG761" s="123">
        <f t="shared" ref="CG761" si="14601">Y761/Y777</f>
        <v>4.7579983593109103E-2</v>
      </c>
      <c r="CH761" s="124">
        <f t="shared" ref="CH761" si="14602">Z761/Z777</f>
        <v>6.2902944763896143E-2</v>
      </c>
      <c r="CI761" s="122">
        <f t="shared" ref="CI761" si="14603">AA761/AA777</f>
        <v>6.2997713474729947E-2</v>
      </c>
      <c r="CJ761" s="128">
        <f t="shared" ref="CJ761" si="14604">AB761/AB777</f>
        <v>5.6994288534338008E-2</v>
      </c>
      <c r="CK761" s="129">
        <f t="shared" ref="CK761" si="14605">AC761/AC777</f>
        <v>5.6123064306044669E-2</v>
      </c>
    </row>
    <row r="762" spans="1:89" x14ac:dyDescent="0.2">
      <c r="A762" s="130" t="s">
        <v>31</v>
      </c>
      <c r="B762" s="196">
        <v>756</v>
      </c>
      <c r="C762" s="180">
        <v>976</v>
      </c>
      <c r="D762" s="181">
        <v>262</v>
      </c>
      <c r="E762" s="182">
        <v>370</v>
      </c>
      <c r="F762" s="179">
        <v>781</v>
      </c>
      <c r="G762" s="183">
        <v>520</v>
      </c>
      <c r="H762" s="181">
        <v>1258</v>
      </c>
      <c r="I762" s="182">
        <v>1331</v>
      </c>
      <c r="J762" s="179">
        <v>327</v>
      </c>
      <c r="K762" s="180">
        <v>128</v>
      </c>
      <c r="L762" s="181">
        <v>359</v>
      </c>
      <c r="M762" s="179">
        <v>696</v>
      </c>
      <c r="N762" s="184">
        <v>971</v>
      </c>
      <c r="O762" s="197">
        <v>1123</v>
      </c>
      <c r="P762" s="179">
        <v>525</v>
      </c>
      <c r="Q762" s="180">
        <v>389</v>
      </c>
      <c r="R762" s="181">
        <v>825</v>
      </c>
      <c r="S762" s="182">
        <v>682</v>
      </c>
      <c r="T762" s="188">
        <v>133</v>
      </c>
      <c r="U762" s="179">
        <v>113</v>
      </c>
      <c r="V762" s="181">
        <v>469</v>
      </c>
      <c r="W762" s="198">
        <v>871</v>
      </c>
      <c r="X762" s="179">
        <v>386</v>
      </c>
      <c r="Y762" s="183">
        <v>249</v>
      </c>
      <c r="Z762" s="181">
        <v>1348</v>
      </c>
      <c r="AA762" s="179">
        <v>1931</v>
      </c>
      <c r="AB762" s="161">
        <f t="shared" si="14385"/>
        <v>8400</v>
      </c>
      <c r="AC762" s="162">
        <f t="shared" si="14386"/>
        <v>9379</v>
      </c>
      <c r="AE762" s="255" t="str">
        <f>$AE$18</f>
        <v>18:00 - 18:59</v>
      </c>
      <c r="AF762" s="119">
        <f t="shared" si="14577"/>
        <v>924</v>
      </c>
      <c r="AG762" s="180">
        <f t="shared" si="14577"/>
        <v>1048</v>
      </c>
      <c r="AH762" s="181">
        <f t="shared" si="14577"/>
        <v>315</v>
      </c>
      <c r="AI762" s="182">
        <f t="shared" si="14577"/>
        <v>365</v>
      </c>
      <c r="AJ762" s="179">
        <f t="shared" si="14577"/>
        <v>563</v>
      </c>
      <c r="AK762" s="183">
        <f t="shared" si="14577"/>
        <v>1257</v>
      </c>
      <c r="AL762" s="181">
        <f t="shared" si="14577"/>
        <v>1261</v>
      </c>
      <c r="AM762" s="182">
        <f t="shared" si="14577"/>
        <v>1988</v>
      </c>
      <c r="AN762" s="179">
        <f t="shared" si="14577"/>
        <v>341</v>
      </c>
      <c r="AO762" s="183">
        <f t="shared" si="14577"/>
        <v>119</v>
      </c>
      <c r="AP762" s="181">
        <f t="shared" si="14578"/>
        <v>982</v>
      </c>
      <c r="AQ762" s="179">
        <f t="shared" si="14578"/>
        <v>371</v>
      </c>
      <c r="AR762" s="184">
        <f t="shared" si="14578"/>
        <v>1698</v>
      </c>
      <c r="AS762" s="185">
        <f t="shared" si="14578"/>
        <v>1083</v>
      </c>
      <c r="AT762" s="179">
        <f t="shared" si="14578"/>
        <v>594</v>
      </c>
      <c r="AU762" s="183">
        <f t="shared" si="14578"/>
        <v>631</v>
      </c>
      <c r="AV762" s="181">
        <f t="shared" si="14578"/>
        <v>882</v>
      </c>
      <c r="AW762" s="182">
        <f t="shared" si="14578"/>
        <v>999</v>
      </c>
      <c r="AX762" s="179">
        <f t="shared" si="14578"/>
        <v>183</v>
      </c>
      <c r="AY762" s="183">
        <f t="shared" si="14578"/>
        <v>96</v>
      </c>
      <c r="AZ762" s="181">
        <f t="shared" si="14578"/>
        <v>964</v>
      </c>
      <c r="BA762" s="182">
        <f t="shared" si="14578"/>
        <v>606</v>
      </c>
      <c r="BB762" s="179">
        <f t="shared" si="14578"/>
        <v>610</v>
      </c>
      <c r="BC762" s="183">
        <f t="shared" si="14578"/>
        <v>224</v>
      </c>
      <c r="BD762" s="181">
        <f t="shared" si="14578"/>
        <v>1467</v>
      </c>
      <c r="BE762" s="179">
        <f t="shared" si="14578"/>
        <v>1581</v>
      </c>
      <c r="BF762" s="163">
        <f>SUM(AF762,AH762,AJ762,AL762,AN762,AP762,AR762,AT762,AV762,AX762,AZ762,BB762,BD762)</f>
        <v>10784</v>
      </c>
      <c r="BG762" s="164">
        <f>SUM(AG762,AI762,AK762,AM762,AO762,AQ762,AS762,AU762,AW762,AY762,BA762,BC762,BE762)</f>
        <v>10368</v>
      </c>
      <c r="BI762" s="130" t="s">
        <v>31</v>
      </c>
      <c r="BJ762" s="122">
        <f>B762/B777</f>
        <v>4.9642130146431152E-2</v>
      </c>
      <c r="BK762" s="123">
        <f t="shared" ref="BK762" si="14606">C762/C777</f>
        <v>6.1314235456715667E-2</v>
      </c>
      <c r="BL762" s="124">
        <f t="shared" ref="BL762" si="14607">D762/D777</f>
        <v>4.6802429439085386E-2</v>
      </c>
      <c r="BM762" s="125">
        <f t="shared" ref="BM762" si="14608">E762/E777</f>
        <v>5.9447300771208224E-2</v>
      </c>
      <c r="BN762" s="122">
        <f t="shared" ref="BN762" si="14609">F762/F777</f>
        <v>5.1388340571127782E-2</v>
      </c>
      <c r="BO762" s="123">
        <f t="shared" ref="BO762" si="14610">G762/G777</f>
        <v>3.4402911015547467E-2</v>
      </c>
      <c r="BP762" s="124">
        <f t="shared" ref="BP762" si="14611">H762/H777</f>
        <v>5.5720423439783853E-2</v>
      </c>
      <c r="BQ762" s="125">
        <f t="shared" ref="BQ762" si="14612">I762/I777</f>
        <v>5.3936864286582648E-2</v>
      </c>
      <c r="BR762" s="122">
        <f t="shared" ref="BR762" si="14613">J762/J777</f>
        <v>0.10312204351939451</v>
      </c>
      <c r="BS762" s="123">
        <f t="shared" ref="BS762" si="14614">K762/K777</f>
        <v>4.3745727956254275E-2</v>
      </c>
      <c r="BT762" s="124">
        <f t="shared" ref="BT762" si="14615">L762/L777</f>
        <v>3.5237534354142126E-2</v>
      </c>
      <c r="BU762" s="122">
        <f t="shared" ref="BU762" si="14616">M762/M777</f>
        <v>6.4444444444444443E-2</v>
      </c>
      <c r="BV762" s="126">
        <f t="shared" ref="BV762" si="14617">N762/N777</f>
        <v>4.3493840985442331E-2</v>
      </c>
      <c r="BW762" s="127">
        <f t="shared" ref="BW762" si="14618">O762/O777</f>
        <v>5.4151798630533321E-2</v>
      </c>
      <c r="BX762" s="122">
        <f t="shared" ref="BX762" si="14619">P762/P777</f>
        <v>4.8723897911832945E-2</v>
      </c>
      <c r="BY762" s="123">
        <f t="shared" ref="BY762" si="14620">Q762/Q777</f>
        <v>4.2181739319019737E-2</v>
      </c>
      <c r="BZ762" s="124">
        <f t="shared" ref="BZ762" si="14621">R762/R777</f>
        <v>5.3777459096538686E-2</v>
      </c>
      <c r="CA762" s="125">
        <f t="shared" ref="CA762" si="14622">S762/S777</f>
        <v>4.7483116340597369E-2</v>
      </c>
      <c r="CB762" s="122">
        <f t="shared" ref="CB762" si="14623">T762/T777</f>
        <v>5.1173528280107732E-2</v>
      </c>
      <c r="CC762" s="123">
        <f t="shared" ref="CC762" si="14624">U762/U777</f>
        <v>4.2641509433962263E-2</v>
      </c>
      <c r="CD762" s="124">
        <f t="shared" ref="CD762" si="14625">V762/V777</f>
        <v>4.0875021788391148E-2</v>
      </c>
      <c r="CE762" s="125">
        <f t="shared" ref="CE762" si="14626">W762/W777</f>
        <v>6.722235085282087E-2</v>
      </c>
      <c r="CF762" s="122">
        <f t="shared" ref="CF762" si="14627">X762/X777</f>
        <v>4.4235617694247074E-2</v>
      </c>
      <c r="CG762" s="123">
        <f t="shared" ref="CG762" si="14628">Y762/Y777</f>
        <v>5.1066447908121412E-2</v>
      </c>
      <c r="CH762" s="124">
        <f t="shared" ref="CH762" si="14629">Z762/Z777</f>
        <v>5.8721031538595571E-2</v>
      </c>
      <c r="CI762" s="122">
        <f t="shared" ref="CI762" si="14630">AA762/AA777</f>
        <v>7.6125522352755659E-2</v>
      </c>
      <c r="CJ762" s="128">
        <f t="shared" ref="CJ762" si="14631">AB762/AB777</f>
        <v>5.0554595954428641E-2</v>
      </c>
      <c r="CK762" s="129">
        <f t="shared" ref="CK762" si="14632">AC762/AC777</f>
        <v>5.6557238651165034E-2</v>
      </c>
    </row>
    <row r="763" spans="1:89" ht="13.5" thickBot="1" x14ac:dyDescent="0.25">
      <c r="A763" s="138" t="s">
        <v>33</v>
      </c>
      <c r="B763" s="193">
        <v>731</v>
      </c>
      <c r="C763" s="187">
        <v>719</v>
      </c>
      <c r="D763" s="188">
        <v>263</v>
      </c>
      <c r="E763" s="189">
        <v>264</v>
      </c>
      <c r="F763" s="186">
        <v>652</v>
      </c>
      <c r="G763" s="190">
        <v>518</v>
      </c>
      <c r="H763" s="188">
        <v>1283</v>
      </c>
      <c r="I763" s="189">
        <v>1178</v>
      </c>
      <c r="J763" s="186">
        <v>122</v>
      </c>
      <c r="K763" s="187">
        <v>163</v>
      </c>
      <c r="L763" s="188">
        <v>401</v>
      </c>
      <c r="M763" s="186">
        <v>552</v>
      </c>
      <c r="N763" s="191">
        <v>967</v>
      </c>
      <c r="O763" s="194">
        <v>915</v>
      </c>
      <c r="P763" s="186">
        <v>581</v>
      </c>
      <c r="Q763" s="187">
        <v>403</v>
      </c>
      <c r="R763" s="188">
        <v>747</v>
      </c>
      <c r="S763" s="189">
        <v>667</v>
      </c>
      <c r="T763" s="186">
        <v>79</v>
      </c>
      <c r="U763" s="190">
        <v>110</v>
      </c>
      <c r="V763" s="188">
        <v>419</v>
      </c>
      <c r="W763" s="195">
        <v>627</v>
      </c>
      <c r="X763" s="186">
        <v>364</v>
      </c>
      <c r="Y763" s="190">
        <v>184</v>
      </c>
      <c r="Z763" s="188">
        <v>1295</v>
      </c>
      <c r="AA763" s="186">
        <v>1394</v>
      </c>
      <c r="AB763" s="161">
        <f t="shared" si="14385"/>
        <v>7904</v>
      </c>
      <c r="AC763" s="162">
        <f t="shared" si="14386"/>
        <v>7694</v>
      </c>
      <c r="AE763" s="253">
        <f>$AE$19</f>
        <v>0</v>
      </c>
      <c r="AF763" s="119">
        <f t="shared" si="14577"/>
        <v>0</v>
      </c>
      <c r="AG763" s="187">
        <f t="shared" si="14577"/>
        <v>0</v>
      </c>
      <c r="AH763" s="188">
        <f t="shared" si="14577"/>
        <v>0</v>
      </c>
      <c r="AI763" s="189">
        <f t="shared" si="14577"/>
        <v>0</v>
      </c>
      <c r="AJ763" s="186">
        <f t="shared" si="14577"/>
        <v>0</v>
      </c>
      <c r="AK763" s="190">
        <f t="shared" si="14577"/>
        <v>0</v>
      </c>
      <c r="AL763" s="188">
        <f t="shared" si="14577"/>
        <v>0</v>
      </c>
      <c r="AM763" s="189">
        <f t="shared" si="14577"/>
        <v>0</v>
      </c>
      <c r="AN763" s="186">
        <f t="shared" si="14577"/>
        <v>0</v>
      </c>
      <c r="AO763" s="190">
        <f t="shared" si="14577"/>
        <v>0</v>
      </c>
      <c r="AP763" s="188">
        <f t="shared" si="14578"/>
        <v>0</v>
      </c>
      <c r="AQ763" s="186">
        <f t="shared" si="14578"/>
        <v>0</v>
      </c>
      <c r="AR763" s="191">
        <f t="shared" si="14578"/>
        <v>0</v>
      </c>
      <c r="AS763" s="192">
        <f t="shared" si="14578"/>
        <v>0</v>
      </c>
      <c r="AT763" s="186">
        <f t="shared" si="14578"/>
        <v>0</v>
      </c>
      <c r="AU763" s="190">
        <f t="shared" si="14578"/>
        <v>0</v>
      </c>
      <c r="AV763" s="188">
        <f t="shared" si="14578"/>
        <v>0</v>
      </c>
      <c r="AW763" s="189">
        <f t="shared" si="14578"/>
        <v>0</v>
      </c>
      <c r="AX763" s="186">
        <f t="shared" si="14578"/>
        <v>0</v>
      </c>
      <c r="AY763" s="190">
        <f t="shared" si="14578"/>
        <v>0</v>
      </c>
      <c r="AZ763" s="188">
        <f t="shared" si="14578"/>
        <v>0</v>
      </c>
      <c r="BA763" s="189">
        <f t="shared" si="14578"/>
        <v>0</v>
      </c>
      <c r="BB763" s="186">
        <f t="shared" si="14578"/>
        <v>0</v>
      </c>
      <c r="BC763" s="190">
        <f t="shared" si="14578"/>
        <v>0</v>
      </c>
      <c r="BD763" s="188">
        <f t="shared" si="14578"/>
        <v>0</v>
      </c>
      <c r="BE763" s="186">
        <f t="shared" si="14578"/>
        <v>0</v>
      </c>
      <c r="BF763" s="163">
        <f>SUM(AF763,AH763,AJ763,AL763,AN763,AP763,AR763,AT763,AV763,AX763,AZ763,BB763,BD763)</f>
        <v>0</v>
      </c>
      <c r="BG763" s="164">
        <f>SUM(AG763,AI763,AK763,AM763,AO763,AQ763,AS763,AU763,AW763,AY763,BA763,BC763,BE763)</f>
        <v>0</v>
      </c>
      <c r="BI763" s="138" t="s">
        <v>33</v>
      </c>
      <c r="BJ763" s="122">
        <f>B763/B777</f>
        <v>4.8000525313546524E-2</v>
      </c>
      <c r="BK763" s="123">
        <f t="shared" ref="BK763" si="14633">C763/C777</f>
        <v>4.5168991079281316E-2</v>
      </c>
      <c r="BL763" s="124">
        <f t="shared" ref="BL763" si="14634">D763/D777</f>
        <v>4.6981064665952123E-2</v>
      </c>
      <c r="BM763" s="125">
        <f t="shared" ref="BM763" si="14635">E763/E777</f>
        <v>4.2416452442159386E-2</v>
      </c>
      <c r="BN763" s="122">
        <f t="shared" ref="BN763" si="14636">F763/F777</f>
        <v>4.2900381629161731E-2</v>
      </c>
      <c r="BO763" s="123">
        <f t="shared" ref="BO763" si="14637">G763/G777</f>
        <v>3.4270592127026135E-2</v>
      </c>
      <c r="BP763" s="124">
        <f t="shared" ref="BP763" si="14638">H763/H777</f>
        <v>5.6827745050272403E-2</v>
      </c>
      <c r="BQ763" s="125">
        <f t="shared" ref="BQ763" si="14639">I763/I777</f>
        <v>4.7736758925315072E-2</v>
      </c>
      <c r="BR763" s="122">
        <f t="shared" ref="BR763" si="14640">J763/J777</f>
        <v>3.8473667612740459E-2</v>
      </c>
      <c r="BS763" s="123">
        <f t="shared" ref="BS763" si="14641">K763/K777</f>
        <v>5.5707450444292553E-2</v>
      </c>
      <c r="BT763" s="124">
        <f t="shared" ref="BT763" si="14642">L763/L777</f>
        <v>3.9360031409501374E-2</v>
      </c>
      <c r="BU763" s="122">
        <f t="shared" ref="BU763" si="14643">M763/M777</f>
        <v>5.1111111111111114E-2</v>
      </c>
      <c r="BV763" s="126">
        <f t="shared" ref="BV763" si="14644">N763/N777</f>
        <v>4.3314669652855541E-2</v>
      </c>
      <c r="BW763" s="127">
        <f t="shared" ref="BW763" si="14645">O763/O777</f>
        <v>4.412190182274086E-2</v>
      </c>
      <c r="BX763" s="122">
        <f t="shared" ref="BX763" si="14646">P763/P777</f>
        <v>5.3921113689095128E-2</v>
      </c>
      <c r="BY763" s="123">
        <f t="shared" ref="BY763" si="14647">Q763/Q777</f>
        <v>4.3699848189112989E-2</v>
      </c>
      <c r="BZ763" s="124">
        <f t="shared" ref="BZ763" si="14648">R763/R777</f>
        <v>4.8693044781956844E-2</v>
      </c>
      <c r="CA763" s="125">
        <f t="shared" ref="CA763" si="14649">S763/S777</f>
        <v>4.6438766274455194E-2</v>
      </c>
      <c r="CB763" s="122">
        <f t="shared" ref="CB763" si="14650">T763/T777</f>
        <v>3.0396306271642939E-2</v>
      </c>
      <c r="CC763" s="123">
        <f t="shared" ref="CC763" si="14651">U763/U777</f>
        <v>4.1509433962264149E-2</v>
      </c>
      <c r="CD763" s="124">
        <f t="shared" ref="CD763" si="14652">V763/V777</f>
        <v>3.651734355935158E-2</v>
      </c>
      <c r="CE763" s="125">
        <f t="shared" ref="CE763" si="14653">W763/W777</f>
        <v>4.8390831210928457E-2</v>
      </c>
      <c r="CF763" s="122">
        <f t="shared" ref="CF763" si="14654">X763/X777</f>
        <v>4.1714416685766677E-2</v>
      </c>
      <c r="CG763" s="123">
        <f t="shared" ref="CG763" si="14655">Y763/Y777</f>
        <v>3.7735849056603772E-2</v>
      </c>
      <c r="CH763" s="124">
        <f t="shared" ref="CH763" si="14656">Z763/Z777</f>
        <v>5.6412266945460879E-2</v>
      </c>
      <c r="CI763" s="122">
        <f t="shared" ref="CI763" si="14657">AA763/AA777</f>
        <v>5.4955452180083575E-2</v>
      </c>
      <c r="CJ763" s="128">
        <f t="shared" ref="CJ763" si="14658">AB763/AB777</f>
        <v>4.7569467431405235E-2</v>
      </c>
      <c r="CK763" s="129">
        <f t="shared" ref="CK763" si="14659">AC763/AC777</f>
        <v>4.6396352935500991E-2</v>
      </c>
    </row>
    <row r="764" spans="1:89" ht="14.25" thickTop="1" thickBot="1" x14ac:dyDescent="0.25">
      <c r="A764" s="130" t="s">
        <v>34</v>
      </c>
      <c r="B764" s="196">
        <v>779</v>
      </c>
      <c r="C764" s="180">
        <v>1061</v>
      </c>
      <c r="D764" s="181">
        <v>289</v>
      </c>
      <c r="E764" s="182">
        <v>306</v>
      </c>
      <c r="F764" s="179">
        <v>666</v>
      </c>
      <c r="G764" s="183">
        <v>690</v>
      </c>
      <c r="H764" s="181">
        <v>1225</v>
      </c>
      <c r="I764" s="182">
        <v>1279</v>
      </c>
      <c r="J764" s="179">
        <v>130</v>
      </c>
      <c r="K764" s="180">
        <v>115</v>
      </c>
      <c r="L764" s="181">
        <v>466</v>
      </c>
      <c r="M764" s="179">
        <v>537</v>
      </c>
      <c r="N764" s="184">
        <v>1030</v>
      </c>
      <c r="O764" s="197">
        <v>845</v>
      </c>
      <c r="P764" s="179">
        <v>629</v>
      </c>
      <c r="Q764" s="180">
        <v>405</v>
      </c>
      <c r="R764" s="181">
        <v>833</v>
      </c>
      <c r="S764" s="182">
        <v>694</v>
      </c>
      <c r="T764" s="179">
        <v>107</v>
      </c>
      <c r="U764" s="183">
        <v>105</v>
      </c>
      <c r="V764" s="181">
        <v>611</v>
      </c>
      <c r="W764" s="198">
        <v>583</v>
      </c>
      <c r="X764" s="179">
        <v>363</v>
      </c>
      <c r="Y764" s="183">
        <v>179</v>
      </c>
      <c r="Z764" s="181">
        <v>1338</v>
      </c>
      <c r="AA764" s="179">
        <v>1448</v>
      </c>
      <c r="AB764" s="161">
        <f t="shared" si="14385"/>
        <v>8466</v>
      </c>
      <c r="AC764" s="162">
        <f t="shared" si="14386"/>
        <v>8247</v>
      </c>
      <c r="AE764" s="250" t="s">
        <v>25</v>
      </c>
      <c r="AF764" s="14">
        <f t="shared" ref="AF764:BG764" si="14660">SUM(AF761:AF763)</f>
        <v>1918</v>
      </c>
      <c r="AG764" s="1">
        <f t="shared" si="14660"/>
        <v>2433</v>
      </c>
      <c r="AH764" s="14">
        <f t="shared" si="14660"/>
        <v>696</v>
      </c>
      <c r="AI764" s="1">
        <f t="shared" si="14660"/>
        <v>872</v>
      </c>
      <c r="AJ764" s="14">
        <f t="shared" si="14660"/>
        <v>1263</v>
      </c>
      <c r="AK764" s="1">
        <f t="shared" si="14660"/>
        <v>2909</v>
      </c>
      <c r="AL764" s="14">
        <f t="shared" si="14660"/>
        <v>2759</v>
      </c>
      <c r="AM764" s="1">
        <f t="shared" si="14660"/>
        <v>3960</v>
      </c>
      <c r="AN764" s="14">
        <f t="shared" si="14660"/>
        <v>651</v>
      </c>
      <c r="AO764" s="1">
        <f t="shared" si="14660"/>
        <v>264</v>
      </c>
      <c r="AP764" s="14">
        <f t="shared" si="14660"/>
        <v>1861</v>
      </c>
      <c r="AQ764" s="1">
        <f t="shared" si="14660"/>
        <v>856</v>
      </c>
      <c r="AR764" s="14">
        <f t="shared" si="14660"/>
        <v>3571</v>
      </c>
      <c r="AS764" s="1">
        <f t="shared" si="14660"/>
        <v>2340</v>
      </c>
      <c r="AT764" s="14">
        <f t="shared" si="14660"/>
        <v>1351</v>
      </c>
      <c r="AU764" s="1">
        <f t="shared" si="14660"/>
        <v>1304</v>
      </c>
      <c r="AV764" s="14">
        <f t="shared" si="14660"/>
        <v>1930</v>
      </c>
      <c r="AW764" s="1">
        <f t="shared" si="14660"/>
        <v>2137</v>
      </c>
      <c r="AX764" s="14">
        <f t="shared" si="14660"/>
        <v>436</v>
      </c>
      <c r="AY764" s="1">
        <f t="shared" si="14660"/>
        <v>187</v>
      </c>
      <c r="AZ764" s="14">
        <f t="shared" si="14660"/>
        <v>1837</v>
      </c>
      <c r="BA764" s="1">
        <f t="shared" si="14660"/>
        <v>1491</v>
      </c>
      <c r="BB764" s="14">
        <f t="shared" si="14660"/>
        <v>1319</v>
      </c>
      <c r="BC764" s="1">
        <f t="shared" si="14660"/>
        <v>486</v>
      </c>
      <c r="BD764" s="14">
        <f t="shared" si="14660"/>
        <v>3160</v>
      </c>
      <c r="BE764" s="1">
        <f t="shared" si="14660"/>
        <v>3587</v>
      </c>
      <c r="BF764" s="165">
        <f t="shared" si="14660"/>
        <v>22752</v>
      </c>
      <c r="BG764" s="166">
        <f t="shared" si="14660"/>
        <v>22826</v>
      </c>
      <c r="BI764" s="130" t="s">
        <v>34</v>
      </c>
      <c r="BJ764" s="122">
        <f>B764/B777</f>
        <v>5.115240659268501E-2</v>
      </c>
      <c r="BK764" s="123">
        <f t="shared" ref="BK764" si="14661">C764/C777</f>
        <v>6.6654102274155039E-2</v>
      </c>
      <c r="BL764" s="124">
        <f t="shared" ref="BL764" si="14662">D764/D777</f>
        <v>5.1625580564487315E-2</v>
      </c>
      <c r="BM764" s="125">
        <f t="shared" ref="BM764" si="14663">E764/E777</f>
        <v>4.916452442159383E-2</v>
      </c>
      <c r="BN764" s="122">
        <f t="shared" ref="BN764" si="14664">F764/F777</f>
        <v>4.3821555467824715E-2</v>
      </c>
      <c r="BO764" s="123">
        <f t="shared" ref="BO764" si="14665">G764/G777</f>
        <v>4.5650016539861067E-2</v>
      </c>
      <c r="BP764" s="124">
        <f t="shared" ref="BP764" si="14666">H764/H777</f>
        <v>5.4258758913938963E-2</v>
      </c>
      <c r="BQ764" s="125">
        <f t="shared" ref="BQ764" si="14667">I764/I777</f>
        <v>5.1829638935040723E-2</v>
      </c>
      <c r="BR764" s="122">
        <f t="shared" ref="BR764" si="14668">J764/J777</f>
        <v>4.0996531062756227E-2</v>
      </c>
      <c r="BS764" s="123">
        <f t="shared" ref="BS764" si="14669">K764/K777</f>
        <v>3.93028024606972E-2</v>
      </c>
      <c r="BT764" s="124">
        <f t="shared" ref="BT764" si="14670">L764/L777</f>
        <v>4.574008637612878E-2</v>
      </c>
      <c r="BU764" s="122">
        <f t="shared" ref="BU764" si="14671">M764/M777</f>
        <v>4.9722222222222223E-2</v>
      </c>
      <c r="BV764" s="126">
        <f t="shared" ref="BV764" si="14672">N764/N777</f>
        <v>4.6136618141097423E-2</v>
      </c>
      <c r="BW764" s="127">
        <f t="shared" ref="BW764" si="14673">O764/O777</f>
        <v>4.0746455781656865E-2</v>
      </c>
      <c r="BX764" s="122">
        <f t="shared" ref="BX764" si="14674">P764/P777</f>
        <v>5.8375870069605568E-2</v>
      </c>
      <c r="BY764" s="123">
        <f t="shared" ref="BY764" si="14675">Q764/Q777</f>
        <v>4.3916720884840596E-2</v>
      </c>
      <c r="BZ764" s="124">
        <f t="shared" ref="BZ764" si="14676">R764/R777</f>
        <v>5.4298937487777851E-2</v>
      </c>
      <c r="CA764" s="125">
        <f t="shared" ref="CA764" si="14677">S764/S777</f>
        <v>4.8318596393511104E-2</v>
      </c>
      <c r="CB764" s="122">
        <f t="shared" ref="CB764" si="14678">T764/T777</f>
        <v>4.116968064640246E-2</v>
      </c>
      <c r="CC764" s="123">
        <f t="shared" ref="CC764" si="14679">U764/U777</f>
        <v>3.962264150943396E-2</v>
      </c>
      <c r="CD764" s="124">
        <f t="shared" ref="CD764" si="14680">V764/V777</f>
        <v>5.3250827958863517E-2</v>
      </c>
      <c r="CE764" s="125">
        <f t="shared" ref="CE764" si="14681">W764/W777</f>
        <v>4.4994983406652776E-2</v>
      </c>
      <c r="CF764" s="122">
        <f t="shared" ref="CF764" si="14682">X764/X777</f>
        <v>4.1599816639926658E-2</v>
      </c>
      <c r="CG764" s="123">
        <f t="shared" ref="CG764" si="14683">Y764/Y777</f>
        <v>3.6710418375717799E-2</v>
      </c>
      <c r="CH764" s="124">
        <f t="shared" ref="CH764" si="14684">Z764/Z777</f>
        <v>5.8285415577626766E-2</v>
      </c>
      <c r="CI764" s="122">
        <f t="shared" ref="CI764" si="14685">AA764/AA777</f>
        <v>5.708428605219585E-2</v>
      </c>
      <c r="CJ764" s="128">
        <f t="shared" ref="CJ764" si="14686">AB764/AB777</f>
        <v>5.0951810636927726E-2</v>
      </c>
      <c r="CK764" s="129">
        <f t="shared" ref="CK764" si="14687">AC764/AC777</f>
        <v>4.9731053113994887E-2</v>
      </c>
    </row>
    <row r="765" spans="1:89" ht="13.5" thickTop="1" x14ac:dyDescent="0.2">
      <c r="A765" s="138" t="s">
        <v>35</v>
      </c>
      <c r="B765" s="193">
        <v>776</v>
      </c>
      <c r="C765" s="187">
        <v>840</v>
      </c>
      <c r="D765" s="188">
        <v>406</v>
      </c>
      <c r="E765" s="189">
        <v>289</v>
      </c>
      <c r="F765" s="186">
        <v>592</v>
      </c>
      <c r="G765" s="190">
        <v>812</v>
      </c>
      <c r="H765" s="188">
        <v>1329</v>
      </c>
      <c r="I765" s="189">
        <v>1361</v>
      </c>
      <c r="J765" s="186">
        <v>158</v>
      </c>
      <c r="K765" s="187">
        <v>98</v>
      </c>
      <c r="L765" s="188">
        <v>763</v>
      </c>
      <c r="M765" s="186">
        <v>524</v>
      </c>
      <c r="N765" s="191">
        <v>1344</v>
      </c>
      <c r="O765" s="194">
        <v>920</v>
      </c>
      <c r="P765" s="186">
        <v>745</v>
      </c>
      <c r="Q765" s="187">
        <v>435</v>
      </c>
      <c r="R765" s="188">
        <v>881</v>
      </c>
      <c r="S765" s="189">
        <v>786</v>
      </c>
      <c r="T765" s="186">
        <v>156</v>
      </c>
      <c r="U765" s="190">
        <v>80</v>
      </c>
      <c r="V765" s="188">
        <v>883</v>
      </c>
      <c r="W765" s="195">
        <v>607</v>
      </c>
      <c r="X765" s="186">
        <v>508</v>
      </c>
      <c r="Y765" s="190">
        <v>167</v>
      </c>
      <c r="Z765" s="188">
        <v>1356</v>
      </c>
      <c r="AA765" s="186">
        <v>1469</v>
      </c>
      <c r="AB765" s="161">
        <f t="shared" si="14385"/>
        <v>9897</v>
      </c>
      <c r="AC765" s="162">
        <f t="shared" si="14386"/>
        <v>8388</v>
      </c>
      <c r="BI765" s="138" t="s">
        <v>35</v>
      </c>
      <c r="BJ765" s="122">
        <f>B765/B777</f>
        <v>5.0955414012738856E-2</v>
      </c>
      <c r="BK765" s="123">
        <f t="shared" ref="BK765" si="14688">C765/C777</f>
        <v>5.2770448548812667E-2</v>
      </c>
      <c r="BL765" s="124">
        <f t="shared" ref="BL765" si="14689">D765/D777</f>
        <v>7.2525902107895682E-2</v>
      </c>
      <c r="BM765" s="125">
        <f t="shared" ref="BM765" si="14690">E765/E777</f>
        <v>4.6433161953727507E-2</v>
      </c>
      <c r="BN765" s="122">
        <f t="shared" ref="BN765" si="14691">F765/F777</f>
        <v>3.8952493749177523E-2</v>
      </c>
      <c r="BO765" s="123">
        <f t="shared" ref="BO765" si="14692">G765/G777</f>
        <v>5.372146873966259E-2</v>
      </c>
      <c r="BP765" s="124">
        <f t="shared" ref="BP765" si="14693">H765/H777</f>
        <v>5.8865216813571333E-2</v>
      </c>
      <c r="BQ765" s="125">
        <f t="shared" ref="BQ765" si="14694">I765/I777</f>
        <v>5.5152571220164523E-2</v>
      </c>
      <c r="BR765" s="122">
        <f t="shared" ref="BR765" si="14695">J765/J777</f>
        <v>4.9826553137811418E-2</v>
      </c>
      <c r="BS765" s="123">
        <f t="shared" ref="BS765" si="14696">K765/K777</f>
        <v>3.3492822966507178E-2</v>
      </c>
      <c r="BT765" s="124">
        <f t="shared" ref="BT765" si="14697">L765/L777</f>
        <v>7.4892029839026306E-2</v>
      </c>
      <c r="BU765" s="122">
        <f t="shared" ref="BU765" si="14698">M765/M777</f>
        <v>4.8518518518518516E-2</v>
      </c>
      <c r="BV765" s="126">
        <f t="shared" ref="BV765" si="14699">N765/N777</f>
        <v>6.0201567749160134E-2</v>
      </c>
      <c r="BW765" s="127">
        <f t="shared" ref="BW765" si="14700">O765/O777</f>
        <v>4.4363005111389721E-2</v>
      </c>
      <c r="BX765" s="122">
        <f t="shared" ref="BX765" si="14701">P765/P777</f>
        <v>6.9141531322505806E-2</v>
      </c>
      <c r="BY765" s="123">
        <f t="shared" ref="BY765" si="14702">Q765/Q777</f>
        <v>4.716981132075472E-2</v>
      </c>
      <c r="BZ765" s="124">
        <f t="shared" ref="BZ765" si="14703">R765/R777</f>
        <v>5.7427807835212827E-2</v>
      </c>
      <c r="CA765" s="125">
        <f t="shared" ref="CA765" si="14704">S765/S777</f>
        <v>5.4723943465849752E-2</v>
      </c>
      <c r="CB765" s="122">
        <f t="shared" ref="CB765" si="14705">T765/T777</f>
        <v>6.0023085802231625E-2</v>
      </c>
      <c r="CC765" s="123">
        <f t="shared" ref="CC765" si="14706">U765/U777</f>
        <v>3.0188679245283019E-2</v>
      </c>
      <c r="CD765" s="124">
        <f t="shared" ref="CD765" si="14707">V765/V777</f>
        <v>7.6956597524838771E-2</v>
      </c>
      <c r="CE765" s="125">
        <f t="shared" ref="CE765" si="14708">W765/W777</f>
        <v>4.6847264027166782E-2</v>
      </c>
      <c r="CF765" s="122">
        <f t="shared" ref="CF765" si="14709">X765/X777</f>
        <v>5.8216823286729315E-2</v>
      </c>
      <c r="CG765" s="123">
        <f t="shared" ref="CG765" si="14710">Y765/Y777</f>
        <v>3.424938474159147E-2</v>
      </c>
      <c r="CH765" s="124">
        <f t="shared" ref="CH765" si="14711">Z765/Z777</f>
        <v>5.906952430737062E-2</v>
      </c>
      <c r="CI765" s="122">
        <f t="shared" ref="CI765" si="14712">AA765/AA777</f>
        <v>5.7912165891350627E-2</v>
      </c>
      <c r="CJ765" s="128">
        <f t="shared" ref="CJ765" si="14713">AB765/AB777</f>
        <v>5.9564147162021464E-2</v>
      </c>
      <c r="CK765" s="129">
        <f t="shared" ref="CK765" si="14714">AC765/AC777</f>
        <v>5.0581311206522261E-2</v>
      </c>
    </row>
    <row r="766" spans="1:89" x14ac:dyDescent="0.2">
      <c r="A766" s="130" t="s">
        <v>36</v>
      </c>
      <c r="B766" s="196">
        <v>920</v>
      </c>
      <c r="C766" s="180">
        <v>1531</v>
      </c>
      <c r="D766" s="181">
        <v>421</v>
      </c>
      <c r="E766" s="182">
        <v>399</v>
      </c>
      <c r="F766" s="179">
        <v>846</v>
      </c>
      <c r="G766" s="183">
        <v>1498</v>
      </c>
      <c r="H766" s="181">
        <v>1500</v>
      </c>
      <c r="I766" s="182">
        <v>2138</v>
      </c>
      <c r="J766" s="179">
        <v>240</v>
      </c>
      <c r="K766" s="180">
        <v>164</v>
      </c>
      <c r="L766" s="181">
        <v>779</v>
      </c>
      <c r="M766" s="179">
        <v>526</v>
      </c>
      <c r="N766" s="184">
        <v>1773</v>
      </c>
      <c r="O766" s="197">
        <v>1258</v>
      </c>
      <c r="P766" s="179">
        <v>879</v>
      </c>
      <c r="Q766" s="180">
        <v>590</v>
      </c>
      <c r="R766" s="181">
        <v>1235</v>
      </c>
      <c r="S766" s="182">
        <v>1048</v>
      </c>
      <c r="T766" s="179">
        <v>348</v>
      </c>
      <c r="U766" s="183">
        <v>114</v>
      </c>
      <c r="V766" s="181">
        <v>1095</v>
      </c>
      <c r="W766" s="198">
        <v>846</v>
      </c>
      <c r="X766" s="179">
        <v>636</v>
      </c>
      <c r="Y766" s="183">
        <v>217</v>
      </c>
      <c r="Z766" s="181">
        <v>1658</v>
      </c>
      <c r="AA766" s="179">
        <v>2179</v>
      </c>
      <c r="AB766" s="161">
        <f t="shared" si="14385"/>
        <v>12330</v>
      </c>
      <c r="AC766" s="162">
        <f t="shared" si="14386"/>
        <v>12508</v>
      </c>
      <c r="BI766" s="130" t="s">
        <v>36</v>
      </c>
      <c r="BJ766" s="122">
        <f>B766/B777</f>
        <v>6.0411057850154312E-2</v>
      </c>
      <c r="BK766" s="123">
        <f t="shared" ref="BK766" si="14715">C766/C777</f>
        <v>9.6180424676466897E-2</v>
      </c>
      <c r="BL766" s="124">
        <f t="shared" ref="BL766" si="14716">D766/D777</f>
        <v>7.5205430510896745E-2</v>
      </c>
      <c r="BM766" s="125">
        <f t="shared" ref="BM766" si="14717">E766/E777</f>
        <v>6.4106683804627251E-2</v>
      </c>
      <c r="BN766" s="122">
        <f t="shared" ref="BN766" si="14718">F766/F777</f>
        <v>5.5665219107777338E-2</v>
      </c>
      <c r="BO766" s="123">
        <f t="shared" ref="BO766" si="14719">G766/G777</f>
        <v>9.9106847502480985E-2</v>
      </c>
      <c r="BP766" s="124">
        <f t="shared" ref="BP766" si="14720">H766/H777</f>
        <v>6.6439296629313013E-2</v>
      </c>
      <c r="BQ766" s="125">
        <f t="shared" ref="BQ766" si="14721">I766/I777</f>
        <v>8.6639380799935162E-2</v>
      </c>
      <c r="BR766" s="122">
        <f t="shared" ref="BR766" si="14722">J766/J777</f>
        <v>7.5685903500473037E-2</v>
      </c>
      <c r="BS766" s="123">
        <f t="shared" ref="BS766" si="14723">K766/K777</f>
        <v>5.6049213943950786E-2</v>
      </c>
      <c r="BT766" s="124">
        <f t="shared" ref="BT766" si="14724">L766/L777</f>
        <v>7.6462504907734596E-2</v>
      </c>
      <c r="BU766" s="122">
        <f t="shared" ref="BU766" si="14725">M766/M777</f>
        <v>4.87037037037037E-2</v>
      </c>
      <c r="BV766" s="126">
        <f t="shared" ref="BV766" si="14726">N766/N777</f>
        <v>7.9417693169092946E-2</v>
      </c>
      <c r="BW766" s="127">
        <f t="shared" ref="BW766" si="14727">O766/O777</f>
        <v>6.0661587424052463E-2</v>
      </c>
      <c r="BX766" s="122">
        <f t="shared" ref="BX766" si="14728">P766/P777</f>
        <v>8.1577726218097446E-2</v>
      </c>
      <c r="BY766" s="123">
        <f t="shared" ref="BY766" si="14729">Q766/Q777</f>
        <v>6.3977445239644326E-2</v>
      </c>
      <c r="BZ766" s="124">
        <f t="shared" ref="BZ766" si="14730">R766/R777</f>
        <v>8.0503226647545792E-2</v>
      </c>
      <c r="CA766" s="125">
        <f t="shared" ref="CA766" si="14731">S766/S777</f>
        <v>7.2965257954466331E-2</v>
      </c>
      <c r="CB766" s="122">
        <f t="shared" ref="CB766" si="14732">T766/T777</f>
        <v>0.13389765294343978</v>
      </c>
      <c r="CC766" s="123">
        <f t="shared" ref="CC766" si="14733">U766/U777</f>
        <v>4.3018867924528303E-2</v>
      </c>
      <c r="CD766" s="124">
        <f t="shared" ref="CD766" si="14734">V766/V777</f>
        <v>9.5433153215966529E-2</v>
      </c>
      <c r="CE766" s="125">
        <f t="shared" ref="CE766" si="14735">W766/W777</f>
        <v>6.5292891873118777E-2</v>
      </c>
      <c r="CF766" s="122">
        <f t="shared" ref="CF766" si="14736">X766/X777</f>
        <v>7.288562915425166E-2</v>
      </c>
      <c r="CG766" s="123">
        <f t="shared" ref="CG766" si="14737">Y766/Y777</f>
        <v>4.450369155045119E-2</v>
      </c>
      <c r="CH766" s="124">
        <f t="shared" ref="CH766" si="14738">Z766/Z777</f>
        <v>7.222512632862868E-2</v>
      </c>
      <c r="CI766" s="122">
        <f t="shared" ref="CI766" si="14739">AA766/AA777</f>
        <v>8.5902389024678699E-2</v>
      </c>
      <c r="CJ766" s="128">
        <f t="shared" ref="CJ766" si="14740">AB766/AB777</f>
        <v>7.4206924775964897E-2</v>
      </c>
      <c r="CK766" s="129">
        <f t="shared" ref="CK766" si="14741">AC766/AC777</f>
        <v>7.5425732066187468E-2</v>
      </c>
    </row>
    <row r="767" spans="1:89" x14ac:dyDescent="0.2">
      <c r="A767" s="138" t="s">
        <v>30</v>
      </c>
      <c r="B767" s="193">
        <v>994</v>
      </c>
      <c r="C767" s="187">
        <v>1385</v>
      </c>
      <c r="D767" s="188">
        <v>381</v>
      </c>
      <c r="E767" s="189">
        <v>507</v>
      </c>
      <c r="F767" s="186">
        <v>700</v>
      </c>
      <c r="G767" s="190">
        <v>1652</v>
      </c>
      <c r="H767" s="188">
        <v>1498</v>
      </c>
      <c r="I767" s="189">
        <v>1972</v>
      </c>
      <c r="J767" s="186">
        <v>310</v>
      </c>
      <c r="K767" s="187">
        <v>145</v>
      </c>
      <c r="L767" s="188">
        <v>879</v>
      </c>
      <c r="M767" s="186">
        <v>485</v>
      </c>
      <c r="N767" s="191">
        <v>1873</v>
      </c>
      <c r="O767" s="194">
        <v>1257</v>
      </c>
      <c r="P767" s="186">
        <v>757</v>
      </c>
      <c r="Q767" s="187">
        <v>673</v>
      </c>
      <c r="R767" s="188">
        <v>1048</v>
      </c>
      <c r="S767" s="189">
        <v>1138</v>
      </c>
      <c r="T767" s="186">
        <v>253</v>
      </c>
      <c r="U767" s="190">
        <v>91</v>
      </c>
      <c r="V767" s="188">
        <v>873</v>
      </c>
      <c r="W767" s="195">
        <v>885</v>
      </c>
      <c r="X767" s="186">
        <v>709</v>
      </c>
      <c r="Y767" s="190">
        <v>262</v>
      </c>
      <c r="Z767" s="188">
        <v>1693</v>
      </c>
      <c r="AA767" s="186">
        <v>2006</v>
      </c>
      <c r="AB767" s="161">
        <f t="shared" si="14385"/>
        <v>11968</v>
      </c>
      <c r="AC767" s="162">
        <f t="shared" si="14386"/>
        <v>12458</v>
      </c>
      <c r="BI767" s="138" t="s">
        <v>30</v>
      </c>
      <c r="BJ767" s="122">
        <f>B767/B777</f>
        <v>6.5270208155492809E-2</v>
      </c>
      <c r="BK767" s="123">
        <f t="shared" ref="BK767" si="14742">C767/C777</f>
        <v>8.7008418142982782E-2</v>
      </c>
      <c r="BL767" s="124">
        <f t="shared" ref="BL767" si="14743">D767/D777</f>
        <v>6.8060021436227219E-2</v>
      </c>
      <c r="BM767" s="125">
        <f t="shared" ref="BM767" si="14744">E767/E777</f>
        <v>8.1458868894601549E-2</v>
      </c>
      <c r="BN767" s="122">
        <f t="shared" ref="BN767" si="14745">F767/F777</f>
        <v>4.6058691933149098E-2</v>
      </c>
      <c r="BO767" s="123">
        <f t="shared" ref="BO767" si="14746">G767/G777</f>
        <v>0.10929540191862389</v>
      </c>
      <c r="BP767" s="124">
        <f t="shared" ref="BP767" si="14747">H767/H777</f>
        <v>6.6350710900473939E-2</v>
      </c>
      <c r="BQ767" s="125">
        <f t="shared" ref="BQ767" si="14748">I767/I777</f>
        <v>7.9912469100782105E-2</v>
      </c>
      <c r="BR767" s="122">
        <f t="shared" ref="BR767" si="14749">J767/J777</f>
        <v>9.7760958688111008E-2</v>
      </c>
      <c r="BS767" s="123">
        <f t="shared" ref="BS767" si="14750">K767/K777</f>
        <v>4.955570745044429E-2</v>
      </c>
      <c r="BT767" s="124">
        <f t="shared" ref="BT767" si="14751">L767/L777</f>
        <v>8.6277974087161369E-2</v>
      </c>
      <c r="BU767" s="122">
        <f t="shared" ref="BU767" si="14752">M767/M777</f>
        <v>4.490740740740741E-2</v>
      </c>
      <c r="BV767" s="126">
        <f t="shared" ref="BV767" si="14753">N767/N777</f>
        <v>8.3896976483762598E-2</v>
      </c>
      <c r="BW767" s="127">
        <f t="shared" ref="BW767" si="14754">O767/O777</f>
        <v>6.0613366766322695E-2</v>
      </c>
      <c r="BX767" s="122">
        <f t="shared" ref="BX767" si="14755">P767/P777</f>
        <v>7.0255220417633407E-2</v>
      </c>
      <c r="BY767" s="123">
        <f t="shared" ref="BY767" si="14756">Q767/Q777</f>
        <v>7.2977662112340053E-2</v>
      </c>
      <c r="BZ767" s="124">
        <f t="shared" ref="BZ767" si="14757">R767/R777</f>
        <v>6.8313669252330358E-2</v>
      </c>
      <c r="CA767" s="125">
        <f t="shared" ref="CA767" si="14758">S767/S777</f>
        <v>7.9231358351319364E-2</v>
      </c>
      <c r="CB767" s="122">
        <f t="shared" ref="CB767" si="14759">T767/T777</f>
        <v>9.7345132743362831E-2</v>
      </c>
      <c r="CC767" s="123">
        <f t="shared" ref="CC767" si="14760">U767/U777</f>
        <v>3.4339622641509436E-2</v>
      </c>
      <c r="CD767" s="124">
        <f t="shared" ref="CD767" si="14761">V767/V777</f>
        <v>7.6085061879030857E-2</v>
      </c>
      <c r="CE767" s="125">
        <f t="shared" ref="CE767" si="14762">W767/W777</f>
        <v>6.8302847881454035E-2</v>
      </c>
      <c r="CF767" s="122">
        <f t="shared" ref="CF767" si="14763">X767/X777</f>
        <v>8.1251432500572998E-2</v>
      </c>
      <c r="CG767" s="123">
        <f t="shared" ref="CG767" si="14764">Y767/Y777</f>
        <v>5.3732567678424936E-2</v>
      </c>
      <c r="CH767" s="124">
        <f t="shared" ref="CH767" si="14765">Z767/Z777</f>
        <v>7.3749782192019511E-2</v>
      </c>
      <c r="CI767" s="122">
        <f t="shared" ref="CI767" si="14766">AA767/AA777</f>
        <v>7.9082236064022704E-2</v>
      </c>
      <c r="CJ767" s="128">
        <f t="shared" ref="CJ767" si="14767">AB767/AB777</f>
        <v>7.2028262426500234E-2</v>
      </c>
      <c r="CK767" s="129">
        <f t="shared" ref="CK767" si="14768">AC767/AC777</f>
        <v>7.5124222104298324E-2</v>
      </c>
    </row>
    <row r="768" spans="1:89" x14ac:dyDescent="0.2">
      <c r="A768" s="130" t="s">
        <v>32</v>
      </c>
      <c r="B768" s="196">
        <v>924</v>
      </c>
      <c r="C768" s="180">
        <v>1048</v>
      </c>
      <c r="D768" s="181">
        <v>315</v>
      </c>
      <c r="E768" s="182">
        <v>365</v>
      </c>
      <c r="F768" s="179">
        <v>563</v>
      </c>
      <c r="G768" s="183">
        <v>1257</v>
      </c>
      <c r="H768" s="181">
        <v>1261</v>
      </c>
      <c r="I768" s="182">
        <v>1988</v>
      </c>
      <c r="J768" s="179">
        <v>341</v>
      </c>
      <c r="K768" s="180">
        <v>119</v>
      </c>
      <c r="L768" s="181">
        <v>982</v>
      </c>
      <c r="M768" s="179">
        <v>371</v>
      </c>
      <c r="N768" s="184">
        <v>1698</v>
      </c>
      <c r="O768" s="197">
        <v>1083</v>
      </c>
      <c r="P768" s="179">
        <v>594</v>
      </c>
      <c r="Q768" s="180">
        <v>631</v>
      </c>
      <c r="R768" s="181">
        <v>882</v>
      </c>
      <c r="S768" s="182">
        <v>999</v>
      </c>
      <c r="T768" s="179">
        <v>183</v>
      </c>
      <c r="U768" s="183">
        <v>96</v>
      </c>
      <c r="V768" s="181">
        <v>964</v>
      </c>
      <c r="W768" s="198">
        <v>606</v>
      </c>
      <c r="X768" s="179">
        <v>610</v>
      </c>
      <c r="Y768" s="183">
        <v>224</v>
      </c>
      <c r="Z768" s="181">
        <v>1467</v>
      </c>
      <c r="AA768" s="179">
        <v>1581</v>
      </c>
      <c r="AB768" s="161">
        <f t="shared" si="14385"/>
        <v>10784</v>
      </c>
      <c r="AC768" s="162">
        <f t="shared" si="14386"/>
        <v>10368</v>
      </c>
      <c r="BI768" s="130" t="s">
        <v>32</v>
      </c>
      <c r="BJ768" s="122">
        <f>B768/B777</f>
        <v>6.067371462341585E-2</v>
      </c>
      <c r="BK768" s="123">
        <f t="shared" ref="BK768" si="14769">C768/C777</f>
        <v>6.5837416760899617E-2</v>
      </c>
      <c r="BL768" s="124">
        <f t="shared" ref="BL768" si="14770">D768/D777</f>
        <v>5.6270096463022508E-2</v>
      </c>
      <c r="BM768" s="125">
        <f t="shared" ref="BM768" si="14771">E768/E777</f>
        <v>5.8643958868894598E-2</v>
      </c>
      <c r="BN768" s="122">
        <f t="shared" ref="BN768" si="14772">F768/F777</f>
        <v>3.7044347940518488E-2</v>
      </c>
      <c r="BO768" s="123">
        <f t="shared" ref="BO768" si="14773">G768/G777</f>
        <v>8.3162421435659939E-2</v>
      </c>
      <c r="BP768" s="124">
        <f t="shared" ref="BP768" si="14774">H768/H777</f>
        <v>5.5853302033042479E-2</v>
      </c>
      <c r="BQ768" s="125">
        <f t="shared" ref="BQ768" si="14775">I768/I777</f>
        <v>8.0560846132025771E-2</v>
      </c>
      <c r="BR768" s="122">
        <f t="shared" ref="BR768" si="14776">J768/J777</f>
        <v>0.10753705455692211</v>
      </c>
      <c r="BS768" s="123">
        <f t="shared" ref="BS768" si="14777">K768/K777</f>
        <v>4.0669856459330141E-2</v>
      </c>
      <c r="BT768" s="124">
        <f t="shared" ref="BT768" si="14778">L768/L777</f>
        <v>9.6387907341970946E-2</v>
      </c>
      <c r="BU768" s="122">
        <f t="shared" ref="BU768" si="14779">M768/M777</f>
        <v>3.4351851851851849E-2</v>
      </c>
      <c r="BV768" s="126">
        <f t="shared" ref="BV768" si="14780">N768/N777</f>
        <v>7.60582306830907E-2</v>
      </c>
      <c r="BW768" s="127">
        <f t="shared" ref="BW768" si="14781">O768/O777</f>
        <v>5.2222972321342466E-2</v>
      </c>
      <c r="BX768" s="122">
        <f t="shared" ref="BX768" si="14782">P768/P777</f>
        <v>5.5127610208816707E-2</v>
      </c>
      <c r="BY768" s="123">
        <f t="shared" ref="BY768" si="14783">Q768/Q777</f>
        <v>6.8423335502060284E-2</v>
      </c>
      <c r="BZ768" s="124">
        <f t="shared" ref="BZ768" si="14784">R768/R777</f>
        <v>5.7492992634117723E-2</v>
      </c>
      <c r="CA768" s="125">
        <f t="shared" ref="CA768" si="14785">S768/S777</f>
        <v>6.9553714405068578E-2</v>
      </c>
      <c r="CB768" s="122">
        <f t="shared" ref="CB768" si="14786">T768/T777</f>
        <v>7.041169680646403E-2</v>
      </c>
      <c r="CC768" s="123">
        <f t="shared" ref="CC768" si="14787">U768/U777</f>
        <v>3.6226415094339624E-2</v>
      </c>
      <c r="CD768" s="124">
        <f t="shared" ref="CD768" si="14788">V768/V777</f>
        <v>8.4016036255882859E-2</v>
      </c>
      <c r="CE768" s="125">
        <f t="shared" ref="CE768" si="14789">W768/W777</f>
        <v>4.6770085667978696E-2</v>
      </c>
      <c r="CF768" s="122">
        <f t="shared" ref="CF768" si="14790">X768/X777</f>
        <v>6.9906027962411188E-2</v>
      </c>
      <c r="CG768" s="123">
        <f t="shared" ref="CG768" si="14791">Y768/Y777</f>
        <v>4.5939294503691552E-2</v>
      </c>
      <c r="CH768" s="124">
        <f t="shared" ref="CH768" si="14792">Z768/Z777</f>
        <v>6.3904861474124414E-2</v>
      </c>
      <c r="CI768" s="122">
        <f t="shared" ref="CI768" si="14793">AA768/AA777</f>
        <v>6.2327525033509419E-2</v>
      </c>
      <c r="CJ768" s="128">
        <f t="shared" ref="CJ768" si="14794">AB768/AB777</f>
        <v>6.490247175863792E-2</v>
      </c>
      <c r="CK768" s="129">
        <f t="shared" ref="CK768" si="14795">AC768/AC777</f>
        <v>6.2521105697332241E-2</v>
      </c>
    </row>
    <row r="769" spans="1:89" x14ac:dyDescent="0.2">
      <c r="A769" s="138" t="s">
        <v>37</v>
      </c>
      <c r="B769" s="193">
        <v>1096</v>
      </c>
      <c r="C769" s="187">
        <v>939</v>
      </c>
      <c r="D769" s="188">
        <v>285</v>
      </c>
      <c r="E769" s="189">
        <v>484</v>
      </c>
      <c r="F769" s="186">
        <v>611</v>
      </c>
      <c r="G769" s="190">
        <v>1118</v>
      </c>
      <c r="H769" s="188">
        <v>1393</v>
      </c>
      <c r="I769" s="189">
        <v>1379</v>
      </c>
      <c r="J769" s="186">
        <v>337</v>
      </c>
      <c r="K769" s="187">
        <v>70</v>
      </c>
      <c r="L769" s="188">
        <v>984</v>
      </c>
      <c r="M769" s="186">
        <v>354</v>
      </c>
      <c r="N769" s="191">
        <v>1446</v>
      </c>
      <c r="O769" s="194">
        <v>892</v>
      </c>
      <c r="P769" s="186">
        <v>554</v>
      </c>
      <c r="Q769" s="187">
        <v>528</v>
      </c>
      <c r="R769" s="188">
        <v>770</v>
      </c>
      <c r="S769" s="189">
        <v>811</v>
      </c>
      <c r="T769" s="186">
        <v>159</v>
      </c>
      <c r="U769" s="190">
        <v>92</v>
      </c>
      <c r="V769" s="188">
        <v>1073</v>
      </c>
      <c r="W769" s="195">
        <v>517</v>
      </c>
      <c r="X769" s="186">
        <v>525</v>
      </c>
      <c r="Y769" s="190">
        <v>230</v>
      </c>
      <c r="Z769" s="188">
        <v>1457</v>
      </c>
      <c r="AA769" s="186">
        <v>1293</v>
      </c>
      <c r="AB769" s="161">
        <f t="shared" si="14385"/>
        <v>10690</v>
      </c>
      <c r="AC769" s="162">
        <f t="shared" si="14386"/>
        <v>8707</v>
      </c>
      <c r="BI769" s="138" t="s">
        <v>37</v>
      </c>
      <c r="BJ769" s="122">
        <f>B769/B777</f>
        <v>7.1967955873662087E-2</v>
      </c>
      <c r="BK769" s="123">
        <f t="shared" ref="BK769" si="14796">C769/C777</f>
        <v>5.8989822842065588E-2</v>
      </c>
      <c r="BL769" s="124">
        <f t="shared" ref="BL769" si="14797">D769/D777</f>
        <v>5.0911039657020367E-2</v>
      </c>
      <c r="BM769" s="125">
        <f t="shared" ref="BM769" si="14798">E769/E777</f>
        <v>7.7763496143958874E-2</v>
      </c>
      <c r="BN769" s="122">
        <f t="shared" ref="BN769" si="14799">F769/F777</f>
        <v>4.0202658244505855E-2</v>
      </c>
      <c r="BO769" s="123">
        <f t="shared" ref="BO769" si="14800">G769/G777</f>
        <v>7.3966258683427058E-2</v>
      </c>
      <c r="BP769" s="124">
        <f t="shared" ref="BP769" si="14801">H769/H777</f>
        <v>6.1699960136422025E-2</v>
      </c>
      <c r="BQ769" s="125">
        <f t="shared" ref="BQ769" si="14802">I769/I777</f>
        <v>5.5881995380313652E-2</v>
      </c>
      <c r="BR769" s="122">
        <f t="shared" ref="BR769" si="14803">J769/J777</f>
        <v>0.10627562283191422</v>
      </c>
      <c r="BS769" s="123">
        <f t="shared" ref="BS769" si="14804">K769/K777</f>
        <v>2.3923444976076555E-2</v>
      </c>
      <c r="BT769" s="124">
        <f t="shared" ref="BT769" si="14805">L769/L777</f>
        <v>9.6584216725559488E-2</v>
      </c>
      <c r="BU769" s="122">
        <f t="shared" ref="BU769" si="14806">M769/M777</f>
        <v>3.2777777777777781E-2</v>
      </c>
      <c r="BV769" s="126">
        <f t="shared" ref="BV769" si="14807">N769/N777</f>
        <v>6.4770436730123185E-2</v>
      </c>
      <c r="BW769" s="127">
        <f t="shared" ref="BW769" si="14808">O769/O777</f>
        <v>4.3012826694956117E-2</v>
      </c>
      <c r="BX769" s="122">
        <f t="shared" ref="BX769" si="14809">P769/P777</f>
        <v>5.1415313225058004E-2</v>
      </c>
      <c r="BY769" s="123">
        <f t="shared" ref="BY769" si="14810">Q769/Q777</f>
        <v>5.7254391672088484E-2</v>
      </c>
      <c r="BZ769" s="124">
        <f t="shared" ref="BZ769" si="14811">R769/R777</f>
        <v>5.0192295156769443E-2</v>
      </c>
      <c r="CA769" s="125">
        <f t="shared" ref="CA769" si="14812">S769/S777</f>
        <v>5.646452690942004E-2</v>
      </c>
      <c r="CB769" s="122">
        <f t="shared" ref="CB769" si="14813">T769/T777</f>
        <v>6.1177375913813004E-2</v>
      </c>
      <c r="CC769" s="123">
        <f t="shared" ref="CC769" si="14814">U769/U777</f>
        <v>3.471698113207547E-2</v>
      </c>
      <c r="CD769" s="124">
        <f t="shared" ref="CD769" si="14815">V769/V777</f>
        <v>9.3515774795189119E-2</v>
      </c>
      <c r="CE769" s="125">
        <f t="shared" ref="CE769" si="14816">W769/W777</f>
        <v>3.9901211700239254E-2</v>
      </c>
      <c r="CF769" s="122">
        <f t="shared" ref="CF769" si="14817">X769/X777</f>
        <v>6.0165024066009626E-2</v>
      </c>
      <c r="CG769" s="123">
        <f t="shared" ref="CG769" si="14818">Y769/Y777</f>
        <v>4.716981132075472E-2</v>
      </c>
      <c r="CH769" s="124">
        <f t="shared" ref="CH769" si="14819">Z769/Z777</f>
        <v>6.3469245513155609E-2</v>
      </c>
      <c r="CI769" s="122">
        <f t="shared" ref="CI769" si="14820">AA769/AA777</f>
        <v>5.0973744382243946E-2</v>
      </c>
      <c r="CJ769" s="128">
        <f t="shared" ref="CJ769" si="14821">AB769/AB777</f>
        <v>6.4336741756290741E-2</v>
      </c>
      <c r="CK769" s="129">
        <f t="shared" ref="CK769" si="14822">AC769/AC777</f>
        <v>5.2504944763374979E-2</v>
      </c>
    </row>
    <row r="770" spans="1:89" x14ac:dyDescent="0.2">
      <c r="A770" s="130" t="s">
        <v>38</v>
      </c>
      <c r="B770" s="196">
        <v>1048</v>
      </c>
      <c r="C770" s="180">
        <v>1315</v>
      </c>
      <c r="D770" s="181">
        <v>255</v>
      </c>
      <c r="E770" s="182">
        <v>593</v>
      </c>
      <c r="F770" s="179">
        <v>734</v>
      </c>
      <c r="G770" s="183">
        <v>1318</v>
      </c>
      <c r="H770" s="181">
        <v>1310</v>
      </c>
      <c r="I770" s="182">
        <v>1817</v>
      </c>
      <c r="J770" s="179">
        <v>290</v>
      </c>
      <c r="K770" s="180">
        <v>80</v>
      </c>
      <c r="L770" s="181">
        <v>720</v>
      </c>
      <c r="M770" s="179">
        <v>606</v>
      </c>
      <c r="N770" s="184">
        <v>1285</v>
      </c>
      <c r="O770" s="197">
        <v>1599</v>
      </c>
      <c r="P770" s="179">
        <v>412</v>
      </c>
      <c r="Q770" s="180">
        <v>971</v>
      </c>
      <c r="R770" s="181">
        <v>686</v>
      </c>
      <c r="S770" s="182">
        <v>1374</v>
      </c>
      <c r="T770" s="179">
        <v>136</v>
      </c>
      <c r="U770" s="183">
        <v>211</v>
      </c>
      <c r="V770" s="181">
        <v>970</v>
      </c>
      <c r="W770" s="198">
        <v>816</v>
      </c>
      <c r="X770" s="179">
        <v>386</v>
      </c>
      <c r="Y770" s="183">
        <v>405</v>
      </c>
      <c r="Z770" s="181">
        <v>1254</v>
      </c>
      <c r="AA770" s="179">
        <v>1653</v>
      </c>
      <c r="AB770" s="161">
        <f t="shared" si="14385"/>
        <v>9486</v>
      </c>
      <c r="AC770" s="162">
        <f t="shared" si="14386"/>
        <v>12758</v>
      </c>
      <c r="BI770" s="130" t="s">
        <v>38</v>
      </c>
      <c r="BJ770" s="122">
        <f>B770/B777</f>
        <v>6.8816074594523602E-2</v>
      </c>
      <c r="BK770" s="123">
        <f t="shared" ref="BK770" si="14823">C770/C777</f>
        <v>8.2610880763915068E-2</v>
      </c>
      <c r="BL770" s="124">
        <f t="shared" ref="BL770" si="14824">D770/D777</f>
        <v>4.5551982851018219E-2</v>
      </c>
      <c r="BM770" s="125">
        <f t="shared" ref="BM770" si="14825">E770/E777</f>
        <v>9.5276349614395892E-2</v>
      </c>
      <c r="BN770" s="122">
        <f t="shared" ref="BN770" si="14826">F770/F777</f>
        <v>4.8295828398473482E-2</v>
      </c>
      <c r="BO770" s="123">
        <f t="shared" ref="BO770" si="14827">G770/G777</f>
        <v>8.7198147535560697E-2</v>
      </c>
      <c r="BP770" s="124">
        <f t="shared" ref="BP770" si="14828">H770/H777</f>
        <v>5.8023652389600035E-2</v>
      </c>
      <c r="BQ770" s="125">
        <f t="shared" ref="BQ770" si="14829">I770/I777</f>
        <v>7.3631316610609066E-2</v>
      </c>
      <c r="BR770" s="122">
        <f t="shared" ref="BR770" si="14830">J770/J777</f>
        <v>9.1453800063071591E-2</v>
      </c>
      <c r="BS770" s="123">
        <f t="shared" ref="BS770" si="14831">K770/K777</f>
        <v>2.7341079972658919E-2</v>
      </c>
      <c r="BT770" s="124">
        <f t="shared" ref="BT770" si="14832">L770/L777</f>
        <v>7.0671378091872794E-2</v>
      </c>
      <c r="BU770" s="122">
        <f t="shared" ref="BU770" si="14833">M770/M777</f>
        <v>5.6111111111111112E-2</v>
      </c>
      <c r="BV770" s="126">
        <f t="shared" ref="BV770" si="14834">N770/N777</f>
        <v>5.7558790593505042E-2</v>
      </c>
      <c r="BW770" s="127">
        <f t="shared" ref="BW770" si="14835">O770/O777</f>
        <v>7.7104831709904523E-2</v>
      </c>
      <c r="BX770" s="122">
        <f t="shared" ref="BX770" si="14836">P770/P777</f>
        <v>3.8236658932714621E-2</v>
      </c>
      <c r="BY770" s="123">
        <f t="shared" ref="BY770" si="14837">Q770/Q777</f>
        <v>0.10529169377575363</v>
      </c>
      <c r="BZ770" s="124">
        <f t="shared" ref="BZ770" si="14838">R770/R777</f>
        <v>4.4716772048758228E-2</v>
      </c>
      <c r="CA770" s="125">
        <f t="shared" ref="CA770" si="14839">S770/S777</f>
        <v>9.5662466058622844E-2</v>
      </c>
      <c r="CB770" s="122">
        <f t="shared" ref="CB770" si="14840">T770/T777</f>
        <v>5.232781839168911E-2</v>
      </c>
      <c r="CC770" s="123">
        <f t="shared" ref="CC770" si="14841">U770/U777</f>
        <v>7.9622641509433961E-2</v>
      </c>
      <c r="CD770" s="124">
        <f t="shared" ref="CD770" si="14842">V770/V777</f>
        <v>8.4538957643367607E-2</v>
      </c>
      <c r="CE770" s="125">
        <f t="shared" ref="CE770" si="14843">W770/W777</f>
        <v>6.2977541097476261E-2</v>
      </c>
      <c r="CF770" s="122">
        <f t="shared" ref="CF770" si="14844">X770/X777</f>
        <v>4.4235617694247074E-2</v>
      </c>
      <c r="CG770" s="123">
        <f t="shared" ref="CG770" si="14845">Y770/Y777</f>
        <v>8.305988515176374E-2</v>
      </c>
      <c r="CH770" s="124">
        <f t="shared" ref="CH770" si="14846">Z770/Z777</f>
        <v>5.4626241505488761E-2</v>
      </c>
      <c r="CI770" s="122">
        <f t="shared" ref="CI770" si="14847">AA770/AA777</f>
        <v>6.5165970196325793E-2</v>
      </c>
      <c r="CJ770" s="128">
        <f t="shared" ref="CJ770" si="14848">AB770/AB777</f>
        <v>5.7090583002822631E-2</v>
      </c>
      <c r="CK770" s="129">
        <f t="shared" ref="CK770" si="14849">AC770/AC777</f>
        <v>7.6933281875633169E-2</v>
      </c>
    </row>
    <row r="771" spans="1:89" x14ac:dyDescent="0.2">
      <c r="A771" s="138" t="s">
        <v>39</v>
      </c>
      <c r="B771" s="193">
        <v>452</v>
      </c>
      <c r="C771" s="187">
        <v>639</v>
      </c>
      <c r="D771" s="188">
        <v>129</v>
      </c>
      <c r="E771" s="189">
        <v>387</v>
      </c>
      <c r="F771" s="186">
        <v>395</v>
      </c>
      <c r="G771" s="190">
        <v>1046</v>
      </c>
      <c r="H771" s="188">
        <v>597</v>
      </c>
      <c r="I771" s="189">
        <v>1533</v>
      </c>
      <c r="J771" s="186">
        <v>47</v>
      </c>
      <c r="K771" s="187">
        <v>71</v>
      </c>
      <c r="L771" s="188">
        <v>921</v>
      </c>
      <c r="M771" s="186">
        <v>431</v>
      </c>
      <c r="N771" s="191">
        <v>1488</v>
      </c>
      <c r="O771" s="194">
        <v>1185</v>
      </c>
      <c r="P771" s="186">
        <v>390</v>
      </c>
      <c r="Q771" s="187">
        <v>639</v>
      </c>
      <c r="R771" s="188">
        <v>650</v>
      </c>
      <c r="S771" s="189">
        <v>881</v>
      </c>
      <c r="T771" s="186">
        <v>83</v>
      </c>
      <c r="U771" s="190">
        <v>167</v>
      </c>
      <c r="V771" s="188">
        <v>929</v>
      </c>
      <c r="W771" s="195">
        <v>540</v>
      </c>
      <c r="X771" s="186">
        <v>254</v>
      </c>
      <c r="Y771" s="190">
        <v>409</v>
      </c>
      <c r="Z771" s="188">
        <v>1045</v>
      </c>
      <c r="AA771" s="186">
        <v>1200</v>
      </c>
      <c r="AB771" s="161">
        <f t="shared" si="14385"/>
        <v>7380</v>
      </c>
      <c r="AC771" s="162">
        <f t="shared" si="14386"/>
        <v>9128</v>
      </c>
      <c r="BI771" s="138" t="s">
        <v>39</v>
      </c>
      <c r="BJ771" s="122">
        <f>B771/B777</f>
        <v>2.9680215378554073E-2</v>
      </c>
      <c r="BK771" s="123">
        <f t="shared" ref="BK771" si="14850">C771/C777</f>
        <v>4.0143234074632494E-2</v>
      </c>
      <c r="BL771" s="124">
        <f t="shared" ref="BL771" si="14851">D771/D777</f>
        <v>2.3043944265809219E-2</v>
      </c>
      <c r="BM771" s="125">
        <f t="shared" ref="BM771" si="14852">E771/E777</f>
        <v>6.2178663239074547E-2</v>
      </c>
      <c r="BN771" s="122">
        <f t="shared" ref="BN771" si="14853">F771/F777</f>
        <v>2.5990261876562705E-2</v>
      </c>
      <c r="BO771" s="123">
        <f t="shared" ref="BO771" si="14854">G771/G777</f>
        <v>6.9202778696658945E-2</v>
      </c>
      <c r="BP771" s="124">
        <f t="shared" ref="BP771" si="14855">H771/H777</f>
        <v>2.6442840058466581E-2</v>
      </c>
      <c r="BQ771" s="125">
        <f t="shared" ref="BQ771" si="14856">I771/I777</f>
        <v>6.2122624306033956E-2</v>
      </c>
      <c r="BR771" s="122">
        <f t="shared" ref="BR771" si="14857">J771/J777</f>
        <v>1.4821822768842637E-2</v>
      </c>
      <c r="BS771" s="123">
        <f t="shared" ref="BS771" si="14858">K771/K777</f>
        <v>2.4265208475734792E-2</v>
      </c>
      <c r="BT771" s="124">
        <f t="shared" ref="BT771" si="14859">L771/L777</f>
        <v>9.0400471142520616E-2</v>
      </c>
      <c r="BU771" s="122">
        <f t="shared" ref="BU771" si="14860">M771/M777</f>
        <v>3.9907407407407405E-2</v>
      </c>
      <c r="BV771" s="126">
        <f t="shared" ref="BV771" si="14861">N771/N777</f>
        <v>6.665173572228443E-2</v>
      </c>
      <c r="BW771" s="127">
        <f t="shared" ref="BW771" si="14862">O771/O777</f>
        <v>5.714147940977915E-2</v>
      </c>
      <c r="BX771" s="122">
        <f t="shared" ref="BX771" si="14863">P771/P777</f>
        <v>3.6194895591647333E-2</v>
      </c>
      <c r="BY771" s="123">
        <f t="shared" ref="BY771" si="14864">Q771/Q777</f>
        <v>6.9290826284970727E-2</v>
      </c>
      <c r="BZ771" s="124">
        <f t="shared" ref="BZ771" si="14865">R771/R777</f>
        <v>4.2370119288181997E-2</v>
      </c>
      <c r="CA771" s="125">
        <f t="shared" ref="CA771" si="14866">S771/S777</f>
        <v>6.1338160551416832E-2</v>
      </c>
      <c r="CB771" s="122">
        <f t="shared" ref="CB771" si="14867">T771/T777</f>
        <v>3.193535975375144E-2</v>
      </c>
      <c r="CC771" s="123">
        <f t="shared" ref="CC771" si="14868">U771/U777</f>
        <v>6.3018867924528307E-2</v>
      </c>
      <c r="CD771" s="124">
        <f t="shared" ref="CD771" si="14869">V771/V777</f>
        <v>8.0965661495555175E-2</v>
      </c>
      <c r="CE771" s="125">
        <f t="shared" ref="CE771" si="14870">W771/W777</f>
        <v>4.1676313961565174E-2</v>
      </c>
      <c r="CF771" s="122">
        <f t="shared" ref="CF771" si="14871">X771/X777</f>
        <v>2.9108411643364657E-2</v>
      </c>
      <c r="CG771" s="123">
        <f t="shared" ref="CG771" si="14872">Y771/Y777</f>
        <v>8.3880229696472519E-2</v>
      </c>
      <c r="CH771" s="124">
        <f t="shared" ref="CH771" si="14873">Z771/Z777</f>
        <v>4.5521867921240633E-2</v>
      </c>
      <c r="CI771" s="122">
        <f t="shared" ref="CI771" si="14874">AA771/AA777</f>
        <v>4.7307419380272803E-2</v>
      </c>
      <c r="CJ771" s="128">
        <f t="shared" ref="CJ771" si="14875">AB771/AB777</f>
        <v>4.4415823588533736E-2</v>
      </c>
      <c r="CK771" s="129">
        <f t="shared" ref="CK771" si="14876">AC771/AC777</f>
        <v>5.5043658642481549E-2</v>
      </c>
    </row>
    <row r="772" spans="1:89" x14ac:dyDescent="0.2">
      <c r="A772" s="130" t="s">
        <v>40</v>
      </c>
      <c r="B772" s="196">
        <v>0</v>
      </c>
      <c r="C772" s="180">
        <v>280</v>
      </c>
      <c r="D772" s="181">
        <v>9</v>
      </c>
      <c r="E772" s="182">
        <v>181</v>
      </c>
      <c r="F772" s="179">
        <v>13</v>
      </c>
      <c r="G772" s="183">
        <v>492</v>
      </c>
      <c r="H772" s="181">
        <v>87</v>
      </c>
      <c r="I772" s="182">
        <v>383</v>
      </c>
      <c r="J772" s="179">
        <v>22</v>
      </c>
      <c r="K772" s="180">
        <v>24</v>
      </c>
      <c r="L772" s="181">
        <v>231</v>
      </c>
      <c r="M772" s="179">
        <v>61</v>
      </c>
      <c r="N772" s="184">
        <v>212</v>
      </c>
      <c r="O772" s="197">
        <v>212</v>
      </c>
      <c r="P772" s="179">
        <v>53</v>
      </c>
      <c r="Q772" s="180">
        <v>115</v>
      </c>
      <c r="R772" s="181">
        <v>177</v>
      </c>
      <c r="S772" s="182">
        <v>72</v>
      </c>
      <c r="T772" s="179">
        <v>10</v>
      </c>
      <c r="U772" s="183">
        <v>10</v>
      </c>
      <c r="V772" s="181">
        <v>134</v>
      </c>
      <c r="W772" s="198">
        <v>33</v>
      </c>
      <c r="X772" s="179">
        <v>42</v>
      </c>
      <c r="Y772" s="183">
        <v>25</v>
      </c>
      <c r="Z772" s="181">
        <v>86</v>
      </c>
      <c r="AA772" s="179">
        <v>144</v>
      </c>
      <c r="AB772" s="161">
        <f t="shared" si="14385"/>
        <v>1076</v>
      </c>
      <c r="AC772" s="162">
        <f t="shared" si="14386"/>
        <v>2032</v>
      </c>
      <c r="BI772" s="130" t="s">
        <v>40</v>
      </c>
      <c r="BJ772" s="122">
        <f>B772/B777</f>
        <v>0</v>
      </c>
      <c r="BK772" s="123">
        <f t="shared" ref="BK772" si="14877">C772/C777</f>
        <v>1.759014951627089E-2</v>
      </c>
      <c r="BL772" s="124">
        <f t="shared" ref="BL772" si="14878">D772/D777</f>
        <v>1.6077170418006431E-3</v>
      </c>
      <c r="BM772" s="125">
        <f t="shared" ref="BM772" si="14879">E772/E777</f>
        <v>2.9080976863753213E-2</v>
      </c>
      <c r="BN772" s="122">
        <f t="shared" ref="BN772" si="14880">F772/F777</f>
        <v>8.5537570732991178E-4</v>
      </c>
      <c r="BO772" s="123">
        <f t="shared" ref="BO772" si="14881">G772/G777</f>
        <v>3.2550446576248761E-2</v>
      </c>
      <c r="BP772" s="124">
        <f t="shared" ref="BP772" si="14882">H772/H777</f>
        <v>3.853479204500155E-3</v>
      </c>
      <c r="BQ772" s="125">
        <f t="shared" ref="BQ772" si="14883">I772/I777</f>
        <v>1.5520525185395307E-2</v>
      </c>
      <c r="BR772" s="122">
        <f t="shared" ref="BR772" si="14884">J772/J777</f>
        <v>6.9378744875433617E-3</v>
      </c>
      <c r="BS772" s="123">
        <f t="shared" ref="BS772" si="14885">K772/K777</f>
        <v>8.2023239917976762E-3</v>
      </c>
      <c r="BT772" s="124">
        <f t="shared" ref="BT772" si="14886">L772/L777</f>
        <v>2.2673733804475855E-2</v>
      </c>
      <c r="BU772" s="122">
        <f t="shared" ref="BU772" si="14887">M772/M777</f>
        <v>5.6481481481481478E-3</v>
      </c>
      <c r="BV772" s="126">
        <f t="shared" ref="BV772" si="14888">N772/N777</f>
        <v>9.4960806270996644E-3</v>
      </c>
      <c r="BW772" s="127">
        <f t="shared" ref="BW772" si="14889">O772/O777</f>
        <v>1.0222779438711544E-2</v>
      </c>
      <c r="BX772" s="122">
        <f t="shared" ref="BX772" si="14890">P772/P777</f>
        <v>4.9187935034802786E-3</v>
      </c>
      <c r="BY772" s="123">
        <f t="shared" ref="BY772" si="14891">Q772/Q777</f>
        <v>1.2470180004337453E-2</v>
      </c>
      <c r="BZ772" s="124">
        <f t="shared" ref="BZ772" si="14892">R772/R777</f>
        <v>1.1537709406166483E-2</v>
      </c>
      <c r="CA772" s="125">
        <f t="shared" ref="CA772" si="14893">S772/S777</f>
        <v>5.0128803174824205E-3</v>
      </c>
      <c r="CB772" s="122">
        <f t="shared" ref="CB772" si="14894">T772/T777</f>
        <v>3.8476337052712581E-3</v>
      </c>
      <c r="CC772" s="123">
        <f t="shared" ref="CC772" si="14895">U772/U777</f>
        <v>3.7735849056603774E-3</v>
      </c>
      <c r="CD772" s="124">
        <f t="shared" ref="CD772" si="14896">V772/V777</f>
        <v>1.1678577653826041E-2</v>
      </c>
      <c r="CE772" s="125">
        <f t="shared" ref="CE772" si="14897">W772/W777</f>
        <v>2.5468858532067609E-3</v>
      </c>
      <c r="CF772" s="122">
        <f t="shared" ref="CF772" si="14898">X772/X777</f>
        <v>4.81320192528077E-3</v>
      </c>
      <c r="CG772" s="123">
        <f t="shared" ref="CG772" si="14899">Y772/Y777</f>
        <v>5.1271534044298609E-3</v>
      </c>
      <c r="CH772" s="124">
        <f t="shared" ref="CH772" si="14900">Z772/Z777</f>
        <v>3.7462972643317652E-3</v>
      </c>
      <c r="CI772" s="122">
        <f t="shared" ref="CI772" si="14901">AA772/AA777</f>
        <v>5.6768903256327365E-3</v>
      </c>
      <c r="CJ772" s="128">
        <f t="shared" ref="CJ772" si="14902">AB772/AB777</f>
        <v>6.4758030055910975E-3</v>
      </c>
      <c r="CK772" s="129">
        <f t="shared" ref="CK772" si="14903">AC772/AC777</f>
        <v>1.2253364851174682E-2</v>
      </c>
    </row>
    <row r="773" spans="1:89" x14ac:dyDescent="0.2">
      <c r="A773" s="138" t="s">
        <v>41</v>
      </c>
      <c r="B773" s="193"/>
      <c r="C773" s="187"/>
      <c r="D773" s="188"/>
      <c r="E773" s="189"/>
      <c r="F773" s="186"/>
      <c r="G773" s="190"/>
      <c r="H773" s="188"/>
      <c r="I773" s="189"/>
      <c r="J773" s="186"/>
      <c r="K773" s="190"/>
      <c r="L773" s="188"/>
      <c r="M773" s="186"/>
      <c r="N773" s="191"/>
      <c r="O773" s="194"/>
      <c r="P773" s="186"/>
      <c r="Q773" s="190"/>
      <c r="R773" s="188"/>
      <c r="S773" s="189"/>
      <c r="T773" s="186"/>
      <c r="U773" s="190"/>
      <c r="V773" s="188"/>
      <c r="W773" s="189"/>
      <c r="X773" s="186"/>
      <c r="Y773" s="190"/>
      <c r="Z773" s="188"/>
      <c r="AA773" s="186"/>
      <c r="AB773" s="161">
        <f t="shared" si="14385"/>
        <v>0</v>
      </c>
      <c r="AC773" s="162">
        <f t="shared" si="14386"/>
        <v>0</v>
      </c>
      <c r="BI773" s="138" t="s">
        <v>41</v>
      </c>
      <c r="BJ773" s="122">
        <f>B773/B777</f>
        <v>0</v>
      </c>
      <c r="BK773" s="123">
        <f t="shared" ref="BK773" si="14904">C773/C777</f>
        <v>0</v>
      </c>
      <c r="BL773" s="124">
        <f t="shared" ref="BL773" si="14905">D773/D777</f>
        <v>0</v>
      </c>
      <c r="BM773" s="125">
        <f t="shared" ref="BM773" si="14906">E773/E777</f>
        <v>0</v>
      </c>
      <c r="BN773" s="122">
        <f t="shared" ref="BN773" si="14907">F773/F777</f>
        <v>0</v>
      </c>
      <c r="BO773" s="123">
        <f t="shared" ref="BO773" si="14908">G773/G777</f>
        <v>0</v>
      </c>
      <c r="BP773" s="124">
        <f t="shared" ref="BP773" si="14909">H773/H777</f>
        <v>0</v>
      </c>
      <c r="BQ773" s="125">
        <f t="shared" ref="BQ773" si="14910">I773/I777</f>
        <v>0</v>
      </c>
      <c r="BR773" s="122">
        <f t="shared" ref="BR773" si="14911">J773/J777</f>
        <v>0</v>
      </c>
      <c r="BS773" s="123">
        <f t="shared" ref="BS773" si="14912">K773/K777</f>
        <v>0</v>
      </c>
      <c r="BT773" s="124">
        <f t="shared" ref="BT773" si="14913">L773/L777</f>
        <v>0</v>
      </c>
      <c r="BU773" s="122">
        <f t="shared" ref="BU773" si="14914">M773/M777</f>
        <v>0</v>
      </c>
      <c r="BV773" s="126">
        <f t="shared" ref="BV773" si="14915">N773/N777</f>
        <v>0</v>
      </c>
      <c r="BW773" s="127">
        <f t="shared" ref="BW773" si="14916">O773/O777</f>
        <v>0</v>
      </c>
      <c r="BX773" s="122">
        <f t="shared" ref="BX773" si="14917">P773/P777</f>
        <v>0</v>
      </c>
      <c r="BY773" s="123">
        <f t="shared" ref="BY773" si="14918">Q773/Q777</f>
        <v>0</v>
      </c>
      <c r="BZ773" s="124">
        <f t="shared" ref="BZ773" si="14919">R773/R777</f>
        <v>0</v>
      </c>
      <c r="CA773" s="125">
        <f t="shared" ref="CA773" si="14920">S773/S777</f>
        <v>0</v>
      </c>
      <c r="CB773" s="122">
        <f t="shared" ref="CB773" si="14921">T773/T777</f>
        <v>0</v>
      </c>
      <c r="CC773" s="123">
        <f t="shared" ref="CC773" si="14922">U773/U777</f>
        <v>0</v>
      </c>
      <c r="CD773" s="124">
        <f t="shared" ref="CD773" si="14923">V773/V777</f>
        <v>0</v>
      </c>
      <c r="CE773" s="125">
        <f t="shared" ref="CE773" si="14924">W773/W777</f>
        <v>0</v>
      </c>
      <c r="CF773" s="122">
        <f t="shared" ref="CF773" si="14925">X773/X777</f>
        <v>0</v>
      </c>
      <c r="CG773" s="123">
        <f t="shared" ref="CG773" si="14926">Y773/Y777</f>
        <v>0</v>
      </c>
      <c r="CH773" s="124">
        <f t="shared" ref="CH773" si="14927">Z773/Z777</f>
        <v>0</v>
      </c>
      <c r="CI773" s="122">
        <f t="shared" ref="CI773" si="14928">AA773/AA777</f>
        <v>0</v>
      </c>
      <c r="CJ773" s="128">
        <f t="shared" ref="CJ773" si="14929">AB773/AB777</f>
        <v>0</v>
      </c>
      <c r="CK773" s="129">
        <f t="shared" ref="CK773" si="14930">AC773/AC777</f>
        <v>0</v>
      </c>
    </row>
    <row r="774" spans="1:89" x14ac:dyDescent="0.2">
      <c r="A774" s="130" t="s">
        <v>42</v>
      </c>
      <c r="B774" s="55"/>
      <c r="C774" s="56"/>
      <c r="D774" s="132"/>
      <c r="E774" s="133"/>
      <c r="F774" s="131"/>
      <c r="G774" s="134"/>
      <c r="H774" s="132"/>
      <c r="I774" s="133"/>
      <c r="J774" s="131"/>
      <c r="K774" s="134"/>
      <c r="L774" s="132"/>
      <c r="M774" s="131"/>
      <c r="N774" s="135"/>
      <c r="O774" s="136"/>
      <c r="P774" s="131"/>
      <c r="Q774" s="134"/>
      <c r="R774" s="132"/>
      <c r="S774" s="133"/>
      <c r="T774" s="131"/>
      <c r="U774" s="134"/>
      <c r="V774" s="132"/>
      <c r="W774" s="133"/>
      <c r="X774" s="131"/>
      <c r="Y774" s="134"/>
      <c r="Z774" s="137"/>
      <c r="AA774" s="2"/>
      <c r="AB774" s="163">
        <f t="shared" ref="AB774:AB776" si="14931">SUM(B774,D774,F774,H774,J774,L774,N774,P774,R774,T774,V774,X774,Z774)</f>
        <v>0</v>
      </c>
      <c r="AC774" s="164">
        <f t="shared" ref="AC774:AC776" si="14932">SUM(C774,E774,G774,I774,K774,M774,O774,Q774,S774,U774,W774,Y774,AA774)</f>
        <v>0</v>
      </c>
      <c r="BI774" s="130" t="s">
        <v>42</v>
      </c>
      <c r="BJ774" s="122">
        <f>B774/B777</f>
        <v>0</v>
      </c>
      <c r="BK774" s="123">
        <f t="shared" ref="BK774" si="14933">C774/C777</f>
        <v>0</v>
      </c>
      <c r="BL774" s="124">
        <f t="shared" ref="BL774" si="14934">D774/D777</f>
        <v>0</v>
      </c>
      <c r="BM774" s="125">
        <f t="shared" ref="BM774" si="14935">E774/E777</f>
        <v>0</v>
      </c>
      <c r="BN774" s="122">
        <f t="shared" ref="BN774" si="14936">F774/F777</f>
        <v>0</v>
      </c>
      <c r="BO774" s="123">
        <f t="shared" ref="BO774" si="14937">G774/G777</f>
        <v>0</v>
      </c>
      <c r="BP774" s="124">
        <f t="shared" ref="BP774" si="14938">H774/H777</f>
        <v>0</v>
      </c>
      <c r="BQ774" s="125">
        <f t="shared" ref="BQ774" si="14939">I774/I777</f>
        <v>0</v>
      </c>
      <c r="BR774" s="122">
        <f t="shared" ref="BR774" si="14940">J774/J777</f>
        <v>0</v>
      </c>
      <c r="BS774" s="123">
        <f t="shared" ref="BS774" si="14941">K774/K777</f>
        <v>0</v>
      </c>
      <c r="BT774" s="124">
        <f t="shared" ref="BT774" si="14942">L774/L777</f>
        <v>0</v>
      </c>
      <c r="BU774" s="122">
        <f t="shared" ref="BU774" si="14943">M774/M777</f>
        <v>0</v>
      </c>
      <c r="BV774" s="126">
        <f t="shared" ref="BV774" si="14944">N774/N777</f>
        <v>0</v>
      </c>
      <c r="BW774" s="127">
        <f t="shared" ref="BW774" si="14945">O774/O777</f>
        <v>0</v>
      </c>
      <c r="BX774" s="122">
        <f t="shared" ref="BX774" si="14946">P774/P777</f>
        <v>0</v>
      </c>
      <c r="BY774" s="123">
        <f t="shared" ref="BY774" si="14947">Q774/Q777</f>
        <v>0</v>
      </c>
      <c r="BZ774" s="124">
        <f t="shared" ref="BZ774" si="14948">R774/R777</f>
        <v>0</v>
      </c>
      <c r="CA774" s="125">
        <f t="shared" ref="CA774" si="14949">S774/S777</f>
        <v>0</v>
      </c>
      <c r="CB774" s="122">
        <f t="shared" ref="CB774" si="14950">T774/T777</f>
        <v>0</v>
      </c>
      <c r="CC774" s="123">
        <f t="shared" ref="CC774" si="14951">U774/U777</f>
        <v>0</v>
      </c>
      <c r="CD774" s="124">
        <f t="shared" ref="CD774" si="14952">V774/V777</f>
        <v>0</v>
      </c>
      <c r="CE774" s="125">
        <f t="shared" ref="CE774" si="14953">W774/W777</f>
        <v>0</v>
      </c>
      <c r="CF774" s="122">
        <f t="shared" ref="CF774" si="14954">X774/X777</f>
        <v>0</v>
      </c>
      <c r="CG774" s="123">
        <f t="shared" ref="CG774" si="14955">Y774/Y777</f>
        <v>0</v>
      </c>
      <c r="CH774" s="124">
        <f t="shared" ref="CH774" si="14956">Z774/Z777</f>
        <v>0</v>
      </c>
      <c r="CI774" s="122">
        <f t="shared" ref="CI774" si="14957">AA774/AA777</f>
        <v>0</v>
      </c>
      <c r="CJ774" s="128">
        <f t="shared" ref="CJ774" si="14958">AB774/AB777</f>
        <v>0</v>
      </c>
      <c r="CK774" s="129">
        <f t="shared" ref="CK774" si="14959">AC774/AC777</f>
        <v>0</v>
      </c>
    </row>
    <row r="775" spans="1:89" x14ac:dyDescent="0.2">
      <c r="A775" s="138" t="s">
        <v>43</v>
      </c>
      <c r="B775" s="53"/>
      <c r="C775" s="54"/>
      <c r="D775" s="143"/>
      <c r="E775" s="140"/>
      <c r="F775" s="141"/>
      <c r="G775" s="142"/>
      <c r="H775" s="143"/>
      <c r="I775" s="140"/>
      <c r="J775" s="141"/>
      <c r="K775" s="142"/>
      <c r="L775" s="143"/>
      <c r="M775" s="141"/>
      <c r="N775" s="145"/>
      <c r="O775" s="144"/>
      <c r="P775" s="141"/>
      <c r="Q775" s="142"/>
      <c r="R775" s="143"/>
      <c r="S775" s="140"/>
      <c r="T775" s="141"/>
      <c r="U775" s="142"/>
      <c r="V775" s="143"/>
      <c r="W775" s="140"/>
      <c r="X775" s="141"/>
      <c r="Y775" s="142"/>
      <c r="Z775" s="3"/>
      <c r="AA775" s="139"/>
      <c r="AB775" s="163">
        <f t="shared" si="14931"/>
        <v>0</v>
      </c>
      <c r="AC775" s="164">
        <f t="shared" si="14932"/>
        <v>0</v>
      </c>
      <c r="BI775" s="138" t="s">
        <v>43</v>
      </c>
      <c r="BJ775" s="122">
        <f>B775/B777</f>
        <v>0</v>
      </c>
      <c r="BK775" s="123">
        <f t="shared" ref="BK775" si="14960">C775/C777</f>
        <v>0</v>
      </c>
      <c r="BL775" s="124">
        <f t="shared" ref="BL775" si="14961">D775/D777</f>
        <v>0</v>
      </c>
      <c r="BM775" s="125">
        <f t="shared" ref="BM775" si="14962">E775/E777</f>
        <v>0</v>
      </c>
      <c r="BN775" s="122">
        <f t="shared" ref="BN775" si="14963">F775/F777</f>
        <v>0</v>
      </c>
      <c r="BO775" s="123">
        <f t="shared" ref="BO775" si="14964">G775/G777</f>
        <v>0</v>
      </c>
      <c r="BP775" s="124">
        <f t="shared" ref="BP775" si="14965">H775/H777</f>
        <v>0</v>
      </c>
      <c r="BQ775" s="125">
        <f t="shared" ref="BQ775" si="14966">I775/I777</f>
        <v>0</v>
      </c>
      <c r="BR775" s="122">
        <f t="shared" ref="BR775" si="14967">J775/J777</f>
        <v>0</v>
      </c>
      <c r="BS775" s="123">
        <f t="shared" ref="BS775" si="14968">K775/K777</f>
        <v>0</v>
      </c>
      <c r="BT775" s="124">
        <f t="shared" ref="BT775" si="14969">L775/L777</f>
        <v>0</v>
      </c>
      <c r="BU775" s="122">
        <f t="shared" ref="BU775" si="14970">M775/M777</f>
        <v>0</v>
      </c>
      <c r="BV775" s="126">
        <f t="shared" ref="BV775" si="14971">N775/N777</f>
        <v>0</v>
      </c>
      <c r="BW775" s="127">
        <f t="shared" ref="BW775" si="14972">O775/O777</f>
        <v>0</v>
      </c>
      <c r="BX775" s="122">
        <f t="shared" ref="BX775" si="14973">P775/P777</f>
        <v>0</v>
      </c>
      <c r="BY775" s="123">
        <f t="shared" ref="BY775" si="14974">Q775/Q777</f>
        <v>0</v>
      </c>
      <c r="BZ775" s="124">
        <f t="shared" ref="BZ775" si="14975">R775/R777</f>
        <v>0</v>
      </c>
      <c r="CA775" s="125">
        <f t="shared" ref="CA775" si="14976">S775/S777</f>
        <v>0</v>
      </c>
      <c r="CB775" s="122">
        <f t="shared" ref="CB775" si="14977">T775/T777</f>
        <v>0</v>
      </c>
      <c r="CC775" s="123">
        <f t="shared" ref="CC775" si="14978">U775/U777</f>
        <v>0</v>
      </c>
      <c r="CD775" s="124">
        <f t="shared" ref="CD775" si="14979">V775/V777</f>
        <v>0</v>
      </c>
      <c r="CE775" s="125">
        <f t="shared" ref="CE775" si="14980">W775/W777</f>
        <v>0</v>
      </c>
      <c r="CF775" s="122">
        <f t="shared" ref="CF775" si="14981">X775/X777</f>
        <v>0</v>
      </c>
      <c r="CG775" s="123">
        <f t="shared" ref="CG775" si="14982">Y775/Y777</f>
        <v>0</v>
      </c>
      <c r="CH775" s="124">
        <f t="shared" ref="CH775" si="14983">Z775/Z777</f>
        <v>0</v>
      </c>
      <c r="CI775" s="122">
        <f t="shared" ref="CI775" si="14984">AA775/AA777</f>
        <v>0</v>
      </c>
      <c r="CJ775" s="128">
        <f t="shared" ref="CJ775" si="14985">AB775/AB777</f>
        <v>0</v>
      </c>
      <c r="CK775" s="129">
        <f t="shared" ref="CK775" si="14986">AC775/AC777</f>
        <v>0</v>
      </c>
    </row>
    <row r="776" spans="1:89" ht="13.5" thickBot="1" x14ac:dyDescent="0.25">
      <c r="A776" s="130" t="s">
        <v>44</v>
      </c>
      <c r="B776" s="55"/>
      <c r="C776" s="56"/>
      <c r="D776" s="132"/>
      <c r="E776" s="133"/>
      <c r="F776" s="131"/>
      <c r="G776" s="134"/>
      <c r="H776" s="132"/>
      <c r="I776" s="133"/>
      <c r="J776" s="131"/>
      <c r="K776" s="134"/>
      <c r="L776" s="132"/>
      <c r="M776" s="131"/>
      <c r="N776" s="135"/>
      <c r="O776" s="136"/>
      <c r="P776" s="131"/>
      <c r="Q776" s="134"/>
      <c r="R776" s="132"/>
      <c r="S776" s="133"/>
      <c r="T776" s="131"/>
      <c r="U776" s="134"/>
      <c r="V776" s="132"/>
      <c r="W776" s="133"/>
      <c r="X776" s="131"/>
      <c r="Y776" s="134"/>
      <c r="Z776" s="137"/>
      <c r="AA776" s="2"/>
      <c r="AB776" s="163">
        <f t="shared" si="14931"/>
        <v>0</v>
      </c>
      <c r="AC776" s="164">
        <f t="shared" si="14932"/>
        <v>0</v>
      </c>
      <c r="BI776" s="130" t="s">
        <v>44</v>
      </c>
      <c r="BJ776" s="122">
        <f>B776/B777</f>
        <v>0</v>
      </c>
      <c r="BK776" s="123">
        <f t="shared" ref="BK776" si="14987">C776/C777</f>
        <v>0</v>
      </c>
      <c r="BL776" s="124">
        <f t="shared" ref="BL776" si="14988">D776/D777</f>
        <v>0</v>
      </c>
      <c r="BM776" s="125">
        <f t="shared" ref="BM776" si="14989">E776/E777</f>
        <v>0</v>
      </c>
      <c r="BN776" s="122">
        <f t="shared" ref="BN776" si="14990">F776/F777</f>
        <v>0</v>
      </c>
      <c r="BO776" s="123">
        <f t="shared" ref="BO776" si="14991">G776/G777</f>
        <v>0</v>
      </c>
      <c r="BP776" s="124">
        <f t="shared" ref="BP776" si="14992">H776/H777</f>
        <v>0</v>
      </c>
      <c r="BQ776" s="125">
        <f t="shared" ref="BQ776" si="14993">I776/I777</f>
        <v>0</v>
      </c>
      <c r="BR776" s="122">
        <f t="shared" ref="BR776" si="14994">J776/J777</f>
        <v>0</v>
      </c>
      <c r="BS776" s="123">
        <f t="shared" ref="BS776" si="14995">K776/K777</f>
        <v>0</v>
      </c>
      <c r="BT776" s="124">
        <f t="shared" ref="BT776" si="14996">L776/L777</f>
        <v>0</v>
      </c>
      <c r="BU776" s="122">
        <f t="shared" ref="BU776" si="14997">M776/M777</f>
        <v>0</v>
      </c>
      <c r="BV776" s="126">
        <f t="shared" ref="BV776" si="14998">N776/N777</f>
        <v>0</v>
      </c>
      <c r="BW776" s="127">
        <f t="shared" ref="BW776" si="14999">O776/O777</f>
        <v>0</v>
      </c>
      <c r="BX776" s="122">
        <f t="shared" ref="BX776" si="15000">P776/P777</f>
        <v>0</v>
      </c>
      <c r="BY776" s="123">
        <f t="shared" ref="BY776" si="15001">Q776/Q777</f>
        <v>0</v>
      </c>
      <c r="BZ776" s="124">
        <f t="shared" ref="BZ776" si="15002">R776/R777</f>
        <v>0</v>
      </c>
      <c r="CA776" s="125">
        <f t="shared" ref="CA776" si="15003">S776/S777</f>
        <v>0</v>
      </c>
      <c r="CB776" s="122">
        <f t="shared" ref="CB776" si="15004">T776/T777</f>
        <v>0</v>
      </c>
      <c r="CC776" s="123">
        <f t="shared" ref="CC776" si="15005">U776/U777</f>
        <v>0</v>
      </c>
      <c r="CD776" s="124">
        <f t="shared" ref="CD776" si="15006">V776/V777</f>
        <v>0</v>
      </c>
      <c r="CE776" s="125">
        <f t="shared" ref="CE776" si="15007">W776/W777</f>
        <v>0</v>
      </c>
      <c r="CF776" s="122">
        <f t="shared" ref="CF776" si="15008">X776/X777</f>
        <v>0</v>
      </c>
      <c r="CG776" s="123">
        <f t="shared" ref="CG776" si="15009">Y776/Y777</f>
        <v>0</v>
      </c>
      <c r="CH776" s="124">
        <f t="shared" ref="CH776" si="15010">Z776/Z777</f>
        <v>0</v>
      </c>
      <c r="CI776" s="122">
        <f t="shared" ref="CI776" si="15011">AA776/AA777</f>
        <v>0</v>
      </c>
      <c r="CJ776" s="128">
        <f t="shared" ref="CJ776" si="15012">AB776/AB777</f>
        <v>0</v>
      </c>
      <c r="CK776" s="129">
        <f t="shared" ref="CK776" si="15013">AC776/AC777</f>
        <v>0</v>
      </c>
    </row>
    <row r="777" spans="1:89" ht="14.25" thickTop="1" thickBot="1" x14ac:dyDescent="0.25">
      <c r="A777" s="250" t="s">
        <v>25</v>
      </c>
      <c r="B777" s="14">
        <f t="shared" ref="B777:AA777" si="15014">SUM(B754:B776)</f>
        <v>15229</v>
      </c>
      <c r="C777" s="1">
        <f t="shared" si="15014"/>
        <v>15918</v>
      </c>
      <c r="D777" s="14">
        <f t="shared" si="15014"/>
        <v>5598</v>
      </c>
      <c r="E777" s="1">
        <f t="shared" si="15014"/>
        <v>6224</v>
      </c>
      <c r="F777" s="14">
        <f t="shared" si="15014"/>
        <v>15198</v>
      </c>
      <c r="G777" s="1">
        <f t="shared" si="15014"/>
        <v>15115</v>
      </c>
      <c r="H777" s="14">
        <f t="shared" si="15014"/>
        <v>22577</v>
      </c>
      <c r="I777" s="1">
        <f t="shared" si="15014"/>
        <v>24677</v>
      </c>
      <c r="J777" s="14">
        <f t="shared" si="15014"/>
        <v>3171</v>
      </c>
      <c r="K777" s="1">
        <f t="shared" si="15014"/>
        <v>2926</v>
      </c>
      <c r="L777" s="14">
        <f t="shared" si="15014"/>
        <v>10188</v>
      </c>
      <c r="M777" s="1">
        <f t="shared" si="15014"/>
        <v>10800</v>
      </c>
      <c r="N777" s="14">
        <f t="shared" si="15014"/>
        <v>22325</v>
      </c>
      <c r="O777" s="1">
        <f t="shared" si="15014"/>
        <v>20738</v>
      </c>
      <c r="P777" s="14">
        <f t="shared" si="15014"/>
        <v>10775</v>
      </c>
      <c r="Q777" s="1">
        <f t="shared" si="15014"/>
        <v>9222</v>
      </c>
      <c r="R777" s="14">
        <f t="shared" si="15014"/>
        <v>15341</v>
      </c>
      <c r="S777" s="1">
        <f t="shared" si="15014"/>
        <v>14363</v>
      </c>
      <c r="T777" s="14">
        <f t="shared" si="15014"/>
        <v>2599</v>
      </c>
      <c r="U777" s="1">
        <f t="shared" si="15014"/>
        <v>2650</v>
      </c>
      <c r="V777" s="14">
        <f t="shared" si="15014"/>
        <v>11474</v>
      </c>
      <c r="W777" s="1">
        <f t="shared" si="15014"/>
        <v>12957</v>
      </c>
      <c r="X777" s="14">
        <f t="shared" si="15014"/>
        <v>8726</v>
      </c>
      <c r="Y777" s="1">
        <f t="shared" si="15014"/>
        <v>4876</v>
      </c>
      <c r="Z777" s="14">
        <f t="shared" si="15014"/>
        <v>22956</v>
      </c>
      <c r="AA777" s="1">
        <f t="shared" si="15014"/>
        <v>25366</v>
      </c>
      <c r="AB777" s="165">
        <f t="shared" ref="AB777:AC777" si="15015">SUM(AB753:AB776)</f>
        <v>166157</v>
      </c>
      <c r="AC777" s="166">
        <f t="shared" si="15015"/>
        <v>165832</v>
      </c>
      <c r="BI777" s="250" t="s">
        <v>25</v>
      </c>
      <c r="BJ777" s="146">
        <f>SUM(BJ753:BJ776)</f>
        <v>1</v>
      </c>
      <c r="BK777" s="147">
        <f t="shared" ref="BK777:CK777" si="15016">SUM(BK753:BK776)</f>
        <v>1</v>
      </c>
      <c r="BL777" s="146">
        <f t="shared" si="15016"/>
        <v>1</v>
      </c>
      <c r="BM777" s="147">
        <f t="shared" si="15016"/>
        <v>0.99999999999999989</v>
      </c>
      <c r="BN777" s="146">
        <f t="shared" si="15016"/>
        <v>1</v>
      </c>
      <c r="BO777" s="147">
        <f t="shared" si="15016"/>
        <v>0.99999999999999989</v>
      </c>
      <c r="BP777" s="146">
        <f t="shared" si="15016"/>
        <v>1</v>
      </c>
      <c r="BQ777" s="147">
        <f t="shared" si="15016"/>
        <v>1</v>
      </c>
      <c r="BR777" s="146">
        <f t="shared" si="15016"/>
        <v>0.99999999999999989</v>
      </c>
      <c r="BS777" s="147">
        <f t="shared" si="15016"/>
        <v>1</v>
      </c>
      <c r="BT777" s="146">
        <f t="shared" si="15016"/>
        <v>1</v>
      </c>
      <c r="BU777" s="147">
        <f t="shared" si="15016"/>
        <v>1</v>
      </c>
      <c r="BV777" s="146">
        <f t="shared" si="15016"/>
        <v>1</v>
      </c>
      <c r="BW777" s="147">
        <f t="shared" si="15016"/>
        <v>1</v>
      </c>
      <c r="BX777" s="146">
        <f t="shared" si="15016"/>
        <v>1</v>
      </c>
      <c r="BY777" s="147">
        <f t="shared" si="15016"/>
        <v>0.99999999999999989</v>
      </c>
      <c r="BZ777" s="146">
        <f t="shared" si="15016"/>
        <v>1</v>
      </c>
      <c r="CA777" s="147">
        <f t="shared" si="15016"/>
        <v>0.99999999999999978</v>
      </c>
      <c r="CB777" s="146">
        <f t="shared" si="15016"/>
        <v>1</v>
      </c>
      <c r="CC777" s="147">
        <f t="shared" si="15016"/>
        <v>0.99999999999999989</v>
      </c>
      <c r="CD777" s="146">
        <f t="shared" si="15016"/>
        <v>1</v>
      </c>
      <c r="CE777" s="147">
        <f t="shared" si="15016"/>
        <v>1</v>
      </c>
      <c r="CF777" s="146">
        <f t="shared" si="15016"/>
        <v>1</v>
      </c>
      <c r="CG777" s="147">
        <f t="shared" si="15016"/>
        <v>0.99999999999999989</v>
      </c>
      <c r="CH777" s="146">
        <f t="shared" si="15016"/>
        <v>1.0000000000000002</v>
      </c>
      <c r="CI777" s="147">
        <f t="shared" si="15016"/>
        <v>1</v>
      </c>
      <c r="CJ777" s="146">
        <f t="shared" si="15016"/>
        <v>1.0000000000000002</v>
      </c>
      <c r="CK777" s="147">
        <f t="shared" si="15016"/>
        <v>1</v>
      </c>
    </row>
    <row r="778" spans="1:89" ht="13.5" thickTop="1" x14ac:dyDescent="0.2">
      <c r="A778" s="177"/>
    </row>
    <row r="780" spans="1:89" x14ac:dyDescent="0.2">
      <c r="A780" s="269">
        <f>+A749+1</f>
        <v>44618</v>
      </c>
      <c r="B780" s="269"/>
      <c r="C780" s="269"/>
      <c r="D780" s="269"/>
      <c r="BI780" s="274">
        <f>+BI718+2</f>
        <v>44618</v>
      </c>
      <c r="BJ780" s="274"/>
      <c r="BK780" s="274"/>
      <c r="BL780" s="274"/>
    </row>
    <row r="781" spans="1:89" ht="13.5" thickBot="1" x14ac:dyDescent="0.25">
      <c r="AE781" t="s">
        <v>1</v>
      </c>
    </row>
    <row r="782" spans="1:89" ht="14.25" thickTop="1" thickBot="1" x14ac:dyDescent="0.25">
      <c r="A782" s="265" t="s">
        <v>2</v>
      </c>
      <c r="B782" s="267" t="s">
        <v>3</v>
      </c>
      <c r="C782" s="268"/>
      <c r="D782" s="267" t="s">
        <v>4</v>
      </c>
      <c r="E782" s="268"/>
      <c r="F782" s="267" t="s">
        <v>5</v>
      </c>
      <c r="G782" s="268"/>
      <c r="H782" s="267" t="s">
        <v>6</v>
      </c>
      <c r="I782" s="268"/>
      <c r="J782" s="267" t="s">
        <v>7</v>
      </c>
      <c r="K782" s="268"/>
      <c r="L782" s="267" t="s">
        <v>8</v>
      </c>
      <c r="M782" s="268"/>
      <c r="N782" s="267" t="s">
        <v>9</v>
      </c>
      <c r="O782" s="268"/>
      <c r="P782" s="267" t="s">
        <v>10</v>
      </c>
      <c r="Q782" s="268"/>
      <c r="R782" s="267" t="s">
        <v>11</v>
      </c>
      <c r="S782" s="268"/>
      <c r="T782" s="267" t="s">
        <v>12</v>
      </c>
      <c r="U782" s="268"/>
      <c r="V782" s="267" t="s">
        <v>13</v>
      </c>
      <c r="W782" s="268"/>
      <c r="X782" s="267" t="s">
        <v>14</v>
      </c>
      <c r="Y782" s="268"/>
      <c r="Z782" s="270" t="s">
        <v>15</v>
      </c>
      <c r="AA782" s="271"/>
      <c r="AB782" s="272" t="s">
        <v>16</v>
      </c>
      <c r="AC782" s="273"/>
      <c r="AE782" s="265" t="s">
        <v>2</v>
      </c>
      <c r="AF782" s="267" t="s">
        <v>3</v>
      </c>
      <c r="AG782" s="268"/>
      <c r="AH782" s="267" t="s">
        <v>4</v>
      </c>
      <c r="AI782" s="268"/>
      <c r="AJ782" s="267" t="s">
        <v>5</v>
      </c>
      <c r="AK782" s="268"/>
      <c r="AL782" s="267" t="s">
        <v>6</v>
      </c>
      <c r="AM782" s="268"/>
      <c r="AN782" s="267" t="s">
        <v>7</v>
      </c>
      <c r="AO782" s="268"/>
      <c r="AP782" s="267" t="s">
        <v>8</v>
      </c>
      <c r="AQ782" s="268"/>
      <c r="AR782" s="267" t="s">
        <v>9</v>
      </c>
      <c r="AS782" s="268"/>
      <c r="AT782" s="267" t="s">
        <v>10</v>
      </c>
      <c r="AU782" s="268"/>
      <c r="AV782" s="267" t="s">
        <v>11</v>
      </c>
      <c r="AW782" s="268"/>
      <c r="AX782" s="267" t="s">
        <v>12</v>
      </c>
      <c r="AY782" s="268"/>
      <c r="AZ782" s="267" t="s">
        <v>13</v>
      </c>
      <c r="BA782" s="268"/>
      <c r="BB782" s="267" t="s">
        <v>14</v>
      </c>
      <c r="BC782" s="268"/>
      <c r="BD782" s="270" t="s">
        <v>15</v>
      </c>
      <c r="BE782" s="271"/>
      <c r="BF782" s="272" t="s">
        <v>16</v>
      </c>
      <c r="BG782" s="273"/>
      <c r="BI782" s="265" t="s">
        <v>2</v>
      </c>
      <c r="BJ782" s="267" t="s">
        <v>3</v>
      </c>
      <c r="BK782" s="268"/>
      <c r="BL782" s="267" t="s">
        <v>4</v>
      </c>
      <c r="BM782" s="268"/>
      <c r="BN782" s="267" t="s">
        <v>5</v>
      </c>
      <c r="BO782" s="268"/>
      <c r="BP782" s="267" t="s">
        <v>6</v>
      </c>
      <c r="BQ782" s="268"/>
      <c r="BR782" s="267" t="s">
        <v>7</v>
      </c>
      <c r="BS782" s="268"/>
      <c r="BT782" s="267" t="s">
        <v>8</v>
      </c>
      <c r="BU782" s="268"/>
      <c r="BV782" s="267" t="s">
        <v>9</v>
      </c>
      <c r="BW782" s="268"/>
      <c r="BX782" s="267" t="s">
        <v>10</v>
      </c>
      <c r="BY782" s="268"/>
      <c r="BZ782" s="267" t="s">
        <v>11</v>
      </c>
      <c r="CA782" s="268"/>
      <c r="CB782" s="267" t="s">
        <v>12</v>
      </c>
      <c r="CC782" s="268"/>
      <c r="CD782" s="267" t="s">
        <v>13</v>
      </c>
      <c r="CE782" s="268"/>
      <c r="CF782" s="267" t="s">
        <v>14</v>
      </c>
      <c r="CG782" s="268"/>
      <c r="CH782" s="270" t="s">
        <v>15</v>
      </c>
      <c r="CI782" s="271"/>
      <c r="CJ782" s="267" t="s">
        <v>16</v>
      </c>
      <c r="CK782" s="268"/>
    </row>
    <row r="783" spans="1:89" ht="15" thickTop="1" thickBot="1" x14ac:dyDescent="0.3">
      <c r="A783" s="266"/>
      <c r="B783" s="110" t="s">
        <v>17</v>
      </c>
      <c r="C783" s="111" t="s">
        <v>18</v>
      </c>
      <c r="D783" s="112" t="s">
        <v>17</v>
      </c>
      <c r="E783" s="113" t="s">
        <v>18</v>
      </c>
      <c r="F783" s="110" t="s">
        <v>17</v>
      </c>
      <c r="G783" s="111" t="s">
        <v>18</v>
      </c>
      <c r="H783" s="112" t="s">
        <v>17</v>
      </c>
      <c r="I783" s="113" t="s">
        <v>18</v>
      </c>
      <c r="J783" s="110" t="s">
        <v>17</v>
      </c>
      <c r="K783" s="111" t="s">
        <v>18</v>
      </c>
      <c r="L783" s="112" t="s">
        <v>17</v>
      </c>
      <c r="M783" s="110" t="s">
        <v>18</v>
      </c>
      <c r="N783" s="114" t="s">
        <v>17</v>
      </c>
      <c r="O783" s="115" t="s">
        <v>18</v>
      </c>
      <c r="P783" s="110" t="s">
        <v>17</v>
      </c>
      <c r="Q783" s="111" t="s">
        <v>18</v>
      </c>
      <c r="R783" s="112" t="s">
        <v>17</v>
      </c>
      <c r="S783" s="113" t="s">
        <v>18</v>
      </c>
      <c r="T783" s="110" t="s">
        <v>17</v>
      </c>
      <c r="U783" s="111" t="s">
        <v>18</v>
      </c>
      <c r="V783" s="112" t="s">
        <v>17</v>
      </c>
      <c r="W783" s="113" t="s">
        <v>18</v>
      </c>
      <c r="X783" s="110" t="s">
        <v>17</v>
      </c>
      <c r="Y783" s="111" t="s">
        <v>18</v>
      </c>
      <c r="Z783" s="25" t="s">
        <v>17</v>
      </c>
      <c r="AA783" s="116" t="s">
        <v>18</v>
      </c>
      <c r="AB783" s="167" t="s">
        <v>17</v>
      </c>
      <c r="AC783" s="168" t="s">
        <v>18</v>
      </c>
      <c r="AE783" s="266"/>
      <c r="AF783" s="110" t="s">
        <v>17</v>
      </c>
      <c r="AG783" s="111" t="s">
        <v>18</v>
      </c>
      <c r="AH783" s="112" t="s">
        <v>17</v>
      </c>
      <c r="AI783" s="113" t="s">
        <v>18</v>
      </c>
      <c r="AJ783" s="110" t="s">
        <v>17</v>
      </c>
      <c r="AK783" s="111" t="s">
        <v>18</v>
      </c>
      <c r="AL783" s="112" t="s">
        <v>17</v>
      </c>
      <c r="AM783" s="113" t="s">
        <v>18</v>
      </c>
      <c r="AN783" s="110" t="s">
        <v>17</v>
      </c>
      <c r="AO783" s="111" t="s">
        <v>18</v>
      </c>
      <c r="AP783" s="112" t="s">
        <v>17</v>
      </c>
      <c r="AQ783" s="110" t="s">
        <v>18</v>
      </c>
      <c r="AR783" s="114" t="s">
        <v>17</v>
      </c>
      <c r="AS783" s="115" t="s">
        <v>18</v>
      </c>
      <c r="AT783" s="110" t="s">
        <v>17</v>
      </c>
      <c r="AU783" s="111" t="s">
        <v>18</v>
      </c>
      <c r="AV783" s="112" t="s">
        <v>17</v>
      </c>
      <c r="AW783" s="113" t="s">
        <v>18</v>
      </c>
      <c r="AX783" s="110" t="s">
        <v>17</v>
      </c>
      <c r="AY783" s="111" t="s">
        <v>18</v>
      </c>
      <c r="AZ783" s="112" t="s">
        <v>17</v>
      </c>
      <c r="BA783" s="113" t="s">
        <v>18</v>
      </c>
      <c r="BB783" s="110" t="s">
        <v>17</v>
      </c>
      <c r="BC783" s="111" t="s">
        <v>18</v>
      </c>
      <c r="BD783" s="25" t="s">
        <v>17</v>
      </c>
      <c r="BE783" s="116" t="s">
        <v>18</v>
      </c>
      <c r="BF783" s="167" t="s">
        <v>17</v>
      </c>
      <c r="BG783" s="168" t="s">
        <v>18</v>
      </c>
      <c r="BI783" s="266"/>
      <c r="BJ783" s="110" t="s">
        <v>17</v>
      </c>
      <c r="BK783" s="111" t="s">
        <v>18</v>
      </c>
      <c r="BL783" s="112" t="s">
        <v>17</v>
      </c>
      <c r="BM783" s="113" t="s">
        <v>18</v>
      </c>
      <c r="BN783" s="110" t="s">
        <v>17</v>
      </c>
      <c r="BO783" s="111" t="s">
        <v>18</v>
      </c>
      <c r="BP783" s="112" t="s">
        <v>17</v>
      </c>
      <c r="BQ783" s="113" t="s">
        <v>18</v>
      </c>
      <c r="BR783" s="110" t="s">
        <v>17</v>
      </c>
      <c r="BS783" s="111" t="s">
        <v>18</v>
      </c>
      <c r="BT783" s="112" t="s">
        <v>17</v>
      </c>
      <c r="BU783" s="110" t="s">
        <v>18</v>
      </c>
      <c r="BV783" s="114" t="s">
        <v>17</v>
      </c>
      <c r="BW783" s="115" t="s">
        <v>18</v>
      </c>
      <c r="BX783" s="110" t="s">
        <v>17</v>
      </c>
      <c r="BY783" s="111" t="s">
        <v>18</v>
      </c>
      <c r="BZ783" s="112" t="s">
        <v>17</v>
      </c>
      <c r="CA783" s="113" t="s">
        <v>18</v>
      </c>
      <c r="CB783" s="110" t="s">
        <v>17</v>
      </c>
      <c r="CC783" s="111" t="s">
        <v>18</v>
      </c>
      <c r="CD783" s="112" t="s">
        <v>17</v>
      </c>
      <c r="CE783" s="113" t="s">
        <v>18</v>
      </c>
      <c r="CF783" s="110" t="s">
        <v>17</v>
      </c>
      <c r="CG783" s="111" t="s">
        <v>18</v>
      </c>
      <c r="CH783" s="25" t="s">
        <v>17</v>
      </c>
      <c r="CI783" s="116" t="s">
        <v>18</v>
      </c>
      <c r="CJ783" s="114" t="s">
        <v>17</v>
      </c>
      <c r="CK783" s="115" t="s">
        <v>18</v>
      </c>
    </row>
    <row r="784" spans="1:89" ht="13.5" thickTop="1" x14ac:dyDescent="0.2">
      <c r="A784" s="118" t="s">
        <v>19</v>
      </c>
      <c r="B784" s="119"/>
      <c r="C784" s="176"/>
      <c r="D784" s="120"/>
      <c r="E784" s="171"/>
      <c r="F784" s="119"/>
      <c r="G784" s="121"/>
      <c r="H784" s="120"/>
      <c r="I784" s="171"/>
      <c r="J784" s="119"/>
      <c r="K784" s="121"/>
      <c r="L784" s="120"/>
      <c r="M784" s="119"/>
      <c r="N784" s="170"/>
      <c r="O784" s="172"/>
      <c r="P784" s="119"/>
      <c r="Q784" s="121"/>
      <c r="R784" s="120"/>
      <c r="S784" s="171"/>
      <c r="T784" s="119"/>
      <c r="U784" s="121"/>
      <c r="V784" s="120"/>
      <c r="W784" s="171"/>
      <c r="X784" s="119"/>
      <c r="Y784" s="121"/>
      <c r="Z784" s="20"/>
      <c r="AA784" s="175"/>
      <c r="AB784" s="161">
        <f>B784+D784+F784+H784+J784+L784+N784+P784+R784+T784+V784+X784+Z784</f>
        <v>0</v>
      </c>
      <c r="AC784" s="162">
        <f>C784+E784+G784+I784+K784+M784+O784+Q784+S784+U784+W784+Y784+AA784</f>
        <v>0</v>
      </c>
      <c r="AE784" s="253" t="str">
        <f>$AE$9</f>
        <v>07:00 - 07:59</v>
      </c>
      <c r="AF784" s="119">
        <f>SUMIF($A$9:$A$32,$AE784,B$784:B$807)</f>
        <v>1102</v>
      </c>
      <c r="AG784" s="176">
        <f t="shared" ref="AG784:AV786" si="15017">SUMIF($A$9:$A$32,$AE784,C$784:C$807)</f>
        <v>810</v>
      </c>
      <c r="AH784" s="120">
        <f t="shared" si="15017"/>
        <v>398</v>
      </c>
      <c r="AI784" s="171">
        <f t="shared" si="15017"/>
        <v>385</v>
      </c>
      <c r="AJ784" s="119">
        <f t="shared" si="15017"/>
        <v>1522</v>
      </c>
      <c r="AK784" s="121">
        <f t="shared" si="15017"/>
        <v>898</v>
      </c>
      <c r="AL784" s="120">
        <f t="shared" si="15017"/>
        <v>1593</v>
      </c>
      <c r="AM784" s="171">
        <f t="shared" si="15017"/>
        <v>1352</v>
      </c>
      <c r="AN784" s="119">
        <f t="shared" si="15017"/>
        <v>89</v>
      </c>
      <c r="AO784" s="121">
        <f t="shared" si="15017"/>
        <v>330</v>
      </c>
      <c r="AP784" s="120">
        <f t="shared" si="15017"/>
        <v>519</v>
      </c>
      <c r="AQ784" s="119">
        <f t="shared" si="15017"/>
        <v>893</v>
      </c>
      <c r="AR784" s="170">
        <f t="shared" si="15017"/>
        <v>1451</v>
      </c>
      <c r="AS784" s="172">
        <f t="shared" si="15017"/>
        <v>1592</v>
      </c>
      <c r="AT784" s="119">
        <f t="shared" si="15017"/>
        <v>806</v>
      </c>
      <c r="AU784" s="121">
        <f t="shared" si="15017"/>
        <v>758</v>
      </c>
      <c r="AV784" s="120">
        <f t="shared" si="15017"/>
        <v>1069</v>
      </c>
      <c r="AW784" s="171">
        <f t="shared" ref="AW784:BE786" si="15018">SUMIF($A$9:$A$32,$AE784,S$784:S$807)</f>
        <v>1050</v>
      </c>
      <c r="AX784" s="119">
        <f t="shared" si="15018"/>
        <v>170</v>
      </c>
      <c r="AY784" s="121">
        <f t="shared" si="15018"/>
        <v>398</v>
      </c>
      <c r="AZ784" s="120">
        <f t="shared" si="15018"/>
        <v>533</v>
      </c>
      <c r="BA784" s="171">
        <f t="shared" si="15018"/>
        <v>1012</v>
      </c>
      <c r="BB784" s="119">
        <f t="shared" si="15018"/>
        <v>718</v>
      </c>
      <c r="BC784" s="121">
        <f t="shared" si="15018"/>
        <v>609</v>
      </c>
      <c r="BD784" s="20">
        <f t="shared" si="15018"/>
        <v>1396</v>
      </c>
      <c r="BE784" s="175">
        <f t="shared" si="15018"/>
        <v>1433</v>
      </c>
      <c r="BF784" s="161">
        <f>AF784+AH784+AJ784+AL784+AN784+AP784+AR784+AT784+AV784+AX784+AZ784+BB784+BD784</f>
        <v>11366</v>
      </c>
      <c r="BG784" s="162">
        <f>AG784+AI784+AK784+AM784+AO784+AQ784+AS784+AU784+AW784+AY784+BA784+BC784+BE784</f>
        <v>11520</v>
      </c>
      <c r="BI784" s="118" t="s">
        <v>19</v>
      </c>
      <c r="BJ784" s="122">
        <f>B784/B808</f>
        <v>0</v>
      </c>
      <c r="BK784" s="123">
        <f t="shared" ref="BK784" si="15019">C784/C808</f>
        <v>0</v>
      </c>
      <c r="BL784" s="124">
        <f t="shared" ref="BL784" si="15020">D784/D808</f>
        <v>0</v>
      </c>
      <c r="BM784" s="125">
        <f t="shared" ref="BM784" si="15021">E784/E808</f>
        <v>0</v>
      </c>
      <c r="BN784" s="122">
        <f t="shared" ref="BN784" si="15022">F784/F808</f>
        <v>0</v>
      </c>
      <c r="BO784" s="123">
        <f t="shared" ref="BO784" si="15023">G784/G808</f>
        <v>0</v>
      </c>
      <c r="BP784" s="124">
        <f t="shared" ref="BP784" si="15024">H784/H808</f>
        <v>0</v>
      </c>
      <c r="BQ784" s="125">
        <f t="shared" ref="BQ784" si="15025">I784/I808</f>
        <v>0</v>
      </c>
      <c r="BR784" s="122">
        <f t="shared" ref="BR784" si="15026">J784/J808</f>
        <v>0</v>
      </c>
      <c r="BS784" s="123">
        <f t="shared" ref="BS784" si="15027">K784/K808</f>
        <v>0</v>
      </c>
      <c r="BT784" s="124">
        <f t="shared" ref="BT784" si="15028">L784/L808</f>
        <v>0</v>
      </c>
      <c r="BU784" s="122">
        <f t="shared" ref="BU784" si="15029">M784/M808</f>
        <v>0</v>
      </c>
      <c r="BV784" s="126">
        <f t="shared" ref="BV784" si="15030">N784/N808</f>
        <v>0</v>
      </c>
      <c r="BW784" s="127">
        <f t="shared" ref="BW784" si="15031">O784/O808</f>
        <v>0</v>
      </c>
      <c r="BX784" s="122">
        <f t="shared" ref="BX784" si="15032">P784/P808</f>
        <v>0</v>
      </c>
      <c r="BY784" s="123">
        <f t="shared" ref="BY784" si="15033">Q784/Q808</f>
        <v>0</v>
      </c>
      <c r="BZ784" s="124">
        <f t="shared" ref="BZ784" si="15034">R784/R808</f>
        <v>0</v>
      </c>
      <c r="CA784" s="125">
        <f t="shared" ref="CA784" si="15035">S784/S808</f>
        <v>0</v>
      </c>
      <c r="CB784" s="122">
        <f t="shared" ref="CB784" si="15036">T784/T808</f>
        <v>0</v>
      </c>
      <c r="CC784" s="123">
        <f t="shared" ref="CC784" si="15037">U784/U808</f>
        <v>0</v>
      </c>
      <c r="CD784" s="124">
        <f t="shared" ref="CD784" si="15038">V784/V808</f>
        <v>0</v>
      </c>
      <c r="CE784" s="125">
        <f t="shared" ref="CE784" si="15039">W784/W808</f>
        <v>0</v>
      </c>
      <c r="CF784" s="122">
        <f t="shared" ref="CF784" si="15040">X784/X808</f>
        <v>0</v>
      </c>
      <c r="CG784" s="123">
        <f t="shared" ref="CG784" si="15041">Y784/Y808</f>
        <v>0</v>
      </c>
      <c r="CH784" s="124">
        <f t="shared" ref="CH784" si="15042">Z784/Z808</f>
        <v>0</v>
      </c>
      <c r="CI784" s="122">
        <f t="shared" ref="CI784" si="15043">AA784/AA808</f>
        <v>0</v>
      </c>
      <c r="CJ784" s="128">
        <f t="shared" ref="CJ784" si="15044">AB784/AB808</f>
        <v>0</v>
      </c>
      <c r="CK784" s="129">
        <f t="shared" ref="CK784" si="15045">AC784/AC808</f>
        <v>0</v>
      </c>
    </row>
    <row r="785" spans="1:89" x14ac:dyDescent="0.2">
      <c r="A785" s="130" t="s">
        <v>21</v>
      </c>
      <c r="B785" s="179">
        <v>158</v>
      </c>
      <c r="C785" s="180">
        <v>0</v>
      </c>
      <c r="D785" s="181">
        <v>106</v>
      </c>
      <c r="E785" s="182">
        <v>0</v>
      </c>
      <c r="F785" s="179">
        <v>424</v>
      </c>
      <c r="G785" s="183">
        <v>3</v>
      </c>
      <c r="H785" s="181">
        <v>254</v>
      </c>
      <c r="I785" s="182">
        <v>25</v>
      </c>
      <c r="J785" s="179">
        <v>6</v>
      </c>
      <c r="K785" s="183">
        <v>13</v>
      </c>
      <c r="L785" s="181">
        <v>14</v>
      </c>
      <c r="M785" s="179">
        <v>23</v>
      </c>
      <c r="N785" s="184">
        <v>103</v>
      </c>
      <c r="O785" s="185">
        <v>60</v>
      </c>
      <c r="P785" s="179">
        <v>22</v>
      </c>
      <c r="Q785" s="183">
        <v>56</v>
      </c>
      <c r="R785" s="181">
        <v>10</v>
      </c>
      <c r="S785" s="182">
        <v>62</v>
      </c>
      <c r="T785" s="179">
        <v>0</v>
      </c>
      <c r="U785" s="183">
        <v>0</v>
      </c>
      <c r="V785" s="181">
        <v>1</v>
      </c>
      <c r="W785" s="182">
        <v>0</v>
      </c>
      <c r="X785" s="179">
        <v>2</v>
      </c>
      <c r="Y785" s="183">
        <v>0</v>
      </c>
      <c r="Z785" s="181">
        <v>0</v>
      </c>
      <c r="AA785" s="179">
        <v>0</v>
      </c>
      <c r="AB785" s="161">
        <f t="shared" ref="AB785:AB804" si="15046">B785+D785+F785+H785+J785+L785+N785+P785+R785+T785+V785+X785+Z785</f>
        <v>1100</v>
      </c>
      <c r="AC785" s="162">
        <f t="shared" ref="AC785:AC804" si="15047">C785+E785+G785+I785+K785+M785+O785+Q785+S785+U785+W785+Y785+AA785</f>
        <v>242</v>
      </c>
      <c r="AE785" s="255" t="str">
        <f>$AE$10</f>
        <v>08:00 - 08:59</v>
      </c>
      <c r="AF785" s="119">
        <f>SUMIF($A$9:$A$32,$AE785,B$784:B$807)</f>
        <v>1159</v>
      </c>
      <c r="AG785" s="180">
        <f t="shared" si="15017"/>
        <v>669</v>
      </c>
      <c r="AH785" s="181">
        <f t="shared" si="15017"/>
        <v>397</v>
      </c>
      <c r="AI785" s="182">
        <f t="shared" si="15017"/>
        <v>279</v>
      </c>
      <c r="AJ785" s="179">
        <f t="shared" si="15017"/>
        <v>1399</v>
      </c>
      <c r="AK785" s="183">
        <f t="shared" si="15017"/>
        <v>634</v>
      </c>
      <c r="AL785" s="181">
        <f t="shared" si="15017"/>
        <v>1415</v>
      </c>
      <c r="AM785" s="182">
        <f t="shared" si="15017"/>
        <v>1277</v>
      </c>
      <c r="AN785" s="179">
        <f t="shared" si="15017"/>
        <v>104</v>
      </c>
      <c r="AO785" s="183">
        <f t="shared" si="15017"/>
        <v>325</v>
      </c>
      <c r="AP785" s="181">
        <f t="shared" si="15017"/>
        <v>423</v>
      </c>
      <c r="AQ785" s="179">
        <f t="shared" si="15017"/>
        <v>948</v>
      </c>
      <c r="AR785" s="184">
        <f t="shared" si="15017"/>
        <v>1214</v>
      </c>
      <c r="AS785" s="185">
        <f t="shared" si="15017"/>
        <v>1574</v>
      </c>
      <c r="AT785" s="179">
        <f t="shared" si="15017"/>
        <v>687</v>
      </c>
      <c r="AU785" s="183">
        <f t="shared" si="15017"/>
        <v>560</v>
      </c>
      <c r="AV785" s="181">
        <f t="shared" si="15017"/>
        <v>1105</v>
      </c>
      <c r="AW785" s="182">
        <f t="shared" si="15018"/>
        <v>832</v>
      </c>
      <c r="AX785" s="179">
        <f t="shared" si="15018"/>
        <v>191</v>
      </c>
      <c r="AY785" s="183">
        <f t="shared" si="15018"/>
        <v>242</v>
      </c>
      <c r="AZ785" s="181">
        <f t="shared" si="15018"/>
        <v>430</v>
      </c>
      <c r="BA785" s="182">
        <f t="shared" si="15018"/>
        <v>963</v>
      </c>
      <c r="BB785" s="179">
        <f t="shared" si="15018"/>
        <v>562</v>
      </c>
      <c r="BC785" s="183">
        <f t="shared" si="15018"/>
        <v>458</v>
      </c>
      <c r="BD785" s="181">
        <f t="shared" si="15018"/>
        <v>1329</v>
      </c>
      <c r="BE785" s="179">
        <f t="shared" si="15018"/>
        <v>1488</v>
      </c>
      <c r="BF785" s="163">
        <f>SUM(AF785,AH785,AJ785,AL785,AN785,AP785,AR785,AT785,AV785,AX785,AZ785,BB785,BD785)</f>
        <v>10415</v>
      </c>
      <c r="BG785" s="164">
        <f>SUM(AG785,AI785,AK785,AM785,AO785,AQ785,AS785,AU785,AW785,AY785,BA785,BC785,BE785)</f>
        <v>10249</v>
      </c>
      <c r="BI785" s="130" t="s">
        <v>21</v>
      </c>
      <c r="BJ785" s="122">
        <f>B785/B808</f>
        <v>9.9508754251165128E-3</v>
      </c>
      <c r="BK785" s="123">
        <f t="shared" ref="BK785" si="15048">C785/C808</f>
        <v>0</v>
      </c>
      <c r="BL785" s="124">
        <f t="shared" ref="BL785" si="15049">D785/D808</f>
        <v>1.7094017094017096E-2</v>
      </c>
      <c r="BM785" s="125">
        <f t="shared" ref="BM785" si="15050">E785/E808</f>
        <v>0</v>
      </c>
      <c r="BN785" s="122">
        <f t="shared" ref="BN785" si="15051">F785/F808</f>
        <v>2.4744674642544498E-2</v>
      </c>
      <c r="BO785" s="123">
        <f t="shared" ref="BO785" si="15052">G785/G808</f>
        <v>1.5772870662460569E-4</v>
      </c>
      <c r="BP785" s="124">
        <f t="shared" ref="BP785" si="15053">H785/H808</f>
        <v>1.0634289302909775E-2</v>
      </c>
      <c r="BQ785" s="125">
        <f t="shared" ref="BQ785" si="15054">I785/I808</f>
        <v>9.2781592132120988E-4</v>
      </c>
      <c r="BR785" s="122">
        <f t="shared" ref="BR785" si="15055">J785/J808</f>
        <v>1.8645121193287756E-3</v>
      </c>
      <c r="BS785" s="123">
        <f t="shared" ref="BS785" si="15056">K785/K808</f>
        <v>4.349280695884911E-3</v>
      </c>
      <c r="BT785" s="124">
        <f t="shared" ref="BT785" si="15057">L785/L808</f>
        <v>1.3262599469496021E-3</v>
      </c>
      <c r="BU785" s="122">
        <f t="shared" ref="BU785" si="15058">M785/M808</f>
        <v>2.2912930862721659E-3</v>
      </c>
      <c r="BV785" s="126">
        <f t="shared" ref="BV785" si="15059">N785/N808</f>
        <v>4.2782969885773623E-3</v>
      </c>
      <c r="BW785" s="127">
        <f t="shared" ref="BW785" si="15060">O785/O808</f>
        <v>2.7135814752837955E-3</v>
      </c>
      <c r="BX785" s="122">
        <f t="shared" ref="BX785" si="15061">P785/P808</f>
        <v>1.8931245159624817E-3</v>
      </c>
      <c r="BY785" s="123">
        <f t="shared" ref="BY785" si="15062">Q785/Q808</f>
        <v>5.5726938003781467E-3</v>
      </c>
      <c r="BZ785" s="124">
        <f t="shared" ref="BZ785" si="15063">R785/R808</f>
        <v>6.0096153846153849E-4</v>
      </c>
      <c r="CA785" s="125">
        <f t="shared" ref="CA785" si="15064">S785/S808</f>
        <v>4.0267584594401509E-3</v>
      </c>
      <c r="CB785" s="122">
        <f t="shared" ref="CB785" si="15065">T785/T808</f>
        <v>0</v>
      </c>
      <c r="CC785" s="123">
        <f t="shared" ref="CC785" si="15066">U785/U808</f>
        <v>0</v>
      </c>
      <c r="CD785" s="124">
        <f t="shared" ref="CD785" si="15067">V785/V808</f>
        <v>7.6775431861804221E-5</v>
      </c>
      <c r="CE785" s="125">
        <f t="shared" ref="CE785" si="15068">W785/W808</f>
        <v>0</v>
      </c>
      <c r="CF785" s="122">
        <f t="shared" ref="CF785" si="15069">X785/X808</f>
        <v>2.0024028834601522E-4</v>
      </c>
      <c r="CG785" s="123">
        <f t="shared" ref="CG785" si="15070">Y785/Y808</f>
        <v>0</v>
      </c>
      <c r="CH785" s="124">
        <f t="shared" ref="CH785" si="15071">Z785/Z808</f>
        <v>0</v>
      </c>
      <c r="CI785" s="122">
        <f t="shared" ref="CI785" si="15072">AA785/AA808</f>
        <v>0</v>
      </c>
      <c r="CJ785" s="128">
        <f t="shared" ref="CJ785" si="15073">AB785/AB808</f>
        <v>6.1078535891968726E-3</v>
      </c>
      <c r="CK785" s="129">
        <f t="shared" ref="CK785" si="15074">AC785/AC808</f>
        <v>1.3464266837288231E-3</v>
      </c>
    </row>
    <row r="786" spans="1:89" ht="13.5" thickBot="1" x14ac:dyDescent="0.25">
      <c r="A786" s="138" t="s">
        <v>23</v>
      </c>
      <c r="B786" s="186">
        <v>792</v>
      </c>
      <c r="C786" s="187">
        <v>98</v>
      </c>
      <c r="D786" s="188">
        <v>382</v>
      </c>
      <c r="E786" s="189">
        <v>86</v>
      </c>
      <c r="F786" s="186">
        <v>1699</v>
      </c>
      <c r="G786" s="190">
        <v>201</v>
      </c>
      <c r="H786" s="188">
        <v>1143</v>
      </c>
      <c r="I786" s="189">
        <v>325</v>
      </c>
      <c r="J786" s="186">
        <v>45</v>
      </c>
      <c r="K786" s="190">
        <v>133</v>
      </c>
      <c r="L786" s="188">
        <v>235</v>
      </c>
      <c r="M786" s="186">
        <v>390</v>
      </c>
      <c r="N786" s="191">
        <v>772</v>
      </c>
      <c r="O786" s="192">
        <v>1004</v>
      </c>
      <c r="P786" s="186">
        <v>336</v>
      </c>
      <c r="Q786" s="190">
        <v>563</v>
      </c>
      <c r="R786" s="188">
        <v>509</v>
      </c>
      <c r="S786" s="189">
        <v>538</v>
      </c>
      <c r="T786" s="186">
        <v>59</v>
      </c>
      <c r="U786" s="190">
        <v>333</v>
      </c>
      <c r="V786" s="188">
        <v>178</v>
      </c>
      <c r="W786" s="189">
        <v>697</v>
      </c>
      <c r="X786" s="186">
        <v>350</v>
      </c>
      <c r="Y786" s="190">
        <v>331</v>
      </c>
      <c r="Z786" s="188">
        <v>900</v>
      </c>
      <c r="AA786" s="186">
        <v>695</v>
      </c>
      <c r="AB786" s="161">
        <f t="shared" si="15046"/>
        <v>7400</v>
      </c>
      <c r="AC786" s="162">
        <f t="shared" si="15047"/>
        <v>5394</v>
      </c>
      <c r="AE786" s="253">
        <f>$AE$11</f>
        <v>0</v>
      </c>
      <c r="AF786" s="119">
        <f>SUMIF($A$9:$A$32,$AE786,B$784:B$807)</f>
        <v>0</v>
      </c>
      <c r="AG786" s="187">
        <f t="shared" si="15017"/>
        <v>0</v>
      </c>
      <c r="AH786" s="188">
        <f t="shared" si="15017"/>
        <v>0</v>
      </c>
      <c r="AI786" s="189">
        <f t="shared" si="15017"/>
        <v>0</v>
      </c>
      <c r="AJ786" s="186">
        <f t="shared" si="15017"/>
        <v>0</v>
      </c>
      <c r="AK786" s="190">
        <f t="shared" si="15017"/>
        <v>0</v>
      </c>
      <c r="AL786" s="188">
        <f t="shared" si="15017"/>
        <v>0</v>
      </c>
      <c r="AM786" s="189">
        <f t="shared" si="15017"/>
        <v>0</v>
      </c>
      <c r="AN786" s="186">
        <f t="shared" si="15017"/>
        <v>0</v>
      </c>
      <c r="AO786" s="190">
        <f t="shared" si="15017"/>
        <v>0</v>
      </c>
      <c r="AP786" s="188">
        <f t="shared" si="15017"/>
        <v>0</v>
      </c>
      <c r="AQ786" s="186">
        <f t="shared" si="15017"/>
        <v>0</v>
      </c>
      <c r="AR786" s="191">
        <f t="shared" si="15017"/>
        <v>0</v>
      </c>
      <c r="AS786" s="192">
        <f t="shared" si="15017"/>
        <v>0</v>
      </c>
      <c r="AT786" s="186">
        <f t="shared" si="15017"/>
        <v>0</v>
      </c>
      <c r="AU786" s="190">
        <f t="shared" si="15017"/>
        <v>0</v>
      </c>
      <c r="AV786" s="188">
        <f t="shared" si="15017"/>
        <v>0</v>
      </c>
      <c r="AW786" s="189">
        <f t="shared" si="15018"/>
        <v>0</v>
      </c>
      <c r="AX786" s="186">
        <f t="shared" si="15018"/>
        <v>0</v>
      </c>
      <c r="AY786" s="190">
        <f t="shared" si="15018"/>
        <v>0</v>
      </c>
      <c r="AZ786" s="188">
        <f t="shared" si="15018"/>
        <v>0</v>
      </c>
      <c r="BA786" s="189">
        <f t="shared" si="15018"/>
        <v>0</v>
      </c>
      <c r="BB786" s="186">
        <f t="shared" si="15018"/>
        <v>0</v>
      </c>
      <c r="BC786" s="190">
        <f t="shared" si="15018"/>
        <v>0</v>
      </c>
      <c r="BD786" s="188">
        <f t="shared" si="15018"/>
        <v>0</v>
      </c>
      <c r="BE786" s="186">
        <f t="shared" si="15018"/>
        <v>0</v>
      </c>
      <c r="BF786" s="163">
        <f>SUM(AF786,AH786,AJ786,AL786,AN786,AP786,AR786,AT786,AV786,AX786,AZ786,BB786,BD786)</f>
        <v>0</v>
      </c>
      <c r="BG786" s="164">
        <f>SUM(AG786,AI786,AK786,AM786,AO786,AQ786,AS786,AU786,AW786,AY786,BA786,BC786,BE786)</f>
        <v>0</v>
      </c>
      <c r="BI786" s="138" t="s">
        <v>23</v>
      </c>
      <c r="BJ786" s="122">
        <f>B786/B808</f>
        <v>4.9880337574001767E-2</v>
      </c>
      <c r="BK786" s="123">
        <f t="shared" ref="BK786" si="15075">C786/C808</f>
        <v>5.8087843044277165E-3</v>
      </c>
      <c r="BL786" s="124">
        <f t="shared" ref="BL786" si="15076">D786/D808</f>
        <v>6.1602967263344618E-2</v>
      </c>
      <c r="BM786" s="125">
        <f t="shared" ref="BM786" si="15077">E786/E808</f>
        <v>1.286654697785757E-2</v>
      </c>
      <c r="BN786" s="122">
        <f t="shared" ref="BN786" si="15078">F786/F808</f>
        <v>9.9153778815290347E-2</v>
      </c>
      <c r="BO786" s="123">
        <f t="shared" ref="BO786" si="15079">G786/G808</f>
        <v>1.056782334384858E-2</v>
      </c>
      <c r="BP786" s="124">
        <f t="shared" ref="BP786" si="15080">H786/H808</f>
        <v>4.7854301863093994E-2</v>
      </c>
      <c r="BQ786" s="125">
        <f t="shared" ref="BQ786" si="15081">I786/I808</f>
        <v>1.2061606977175728E-2</v>
      </c>
      <c r="BR786" s="122">
        <f t="shared" ref="BR786" si="15082">J786/J808</f>
        <v>1.3983840894965818E-2</v>
      </c>
      <c r="BS786" s="123">
        <f t="shared" ref="BS786" si="15083">K786/K808</f>
        <v>4.449648711943794E-2</v>
      </c>
      <c r="BT786" s="124">
        <f t="shared" ref="BT786" si="15084">L786/L808</f>
        <v>2.2262220538082605E-2</v>
      </c>
      <c r="BU786" s="122">
        <f t="shared" ref="BU786" si="15085">M786/M808</f>
        <v>3.8852361028093245E-2</v>
      </c>
      <c r="BV786" s="126">
        <f t="shared" ref="BV786" si="15086">N786/N808</f>
        <v>3.2066458982346835E-2</v>
      </c>
      <c r="BW786" s="127">
        <f t="shared" ref="BW786" si="15087">O786/O808</f>
        <v>4.5407263353082178E-2</v>
      </c>
      <c r="BX786" s="122">
        <f t="shared" ref="BX786" si="15088">P786/P808</f>
        <v>2.8913174425608812E-2</v>
      </c>
      <c r="BY786" s="123">
        <f t="shared" ref="BY786" si="15089">Q786/Q808</f>
        <v>5.6025475171658873E-2</v>
      </c>
      <c r="BZ786" s="124">
        <f t="shared" ref="BZ786" si="15090">R786/R808</f>
        <v>3.0588942307692307E-2</v>
      </c>
      <c r="CA786" s="125">
        <f t="shared" ref="CA786" si="15091">S786/S808</f>
        <v>3.4941871793206472E-2</v>
      </c>
      <c r="CB786" s="122">
        <f t="shared" ref="CB786" si="15092">T786/T808</f>
        <v>1.871233745639074E-2</v>
      </c>
      <c r="CC786" s="123">
        <f t="shared" ref="CC786" si="15093">U786/U808</f>
        <v>0.11155778894472362</v>
      </c>
      <c r="CD786" s="124">
        <f t="shared" ref="CD786" si="15094">V786/V808</f>
        <v>1.3666026871401152E-2</v>
      </c>
      <c r="CE786" s="125">
        <f t="shared" ref="CE786" si="15095">W786/W808</f>
        <v>4.7870879120879124E-2</v>
      </c>
      <c r="CF786" s="122">
        <f t="shared" ref="CF786" si="15096">X786/X808</f>
        <v>3.5042050460552664E-2</v>
      </c>
      <c r="CG786" s="123">
        <f t="shared" ref="CG786" si="15097">Y786/Y808</f>
        <v>6.5376259134900264E-2</v>
      </c>
      <c r="CH786" s="124">
        <f t="shared" ref="CH786" si="15098">Z786/Z808</f>
        <v>3.6406294243760365E-2</v>
      </c>
      <c r="CI786" s="122">
        <f t="shared" ref="CI786" si="15099">AA786/AA808</f>
        <v>2.5718832105983792E-2</v>
      </c>
      <c r="CJ786" s="128">
        <f t="shared" ref="CJ786" si="15100">AB786/AB808</f>
        <v>4.1089196872778962E-2</v>
      </c>
      <c r="CK786" s="129">
        <f t="shared" ref="CK786" si="15101">AC786/AC808</f>
        <v>3.0010849305922609E-2</v>
      </c>
    </row>
    <row r="787" spans="1:89" ht="14.25" thickTop="1" thickBot="1" x14ac:dyDescent="0.25">
      <c r="A787" s="130" t="s">
        <v>24</v>
      </c>
      <c r="B787" s="179">
        <v>1012</v>
      </c>
      <c r="C787" s="180">
        <v>561</v>
      </c>
      <c r="D787" s="181">
        <v>506</v>
      </c>
      <c r="E787" s="182">
        <v>425</v>
      </c>
      <c r="F787" s="179">
        <v>1769</v>
      </c>
      <c r="G787" s="183">
        <v>714</v>
      </c>
      <c r="H787" s="181">
        <v>1578</v>
      </c>
      <c r="I787" s="182">
        <v>1021</v>
      </c>
      <c r="J787" s="179">
        <v>86</v>
      </c>
      <c r="K787" s="183">
        <v>276</v>
      </c>
      <c r="L787" s="181">
        <v>441</v>
      </c>
      <c r="M787" s="179">
        <v>710</v>
      </c>
      <c r="N787" s="184">
        <v>1314</v>
      </c>
      <c r="O787" s="185">
        <v>1592</v>
      </c>
      <c r="P787" s="179">
        <v>732</v>
      </c>
      <c r="Q787" s="183">
        <v>856</v>
      </c>
      <c r="R787" s="181">
        <v>962</v>
      </c>
      <c r="S787" s="182">
        <v>1047</v>
      </c>
      <c r="T787" s="179">
        <v>125</v>
      </c>
      <c r="U787" s="183">
        <v>472</v>
      </c>
      <c r="V787" s="181">
        <v>503</v>
      </c>
      <c r="W787" s="182">
        <v>1121</v>
      </c>
      <c r="X787" s="179">
        <v>651</v>
      </c>
      <c r="Y787" s="183">
        <v>461</v>
      </c>
      <c r="Z787" s="181">
        <v>1367</v>
      </c>
      <c r="AA787" s="179">
        <v>1103</v>
      </c>
      <c r="AB787" s="161">
        <f t="shared" si="15046"/>
        <v>11046</v>
      </c>
      <c r="AC787" s="162">
        <f t="shared" si="15047"/>
        <v>10359</v>
      </c>
      <c r="AE787" s="250" t="s">
        <v>25</v>
      </c>
      <c r="AF787" s="14">
        <f t="shared" ref="AF787:BG787" si="15102">SUM(AF784:AF786)</f>
        <v>2261</v>
      </c>
      <c r="AG787" s="1">
        <f t="shared" si="15102"/>
        <v>1479</v>
      </c>
      <c r="AH787" s="14">
        <f t="shared" si="15102"/>
        <v>795</v>
      </c>
      <c r="AI787" s="1">
        <f t="shared" si="15102"/>
        <v>664</v>
      </c>
      <c r="AJ787" s="14">
        <f t="shared" si="15102"/>
        <v>2921</v>
      </c>
      <c r="AK787" s="1">
        <f t="shared" si="15102"/>
        <v>1532</v>
      </c>
      <c r="AL787" s="14">
        <f t="shared" si="15102"/>
        <v>3008</v>
      </c>
      <c r="AM787" s="1">
        <f t="shared" si="15102"/>
        <v>2629</v>
      </c>
      <c r="AN787" s="14">
        <f t="shared" si="15102"/>
        <v>193</v>
      </c>
      <c r="AO787" s="1">
        <f t="shared" si="15102"/>
        <v>655</v>
      </c>
      <c r="AP787" s="14">
        <f t="shared" si="15102"/>
        <v>942</v>
      </c>
      <c r="AQ787" s="1">
        <f t="shared" si="15102"/>
        <v>1841</v>
      </c>
      <c r="AR787" s="14">
        <f t="shared" si="15102"/>
        <v>2665</v>
      </c>
      <c r="AS787" s="1">
        <f t="shared" si="15102"/>
        <v>3166</v>
      </c>
      <c r="AT787" s="14">
        <f t="shared" si="15102"/>
        <v>1493</v>
      </c>
      <c r="AU787" s="1">
        <f t="shared" si="15102"/>
        <v>1318</v>
      </c>
      <c r="AV787" s="14">
        <f t="shared" si="15102"/>
        <v>2174</v>
      </c>
      <c r="AW787" s="1">
        <f t="shared" si="15102"/>
        <v>1882</v>
      </c>
      <c r="AX787" s="14">
        <f t="shared" si="15102"/>
        <v>361</v>
      </c>
      <c r="AY787" s="1">
        <f t="shared" si="15102"/>
        <v>640</v>
      </c>
      <c r="AZ787" s="14">
        <f t="shared" si="15102"/>
        <v>963</v>
      </c>
      <c r="BA787" s="1">
        <f t="shared" si="15102"/>
        <v>1975</v>
      </c>
      <c r="BB787" s="14">
        <f t="shared" si="15102"/>
        <v>1280</v>
      </c>
      <c r="BC787" s="1">
        <f t="shared" si="15102"/>
        <v>1067</v>
      </c>
      <c r="BD787" s="14">
        <f t="shared" si="15102"/>
        <v>2725</v>
      </c>
      <c r="BE787" s="1">
        <f t="shared" si="15102"/>
        <v>2921</v>
      </c>
      <c r="BF787" s="165">
        <f t="shared" si="15102"/>
        <v>21781</v>
      </c>
      <c r="BG787" s="166">
        <f t="shared" si="15102"/>
        <v>21769</v>
      </c>
      <c r="BI787" s="130" t="s">
        <v>24</v>
      </c>
      <c r="BJ787" s="122">
        <f>B787/B808</f>
        <v>6.3735986900113367E-2</v>
      </c>
      <c r="BK787" s="123">
        <f t="shared" ref="BK787" si="15103">C787/C808</f>
        <v>3.3252326477387233E-2</v>
      </c>
      <c r="BL787" s="124">
        <f t="shared" ref="BL787" si="15104">D787/D808</f>
        <v>8.1599741977100473E-2</v>
      </c>
      <c r="BM787" s="125">
        <f t="shared" ref="BM787" si="15105">E787/E808</f>
        <v>6.3584679832435667E-2</v>
      </c>
      <c r="BN787" s="122">
        <f t="shared" ref="BN787" si="15106">F787/F808</f>
        <v>0.10323898453457835</v>
      </c>
      <c r="BO787" s="123">
        <f t="shared" ref="BO787" si="15107">G787/G808</f>
        <v>3.7539432176656153E-2</v>
      </c>
      <c r="BP787" s="124">
        <f t="shared" ref="BP787" si="15108">H787/H808</f>
        <v>6.6066568976344983E-2</v>
      </c>
      <c r="BQ787" s="125">
        <f t="shared" ref="BQ787" si="15109">I787/I808</f>
        <v>3.789200222675821E-2</v>
      </c>
      <c r="BR787" s="122">
        <f t="shared" ref="BR787" si="15110">J787/J808</f>
        <v>2.6724673710379118E-2</v>
      </c>
      <c r="BS787" s="123">
        <f t="shared" ref="BS787" si="15111">K787/K808</f>
        <v>9.2338574774171969E-2</v>
      </c>
      <c r="BT787" s="124">
        <f t="shared" ref="BT787" si="15112">L787/L808</f>
        <v>4.1777188328912467E-2</v>
      </c>
      <c r="BU787" s="122">
        <f t="shared" ref="BU787" si="15113">M787/M808</f>
        <v>7.0731221358836416E-2</v>
      </c>
      <c r="BV787" s="126">
        <f t="shared" ref="BV787" si="15114">N787/N808</f>
        <v>5.4579439252336451E-2</v>
      </c>
      <c r="BW787" s="127">
        <f t="shared" ref="BW787" si="15115">O787/O808</f>
        <v>7.2000361810863375E-2</v>
      </c>
      <c r="BX787" s="122">
        <f t="shared" ref="BX787" si="15116">P787/P808</f>
        <v>6.2989415712933483E-2</v>
      </c>
      <c r="BY787" s="123">
        <f t="shared" ref="BY787" si="15117">Q787/Q808</f>
        <v>8.5182605234351672E-2</v>
      </c>
      <c r="BZ787" s="124">
        <f t="shared" ref="BZ787" si="15118">R787/R808</f>
        <v>5.7812500000000003E-2</v>
      </c>
      <c r="CA787" s="125">
        <f t="shared" ref="CA787" si="15119">S787/S808</f>
        <v>6.800025979086835E-2</v>
      </c>
      <c r="CB787" s="122">
        <f t="shared" ref="CB787" si="15120">T787/T808</f>
        <v>3.964478274659055E-2</v>
      </c>
      <c r="CC787" s="123">
        <f t="shared" ref="CC787" si="15121">U787/U808</f>
        <v>0.15812395309882746</v>
      </c>
      <c r="CD787" s="124">
        <f t="shared" ref="CD787" si="15122">V787/V808</f>
        <v>3.8618042226487521E-2</v>
      </c>
      <c r="CE787" s="125">
        <f t="shared" ref="CE787" si="15123">W787/W808</f>
        <v>7.6991758241758246E-2</v>
      </c>
      <c r="CF787" s="122">
        <f t="shared" ref="CF787" si="15124">X787/X808</f>
        <v>6.5178213856627948E-2</v>
      </c>
      <c r="CG787" s="123">
        <f t="shared" ref="CG787" si="15125">Y787/Y808</f>
        <v>9.1052735532293108E-2</v>
      </c>
      <c r="CH787" s="124">
        <f t="shared" ref="CH787" si="15126">Z787/Z808</f>
        <v>5.5297115812467136E-2</v>
      </c>
      <c r="CI787" s="122">
        <f t="shared" ref="CI787" si="15127">AA787/AA808</f>
        <v>4.0817081745180034E-2</v>
      </c>
      <c r="CJ787" s="128">
        <f t="shared" ref="CJ787" si="15128">AB787/AB808</f>
        <v>6.1333955223880597E-2</v>
      </c>
      <c r="CK787" s="129">
        <f t="shared" ref="CK787" si="15129">AC787/AC808</f>
        <v>5.7634851308871395E-2</v>
      </c>
    </row>
    <row r="788" spans="1:89" ht="13.5" thickTop="1" x14ac:dyDescent="0.2">
      <c r="A788" s="138" t="s">
        <v>20</v>
      </c>
      <c r="B788" s="186">
        <v>1102</v>
      </c>
      <c r="C788" s="187">
        <v>810</v>
      </c>
      <c r="D788" s="188">
        <v>398</v>
      </c>
      <c r="E788" s="189">
        <v>385</v>
      </c>
      <c r="F788" s="186">
        <v>1522</v>
      </c>
      <c r="G788" s="190">
        <v>898</v>
      </c>
      <c r="H788" s="188">
        <v>1593</v>
      </c>
      <c r="I788" s="189">
        <v>1352</v>
      </c>
      <c r="J788" s="186">
        <v>89</v>
      </c>
      <c r="K788" s="190">
        <v>330</v>
      </c>
      <c r="L788" s="188">
        <v>519</v>
      </c>
      <c r="M788" s="186">
        <v>893</v>
      </c>
      <c r="N788" s="191">
        <v>1451</v>
      </c>
      <c r="O788" s="192">
        <v>1592</v>
      </c>
      <c r="P788" s="186">
        <v>806</v>
      </c>
      <c r="Q788" s="190">
        <v>758</v>
      </c>
      <c r="R788" s="188">
        <v>1069</v>
      </c>
      <c r="S788" s="189">
        <v>1050</v>
      </c>
      <c r="T788" s="186">
        <v>170</v>
      </c>
      <c r="U788" s="190">
        <v>398</v>
      </c>
      <c r="V788" s="188">
        <v>533</v>
      </c>
      <c r="W788" s="189">
        <v>1012</v>
      </c>
      <c r="X788" s="186">
        <v>718</v>
      </c>
      <c r="Y788" s="190">
        <v>609</v>
      </c>
      <c r="Z788" s="188">
        <v>1396</v>
      </c>
      <c r="AA788" s="186">
        <v>1433</v>
      </c>
      <c r="AB788" s="161">
        <f t="shared" si="15046"/>
        <v>11366</v>
      </c>
      <c r="AC788" s="162">
        <f t="shared" si="15047"/>
        <v>11520</v>
      </c>
      <c r="BI788" s="138" t="s">
        <v>20</v>
      </c>
      <c r="BJ788" s="122">
        <f>B788/B808</f>
        <v>6.9404207078977195E-2</v>
      </c>
      <c r="BK788" s="123">
        <f t="shared" ref="BK788" si="15130">C788/C808</f>
        <v>4.8011380475371943E-2</v>
      </c>
      <c r="BL788" s="124">
        <f t="shared" ref="BL788" si="15131">D788/D808</f>
        <v>6.418319625866796E-2</v>
      </c>
      <c r="BM788" s="125">
        <f t="shared" ref="BM788" si="15132">E788/E808</f>
        <v>5.7600239377618191E-2</v>
      </c>
      <c r="BN788" s="122">
        <f t="shared" ref="BN788" si="15133">F788/F808</f>
        <v>8.8824044353662091E-2</v>
      </c>
      <c r="BO788" s="123">
        <f t="shared" ref="BO788" si="15134">G788/G808</f>
        <v>4.7213459516298635E-2</v>
      </c>
      <c r="BP788" s="124">
        <f t="shared" ref="BP788" si="15135">H788/H808</f>
        <v>6.6694578187146747E-2</v>
      </c>
      <c r="BQ788" s="125">
        <f t="shared" ref="BQ788" si="15136">I788/I808</f>
        <v>5.0176285025051032E-2</v>
      </c>
      <c r="BR788" s="122">
        <f t="shared" ref="BR788" si="15137">J788/J808</f>
        <v>2.7656929770043505E-2</v>
      </c>
      <c r="BS788" s="123">
        <f t="shared" ref="BS788" si="15138">K788/K808</f>
        <v>0.11040481766477082</v>
      </c>
      <c r="BT788" s="124">
        <f t="shared" ref="BT788" si="15139">L788/L808</f>
        <v>4.9166350890488819E-2</v>
      </c>
      <c r="BU788" s="122">
        <f t="shared" ref="BU788" si="15140">M788/M808</f>
        <v>8.8961944610480181E-2</v>
      </c>
      <c r="BV788" s="126">
        <f t="shared" ref="BV788" si="15141">N788/N808</f>
        <v>6.026998961578401E-2</v>
      </c>
      <c r="BW788" s="127">
        <f t="shared" ref="BW788" si="15142">O788/O808</f>
        <v>7.2000361810863375E-2</v>
      </c>
      <c r="BX788" s="122">
        <f t="shared" ref="BX788" si="15143">P788/P808</f>
        <v>6.9357198175716381E-2</v>
      </c>
      <c r="BY788" s="123">
        <f t="shared" ref="BY788" si="15144">Q788/Q808</f>
        <v>7.5430391083689916E-2</v>
      </c>
      <c r="BZ788" s="124">
        <f t="shared" ref="BZ788" si="15145">R788/R808</f>
        <v>6.4242788461538455E-2</v>
      </c>
      <c r="CA788" s="125">
        <f t="shared" ref="CA788" si="15146">S788/S808</f>
        <v>6.8195102942131589E-2</v>
      </c>
      <c r="CB788" s="122">
        <f t="shared" ref="CB788" si="15147">T788/T808</f>
        <v>5.3916904535363144E-2</v>
      </c>
      <c r="CC788" s="123">
        <f t="shared" ref="CC788" si="15148">U788/U808</f>
        <v>0.13333333333333333</v>
      </c>
      <c r="CD788" s="124">
        <f t="shared" ref="CD788" si="15149">V788/V808</f>
        <v>4.0921305182341654E-2</v>
      </c>
      <c r="CE788" s="125">
        <f t="shared" ref="CE788" si="15150">W788/W808</f>
        <v>6.9505494505494508E-2</v>
      </c>
      <c r="CF788" s="122">
        <f t="shared" ref="CF788" si="15151">X788/X808</f>
        <v>7.1886263516219462E-2</v>
      </c>
      <c r="CG788" s="123">
        <f t="shared" ref="CG788" si="15152">Y788/Y808</f>
        <v>0.12028441635394035</v>
      </c>
      <c r="CH788" s="124">
        <f t="shared" ref="CH788" si="15153">Z788/Z808</f>
        <v>5.647020751587719E-2</v>
      </c>
      <c r="CI788" s="122">
        <f t="shared" ref="CI788" si="15154">AA788/AA808</f>
        <v>5.3028901306294639E-2</v>
      </c>
      <c r="CJ788" s="128">
        <f t="shared" ref="CJ788" si="15155">AB788/AB808</f>
        <v>6.3110785358919688E-2</v>
      </c>
      <c r="CK788" s="129">
        <f t="shared" ref="CK788" si="15156">AC788/AC808</f>
        <v>6.4094361142793557E-2</v>
      </c>
    </row>
    <row r="789" spans="1:89" ht="13.5" thickBot="1" x14ac:dyDescent="0.25">
      <c r="A789" s="130" t="s">
        <v>22</v>
      </c>
      <c r="B789" s="179">
        <v>1159</v>
      </c>
      <c r="C789" s="180">
        <v>669</v>
      </c>
      <c r="D789" s="181">
        <v>397</v>
      </c>
      <c r="E789" s="182">
        <v>279</v>
      </c>
      <c r="F789" s="179">
        <v>1399</v>
      </c>
      <c r="G789" s="183">
        <v>634</v>
      </c>
      <c r="H789" s="181">
        <v>1415</v>
      </c>
      <c r="I789" s="182">
        <v>1277</v>
      </c>
      <c r="J789" s="179">
        <v>104</v>
      </c>
      <c r="K789" s="183">
        <v>325</v>
      </c>
      <c r="L789" s="181">
        <v>423</v>
      </c>
      <c r="M789" s="179">
        <v>948</v>
      </c>
      <c r="N789" s="184">
        <v>1214</v>
      </c>
      <c r="O789" s="185">
        <v>1574</v>
      </c>
      <c r="P789" s="179">
        <v>687</v>
      </c>
      <c r="Q789" s="183">
        <v>560</v>
      </c>
      <c r="R789" s="181">
        <v>1105</v>
      </c>
      <c r="S789" s="182">
        <v>832</v>
      </c>
      <c r="T789" s="179">
        <v>191</v>
      </c>
      <c r="U789" s="183">
        <v>242</v>
      </c>
      <c r="V789" s="181">
        <v>430</v>
      </c>
      <c r="W789" s="182">
        <v>963</v>
      </c>
      <c r="X789" s="179">
        <v>562</v>
      </c>
      <c r="Y789" s="183">
        <v>458</v>
      </c>
      <c r="Z789" s="181">
        <v>1329</v>
      </c>
      <c r="AA789" s="179">
        <v>1488</v>
      </c>
      <c r="AB789" s="161">
        <f t="shared" si="15046"/>
        <v>10415</v>
      </c>
      <c r="AC789" s="162">
        <f t="shared" si="15047"/>
        <v>10249</v>
      </c>
      <c r="AE789" t="s">
        <v>26</v>
      </c>
      <c r="BI789" s="130" t="s">
        <v>22</v>
      </c>
      <c r="BJ789" s="122">
        <f>B789/B808</f>
        <v>7.2994079858924296E-2</v>
      </c>
      <c r="BK789" s="123">
        <f t="shared" ref="BK789" si="15157">C789/C808</f>
        <v>3.9653843874103492E-2</v>
      </c>
      <c r="BL789" s="124">
        <f t="shared" ref="BL789" si="15158">D789/D808</f>
        <v>6.4021931946460248E-2</v>
      </c>
      <c r="BM789" s="125">
        <f t="shared" ref="BM789" si="15159">E789/E808</f>
        <v>4.1741472172351884E-2</v>
      </c>
      <c r="BN789" s="122">
        <f t="shared" ref="BN789" si="15160">F789/F808</f>
        <v>8.1645754304056031E-2</v>
      </c>
      <c r="BO789" s="123">
        <f t="shared" ref="BO789" si="15161">G789/G808</f>
        <v>3.3333333333333333E-2</v>
      </c>
      <c r="BP789" s="124">
        <f t="shared" ref="BP789" si="15162">H789/H808</f>
        <v>5.9242202218965881E-2</v>
      </c>
      <c r="BQ789" s="125">
        <f t="shared" ref="BQ789" si="15163">I789/I808</f>
        <v>4.7392837261087402E-2</v>
      </c>
      <c r="BR789" s="122">
        <f t="shared" ref="BR789" si="15164">J789/J808</f>
        <v>3.2318210068365445E-2</v>
      </c>
      <c r="BS789" s="123">
        <f t="shared" ref="BS789" si="15165">K789/K808</f>
        <v>0.10873201739712278</v>
      </c>
      <c r="BT789" s="124">
        <f t="shared" ref="BT789" si="15166">L789/L808</f>
        <v>4.0071996968548691E-2</v>
      </c>
      <c r="BU789" s="122">
        <f t="shared" ref="BU789" si="15167">M789/M808</f>
        <v>9.4441123729826659E-2</v>
      </c>
      <c r="BV789" s="126">
        <f t="shared" ref="BV789" si="15168">N789/N808</f>
        <v>5.0425752855659395E-2</v>
      </c>
      <c r="BW789" s="127">
        <f t="shared" ref="BW789" si="15169">O789/O808</f>
        <v>7.1186287368278228E-2</v>
      </c>
      <c r="BX789" s="122">
        <f t="shared" ref="BX789" si="15170">P789/P808</f>
        <v>5.9117115566646589E-2</v>
      </c>
      <c r="BY789" s="123">
        <f t="shared" ref="BY789" si="15171">Q789/Q808</f>
        <v>5.5726938003781472E-2</v>
      </c>
      <c r="BZ789" s="124">
        <f t="shared" ref="BZ789" si="15172">R789/R808</f>
        <v>6.640625E-2</v>
      </c>
      <c r="CA789" s="125">
        <f t="shared" ref="CA789" si="15173">S789/S808</f>
        <v>5.4036500617003311E-2</v>
      </c>
      <c r="CB789" s="122">
        <f t="shared" ref="CB789" si="15174">T789/T808</f>
        <v>6.0577228036790359E-2</v>
      </c>
      <c r="CC789" s="123">
        <f t="shared" ref="CC789" si="15175">U789/U808</f>
        <v>8.1072026800670022E-2</v>
      </c>
      <c r="CD789" s="124">
        <f t="shared" ref="CD789" si="15176">V789/V808</f>
        <v>3.3013435700575813E-2</v>
      </c>
      <c r="CE789" s="125">
        <f t="shared" ref="CE789" si="15177">W789/W808</f>
        <v>6.6140109890109891E-2</v>
      </c>
      <c r="CF789" s="122">
        <f t="shared" ref="CF789" si="15178">X789/X808</f>
        <v>5.6267521025230277E-2</v>
      </c>
      <c r="CG789" s="123">
        <f t="shared" ref="CG789" si="15179">Y789/Y808</f>
        <v>9.0460201461584039E-2</v>
      </c>
      <c r="CH789" s="124">
        <f t="shared" ref="CH789" si="15180">Z789/Z808</f>
        <v>5.375996116661947E-2</v>
      </c>
      <c r="CI789" s="122">
        <f t="shared" ref="CI789" si="15181">AA789/AA808</f>
        <v>5.5064204566480403E-2</v>
      </c>
      <c r="CJ789" s="128">
        <f t="shared" ref="CJ789" si="15182">AB789/AB808</f>
        <v>5.7830268301350393E-2</v>
      </c>
      <c r="CK789" s="129">
        <f t="shared" ref="CK789" si="15183">AC789/AC808</f>
        <v>5.702283917990375E-2</v>
      </c>
    </row>
    <row r="790" spans="1:89" ht="14.25" thickTop="1" thickBot="1" x14ac:dyDescent="0.25">
      <c r="A790" s="138" t="s">
        <v>27</v>
      </c>
      <c r="B790" s="186">
        <v>1143</v>
      </c>
      <c r="C790" s="187">
        <v>1020</v>
      </c>
      <c r="D790" s="188">
        <v>387</v>
      </c>
      <c r="E790" s="189">
        <v>385</v>
      </c>
      <c r="F790" s="186">
        <v>1334</v>
      </c>
      <c r="G790" s="190">
        <v>662</v>
      </c>
      <c r="H790" s="188">
        <v>1725</v>
      </c>
      <c r="I790" s="189">
        <v>1453</v>
      </c>
      <c r="J790" s="186">
        <v>143</v>
      </c>
      <c r="K790" s="190">
        <v>390</v>
      </c>
      <c r="L790" s="188">
        <v>364</v>
      </c>
      <c r="M790" s="186">
        <v>1173</v>
      </c>
      <c r="N790" s="191">
        <v>1246</v>
      </c>
      <c r="O790" s="192">
        <v>1826</v>
      </c>
      <c r="P790" s="186">
        <v>668</v>
      </c>
      <c r="Q790" s="190">
        <v>497</v>
      </c>
      <c r="R790" s="188">
        <v>1115</v>
      </c>
      <c r="S790" s="189">
        <v>769</v>
      </c>
      <c r="T790" s="186">
        <v>133</v>
      </c>
      <c r="U790" s="190">
        <v>246</v>
      </c>
      <c r="V790" s="188">
        <v>459</v>
      </c>
      <c r="W790" s="189">
        <v>1144</v>
      </c>
      <c r="X790" s="186">
        <v>531</v>
      </c>
      <c r="Y790" s="190">
        <v>325</v>
      </c>
      <c r="Z790" s="188">
        <v>1515</v>
      </c>
      <c r="AA790" s="186">
        <v>1312</v>
      </c>
      <c r="AB790" s="161">
        <f t="shared" si="15046"/>
        <v>10763</v>
      </c>
      <c r="AC790" s="162">
        <f t="shared" si="15047"/>
        <v>11202</v>
      </c>
      <c r="AE790" s="265" t="s">
        <v>2</v>
      </c>
      <c r="AF790" s="267" t="s">
        <v>3</v>
      </c>
      <c r="AG790" s="268"/>
      <c r="AH790" s="267" t="s">
        <v>4</v>
      </c>
      <c r="AI790" s="268"/>
      <c r="AJ790" s="267" t="s">
        <v>5</v>
      </c>
      <c r="AK790" s="268"/>
      <c r="AL790" s="267" t="s">
        <v>6</v>
      </c>
      <c r="AM790" s="268"/>
      <c r="AN790" s="267" t="s">
        <v>7</v>
      </c>
      <c r="AO790" s="268"/>
      <c r="AP790" s="267" t="s">
        <v>8</v>
      </c>
      <c r="AQ790" s="268"/>
      <c r="AR790" s="267" t="s">
        <v>9</v>
      </c>
      <c r="AS790" s="268"/>
      <c r="AT790" s="267" t="s">
        <v>10</v>
      </c>
      <c r="AU790" s="268"/>
      <c r="AV790" s="267" t="s">
        <v>11</v>
      </c>
      <c r="AW790" s="268"/>
      <c r="AX790" s="267" t="s">
        <v>12</v>
      </c>
      <c r="AY790" s="268"/>
      <c r="AZ790" s="267" t="s">
        <v>13</v>
      </c>
      <c r="BA790" s="268"/>
      <c r="BB790" s="267" t="s">
        <v>14</v>
      </c>
      <c r="BC790" s="268"/>
      <c r="BD790" s="270" t="s">
        <v>15</v>
      </c>
      <c r="BE790" s="271"/>
      <c r="BF790" s="272" t="s">
        <v>16</v>
      </c>
      <c r="BG790" s="273"/>
      <c r="BI790" s="138" t="s">
        <v>27</v>
      </c>
      <c r="BJ790" s="122">
        <f>B790/B808</f>
        <v>7.1986396271570732E-2</v>
      </c>
      <c r="BK790" s="123">
        <f t="shared" ref="BK790" si="15184">C790/C808</f>
        <v>6.045877541343133E-2</v>
      </c>
      <c r="BL790" s="124">
        <f t="shared" ref="BL790" si="15185">D790/D808</f>
        <v>6.2409288824383166E-2</v>
      </c>
      <c r="BM790" s="125">
        <f t="shared" ref="BM790" si="15186">E790/E808</f>
        <v>5.7600239377618191E-2</v>
      </c>
      <c r="BN790" s="122">
        <f t="shared" ref="BN790" si="15187">F790/F808</f>
        <v>7.7852348993288592E-2</v>
      </c>
      <c r="BO790" s="123">
        <f t="shared" ref="BO790" si="15188">G790/G808</f>
        <v>3.4805467928496321E-2</v>
      </c>
      <c r="BP790" s="124">
        <f t="shared" ref="BP790" si="15189">H790/H808</f>
        <v>7.2221059242202221E-2</v>
      </c>
      <c r="BQ790" s="125">
        <f t="shared" ref="BQ790" si="15190">I790/I808</f>
        <v>5.3924661347188721E-2</v>
      </c>
      <c r="BR790" s="122">
        <f t="shared" ref="BR790" si="15191">J790/J808</f>
        <v>4.4437538844002485E-2</v>
      </c>
      <c r="BS790" s="123">
        <f t="shared" ref="BS790" si="15192">K790/K808</f>
        <v>0.13047842087654735</v>
      </c>
      <c r="BT790" s="124">
        <f t="shared" ref="BT790" si="15193">L790/L808</f>
        <v>3.4482758620689655E-2</v>
      </c>
      <c r="BU790" s="122">
        <f t="shared" ref="BU790" si="15194">M790/M808</f>
        <v>0.11685594739988045</v>
      </c>
      <c r="BV790" s="126">
        <f t="shared" ref="BV790" si="15195">N790/N808</f>
        <v>5.1754932502596052E-2</v>
      </c>
      <c r="BW790" s="127">
        <f t="shared" ref="BW790" si="15196">O790/O808</f>
        <v>8.2583329564470176E-2</v>
      </c>
      <c r="BX790" s="122">
        <f t="shared" ref="BX790" si="15197">P790/P808</f>
        <v>5.7482144393769898E-2</v>
      </c>
      <c r="BY790" s="123">
        <f t="shared" ref="BY790" si="15198">Q790/Q808</f>
        <v>4.9457657478356058E-2</v>
      </c>
      <c r="BZ790" s="124">
        <f t="shared" ref="BZ790" si="15199">R790/R808</f>
        <v>6.7007211538461536E-2</v>
      </c>
      <c r="CA790" s="125">
        <f t="shared" ref="CA790" si="15200">S790/S808</f>
        <v>4.9944794440475421E-2</v>
      </c>
      <c r="CB790" s="122">
        <f t="shared" ref="CB790" si="15201">T790/T808</f>
        <v>4.2182048842372345E-2</v>
      </c>
      <c r="CC790" s="123">
        <f t="shared" ref="CC790" si="15202">U790/U808</f>
        <v>8.2412060301507536E-2</v>
      </c>
      <c r="CD790" s="124">
        <f t="shared" ref="CD790" si="15203">V790/V808</f>
        <v>3.5239923224568141E-2</v>
      </c>
      <c r="CE790" s="125">
        <f t="shared" ref="CE790" si="15204">W790/W808</f>
        <v>7.857142857142857E-2</v>
      </c>
      <c r="CF790" s="122">
        <f t="shared" ref="CF790" si="15205">X790/X808</f>
        <v>5.3163796555867039E-2</v>
      </c>
      <c r="CG790" s="123">
        <f t="shared" ref="CG790" si="15206">Y790/Y808</f>
        <v>6.4191190993482125E-2</v>
      </c>
      <c r="CH790" s="124">
        <f t="shared" ref="CH790" si="15207">Z790/Z808</f>
        <v>6.1283928643663284E-2</v>
      </c>
      <c r="CI790" s="122">
        <f t="shared" ref="CI790" si="15208">AA790/AA808</f>
        <v>4.855123413388595E-2</v>
      </c>
      <c r="CJ790" s="128">
        <f t="shared" ref="CJ790" si="15209">AB790/AB808</f>
        <v>5.9762571073205401E-2</v>
      </c>
      <c r="CK790" s="129">
        <f t="shared" ref="CK790" si="15210">AC790/AC808</f>
        <v>6.232508971541436E-2</v>
      </c>
    </row>
    <row r="791" spans="1:89" ht="15" thickTop="1" thickBot="1" x14ac:dyDescent="0.3">
      <c r="A791" s="130" t="s">
        <v>28</v>
      </c>
      <c r="B791" s="179">
        <v>868</v>
      </c>
      <c r="C791" s="180">
        <v>974</v>
      </c>
      <c r="D791" s="181">
        <v>336</v>
      </c>
      <c r="E791" s="182">
        <v>312</v>
      </c>
      <c r="F791" s="179">
        <v>1076</v>
      </c>
      <c r="G791" s="183">
        <v>479</v>
      </c>
      <c r="H791" s="181">
        <v>1488</v>
      </c>
      <c r="I791" s="182">
        <v>1222</v>
      </c>
      <c r="J791" s="179">
        <v>133</v>
      </c>
      <c r="K791" s="183">
        <v>272</v>
      </c>
      <c r="L791" s="181">
        <v>302</v>
      </c>
      <c r="M791" s="179">
        <v>796</v>
      </c>
      <c r="N791" s="184">
        <v>1097</v>
      </c>
      <c r="O791" s="185">
        <v>1297</v>
      </c>
      <c r="P791" s="179">
        <v>610</v>
      </c>
      <c r="Q791" s="183">
        <v>448</v>
      </c>
      <c r="R791" s="181">
        <v>937</v>
      </c>
      <c r="S791" s="182">
        <v>707</v>
      </c>
      <c r="T791" s="179">
        <v>115</v>
      </c>
      <c r="U791" s="183">
        <v>178</v>
      </c>
      <c r="V791" s="181">
        <v>391</v>
      </c>
      <c r="W791" s="182">
        <v>1049</v>
      </c>
      <c r="X791" s="179">
        <v>491</v>
      </c>
      <c r="Y791" s="183">
        <v>228</v>
      </c>
      <c r="Z791" s="181">
        <v>1354</v>
      </c>
      <c r="AA791" s="179">
        <v>1425</v>
      </c>
      <c r="AB791" s="161">
        <f t="shared" si="15046"/>
        <v>9198</v>
      </c>
      <c r="AC791" s="162">
        <f t="shared" si="15047"/>
        <v>9387</v>
      </c>
      <c r="AE791" s="266"/>
      <c r="AF791" s="110" t="s">
        <v>17</v>
      </c>
      <c r="AG791" s="111" t="s">
        <v>18</v>
      </c>
      <c r="AH791" s="112" t="s">
        <v>17</v>
      </c>
      <c r="AI791" s="113" t="s">
        <v>18</v>
      </c>
      <c r="AJ791" s="110" t="s">
        <v>17</v>
      </c>
      <c r="AK791" s="111" t="s">
        <v>18</v>
      </c>
      <c r="AL791" s="112" t="s">
        <v>17</v>
      </c>
      <c r="AM791" s="113" t="s">
        <v>18</v>
      </c>
      <c r="AN791" s="110" t="s">
        <v>17</v>
      </c>
      <c r="AO791" s="111" t="s">
        <v>18</v>
      </c>
      <c r="AP791" s="112" t="s">
        <v>17</v>
      </c>
      <c r="AQ791" s="110" t="s">
        <v>18</v>
      </c>
      <c r="AR791" s="114" t="s">
        <v>17</v>
      </c>
      <c r="AS791" s="115" t="s">
        <v>18</v>
      </c>
      <c r="AT791" s="110" t="s">
        <v>17</v>
      </c>
      <c r="AU791" s="111" t="s">
        <v>18</v>
      </c>
      <c r="AV791" s="112" t="s">
        <v>17</v>
      </c>
      <c r="AW791" s="113" t="s">
        <v>18</v>
      </c>
      <c r="AX791" s="110" t="s">
        <v>17</v>
      </c>
      <c r="AY791" s="111" t="s">
        <v>18</v>
      </c>
      <c r="AZ791" s="112" t="s">
        <v>17</v>
      </c>
      <c r="BA791" s="113" t="s">
        <v>18</v>
      </c>
      <c r="BB791" s="110" t="s">
        <v>17</v>
      </c>
      <c r="BC791" s="111" t="s">
        <v>18</v>
      </c>
      <c r="BD791" s="25" t="s">
        <v>17</v>
      </c>
      <c r="BE791" s="116" t="s">
        <v>18</v>
      </c>
      <c r="BF791" s="167" t="s">
        <v>17</v>
      </c>
      <c r="BG791" s="168" t="s">
        <v>18</v>
      </c>
      <c r="BI791" s="130" t="s">
        <v>28</v>
      </c>
      <c r="BJ791" s="122">
        <f>B791/B808</f>
        <v>5.4666834613931223E-2</v>
      </c>
      <c r="BK791" s="123">
        <f t="shared" ref="BK791" si="15211">C791/C808</f>
        <v>5.7732203188904034E-2</v>
      </c>
      <c r="BL791" s="124">
        <f t="shared" ref="BL791" si="15212">D791/D808</f>
        <v>5.4184808901790033E-2</v>
      </c>
      <c r="BM791" s="125">
        <f t="shared" ref="BM791" si="15213">E791/E808</f>
        <v>4.66786355475763E-2</v>
      </c>
      <c r="BN791" s="122">
        <f t="shared" ref="BN791" si="15214">F791/F808</f>
        <v>6.2795447913627081E-2</v>
      </c>
      <c r="BO791" s="123">
        <f t="shared" ref="BO791" si="15215">G791/G808</f>
        <v>2.5184016824395375E-2</v>
      </c>
      <c r="BP791" s="124">
        <f t="shared" ref="BP791" si="15216">H791/H808</f>
        <v>6.2298513711534435E-2</v>
      </c>
      <c r="BQ791" s="125">
        <f t="shared" ref="BQ791" si="15217">I791/I808</f>
        <v>4.5351642234180742E-2</v>
      </c>
      <c r="BR791" s="122">
        <f t="shared" ref="BR791" si="15218">J791/J808</f>
        <v>4.1330018645121196E-2</v>
      </c>
      <c r="BS791" s="123">
        <f t="shared" ref="BS791" si="15219">K791/K808</f>
        <v>9.1000334560053533E-2</v>
      </c>
      <c r="BT791" s="124">
        <f t="shared" ref="BT791" si="15220">L791/L808</f>
        <v>2.8609321712769989E-2</v>
      </c>
      <c r="BU791" s="122">
        <f t="shared" ref="BU791" si="15221">M791/M808</f>
        <v>7.9298665072723651E-2</v>
      </c>
      <c r="BV791" s="126">
        <f t="shared" ref="BV791" si="15222">N791/N808</f>
        <v>4.5565939771547249E-2</v>
      </c>
      <c r="BW791" s="127">
        <f t="shared" ref="BW791" si="15223">O791/O808</f>
        <v>5.865858622405138E-2</v>
      </c>
      <c r="BX791" s="122">
        <f t="shared" ref="BX791" si="15224">P791/P808</f>
        <v>5.2491179760777905E-2</v>
      </c>
      <c r="BY791" s="123">
        <f t="shared" ref="BY791" si="15225">Q791/Q808</f>
        <v>4.4581550403025173E-2</v>
      </c>
      <c r="BZ791" s="124">
        <f t="shared" ref="BZ791" si="15226">R791/R808</f>
        <v>5.6310096153846155E-2</v>
      </c>
      <c r="CA791" s="125">
        <f t="shared" ref="CA791" si="15227">S791/S808</f>
        <v>4.591803598103527E-2</v>
      </c>
      <c r="CB791" s="122">
        <f t="shared" ref="CB791" si="15228">T791/T808</f>
        <v>3.6473200126863302E-2</v>
      </c>
      <c r="CC791" s="123">
        <f t="shared" ref="CC791" si="15229">U791/U808</f>
        <v>5.9631490787269682E-2</v>
      </c>
      <c r="CD791" s="124">
        <f t="shared" ref="CD791" si="15230">V791/V808</f>
        <v>3.0019193857965452E-2</v>
      </c>
      <c r="CE791" s="125">
        <f t="shared" ref="CE791" si="15231">W791/W808</f>
        <v>7.2046703296703291E-2</v>
      </c>
      <c r="CF791" s="122">
        <f t="shared" ref="CF791" si="15232">X791/X808</f>
        <v>4.9158990788946734E-2</v>
      </c>
      <c r="CG791" s="123">
        <f t="shared" ref="CG791" si="15233">Y791/Y808</f>
        <v>4.5032589373889001E-2</v>
      </c>
      <c r="CH791" s="124">
        <f t="shared" ref="CH791" si="15234">Z791/Z808</f>
        <v>5.4771247117835042E-2</v>
      </c>
      <c r="CI791" s="122">
        <f t="shared" ref="CI791" si="15235">AA791/AA808</f>
        <v>5.2732857195722162E-2</v>
      </c>
      <c r="CJ791" s="128">
        <f t="shared" ref="CJ791" si="15236">AB791/AB808</f>
        <v>5.1072761194029849E-2</v>
      </c>
      <c r="CK791" s="129">
        <f t="shared" ref="CK791" si="15237">AC791/AC808</f>
        <v>5.2226889587448186E-2</v>
      </c>
    </row>
    <row r="792" spans="1:89" ht="13.5" thickTop="1" x14ac:dyDescent="0.2">
      <c r="A792" s="138" t="s">
        <v>29</v>
      </c>
      <c r="B792" s="193">
        <v>996</v>
      </c>
      <c r="C792" s="187">
        <v>818</v>
      </c>
      <c r="D792" s="188">
        <v>346</v>
      </c>
      <c r="E792" s="189">
        <v>269</v>
      </c>
      <c r="F792" s="186">
        <v>1085</v>
      </c>
      <c r="G792" s="190">
        <v>538</v>
      </c>
      <c r="H792" s="188">
        <v>1565</v>
      </c>
      <c r="I792" s="189">
        <v>1281</v>
      </c>
      <c r="J792" s="186">
        <v>114</v>
      </c>
      <c r="K792" s="190">
        <v>133</v>
      </c>
      <c r="L792" s="188">
        <v>334</v>
      </c>
      <c r="M792" s="186">
        <v>958</v>
      </c>
      <c r="N792" s="191">
        <v>1099</v>
      </c>
      <c r="O792" s="194">
        <v>1395</v>
      </c>
      <c r="P792" s="186">
        <v>624</v>
      </c>
      <c r="Q792" s="190">
        <v>425</v>
      </c>
      <c r="R792" s="188">
        <v>952</v>
      </c>
      <c r="S792" s="189">
        <v>675</v>
      </c>
      <c r="T792" s="186">
        <v>151</v>
      </c>
      <c r="U792" s="190">
        <v>124</v>
      </c>
      <c r="V792" s="188">
        <v>454</v>
      </c>
      <c r="W792" s="195">
        <v>1033</v>
      </c>
      <c r="X792" s="186">
        <v>530</v>
      </c>
      <c r="Y792" s="190">
        <v>234</v>
      </c>
      <c r="Z792" s="188">
        <v>1458</v>
      </c>
      <c r="AA792" s="186">
        <v>1590</v>
      </c>
      <c r="AB792" s="161">
        <f t="shared" si="15046"/>
        <v>9708</v>
      </c>
      <c r="AC792" s="162">
        <f t="shared" si="15047"/>
        <v>9473</v>
      </c>
      <c r="AE792" s="253" t="str">
        <f>$AE$17</f>
        <v>17:00 - 17:59</v>
      </c>
      <c r="AF792" s="119">
        <f t="shared" ref="AF792:AU794" si="15238">SUMIF($A$9:$A$32,$AE792,B$784:B$807)</f>
        <v>1082</v>
      </c>
      <c r="AG792" s="176">
        <f t="shared" si="15238"/>
        <v>1410</v>
      </c>
      <c r="AH792" s="120">
        <f t="shared" si="15238"/>
        <v>468</v>
      </c>
      <c r="AI792" s="171">
        <f t="shared" si="15238"/>
        <v>499</v>
      </c>
      <c r="AJ792" s="119">
        <f t="shared" si="15238"/>
        <v>927</v>
      </c>
      <c r="AK792" s="121">
        <f t="shared" si="15238"/>
        <v>2310</v>
      </c>
      <c r="AL792" s="120">
        <f t="shared" si="15238"/>
        <v>1809</v>
      </c>
      <c r="AM792" s="171">
        <f t="shared" si="15238"/>
        <v>2474</v>
      </c>
      <c r="AN792" s="119">
        <f t="shared" si="15238"/>
        <v>465</v>
      </c>
      <c r="AO792" s="121">
        <f t="shared" si="15238"/>
        <v>124</v>
      </c>
      <c r="AP792" s="120">
        <f t="shared" si="15238"/>
        <v>1085</v>
      </c>
      <c r="AQ792" s="119">
        <f t="shared" si="15238"/>
        <v>478</v>
      </c>
      <c r="AR792" s="170">
        <f t="shared" si="15238"/>
        <v>2207</v>
      </c>
      <c r="AS792" s="172">
        <f t="shared" si="15238"/>
        <v>1422</v>
      </c>
      <c r="AT792" s="119">
        <f t="shared" si="15238"/>
        <v>1236</v>
      </c>
      <c r="AU792" s="121">
        <f t="shared" si="15238"/>
        <v>720</v>
      </c>
      <c r="AV792" s="120">
        <f t="shared" ref="AP792:BE794" si="15239">SUMIF($A$9:$A$32,$AE792,R$784:R$807)</f>
        <v>1451</v>
      </c>
      <c r="AW792" s="171">
        <f t="shared" si="15239"/>
        <v>1313</v>
      </c>
      <c r="AX792" s="119">
        <f t="shared" si="15239"/>
        <v>360</v>
      </c>
      <c r="AY792" s="121">
        <f t="shared" si="15239"/>
        <v>116</v>
      </c>
      <c r="AZ792" s="120">
        <f t="shared" si="15239"/>
        <v>1258</v>
      </c>
      <c r="BA792" s="171">
        <f t="shared" si="15239"/>
        <v>925</v>
      </c>
      <c r="BB792" s="119">
        <f t="shared" si="15239"/>
        <v>1033</v>
      </c>
      <c r="BC792" s="121">
        <f t="shared" si="15239"/>
        <v>253</v>
      </c>
      <c r="BD792" s="20">
        <f t="shared" si="15239"/>
        <v>1980</v>
      </c>
      <c r="BE792" s="175">
        <f t="shared" si="15239"/>
        <v>2209</v>
      </c>
      <c r="BF792" s="161">
        <f>AF792+AH792+AJ792+AL792+AN792+AP792+AR792+AT792+AV792+AX792+AZ792+BB792+BD792</f>
        <v>15361</v>
      </c>
      <c r="BG792" s="162">
        <f>AG792+AI792+AK792+AM792+AO792+AQ792+AS792+AU792+AW792+AY792+BA792+BC792+BE792</f>
        <v>14253</v>
      </c>
      <c r="BI792" s="138" t="s">
        <v>29</v>
      </c>
      <c r="BJ792" s="122">
        <f>B792/B808</f>
        <v>6.2728303312759789E-2</v>
      </c>
      <c r="BK792" s="123">
        <f t="shared" ref="BK792" si="15240">C792/C808</f>
        <v>4.8485566949202773E-2</v>
      </c>
      <c r="BL792" s="124">
        <f t="shared" ref="BL792" si="15241">D792/D808</f>
        <v>5.5797452023867121E-2</v>
      </c>
      <c r="BM792" s="125">
        <f t="shared" ref="BM792" si="15242">E792/E808</f>
        <v>4.0245362058647517E-2</v>
      </c>
      <c r="BN792" s="122">
        <f t="shared" ref="BN792" si="15243">F792/F808</f>
        <v>6.3320688648964105E-2</v>
      </c>
      <c r="BO792" s="123">
        <f t="shared" ref="BO792" si="15244">G792/G808</f>
        <v>2.828601472134595E-2</v>
      </c>
      <c r="BP792" s="124">
        <f t="shared" ref="BP792" si="15245">H792/H808</f>
        <v>6.5522294326983463E-2</v>
      </c>
      <c r="BQ792" s="125">
        <f t="shared" ref="BQ792" si="15246">I792/I808</f>
        <v>4.7541287808498797E-2</v>
      </c>
      <c r="BR792" s="122">
        <f t="shared" ref="BR792" si="15247">J792/J808</f>
        <v>3.5425730267246734E-2</v>
      </c>
      <c r="BS792" s="123">
        <f t="shared" ref="BS792" si="15248">K792/K808</f>
        <v>4.449648711943794E-2</v>
      </c>
      <c r="BT792" s="124">
        <f t="shared" ref="BT792" si="15249">L792/L808</f>
        <v>3.1640773020083363E-2</v>
      </c>
      <c r="BU792" s="122">
        <f t="shared" ref="BU792" si="15250">M792/M808</f>
        <v>9.5437338115162376E-2</v>
      </c>
      <c r="BV792" s="126">
        <f t="shared" ref="BV792" si="15251">N792/N808</f>
        <v>4.5649013499480792E-2</v>
      </c>
      <c r="BW792" s="127">
        <f t="shared" ref="BW792" si="15252">O792/O808</f>
        <v>6.3090769300348237E-2</v>
      </c>
      <c r="BX792" s="122">
        <f t="shared" ref="BX792" si="15253">P792/P808</f>
        <v>5.3695895361844936E-2</v>
      </c>
      <c r="BY792" s="123">
        <f t="shared" ref="BY792" si="15254">Q792/Q808</f>
        <v>4.2292765449298435E-2</v>
      </c>
      <c r="BZ792" s="124">
        <f t="shared" ref="BZ792" si="15255">R792/R808</f>
        <v>5.721153846153846E-2</v>
      </c>
      <c r="CA792" s="125">
        <f t="shared" ref="CA792" si="15256">S792/S808</f>
        <v>4.3839709034227445E-2</v>
      </c>
      <c r="CB792" s="122">
        <f t="shared" ref="CB792" si="15257">T792/T808</f>
        <v>4.7890897557881382E-2</v>
      </c>
      <c r="CC792" s="123">
        <f t="shared" ref="CC792" si="15258">U792/U808</f>
        <v>4.154103852596315E-2</v>
      </c>
      <c r="CD792" s="124">
        <f t="shared" ref="CD792" si="15259">V792/V808</f>
        <v>3.4856046065259119E-2</v>
      </c>
      <c r="CE792" s="125">
        <f t="shared" ref="CE792" si="15260">W792/W808</f>
        <v>7.0947802197802196E-2</v>
      </c>
      <c r="CF792" s="122">
        <f t="shared" ref="CF792" si="15261">X792/X808</f>
        <v>5.306367641169403E-2</v>
      </c>
      <c r="CG792" s="123">
        <f t="shared" ref="CG792" si="15262">Y792/Y808</f>
        <v>4.6217657515307133E-2</v>
      </c>
      <c r="CH792" s="124">
        <f t="shared" ref="CH792" si="15263">Z792/Z808</f>
        <v>5.8978196674891792E-2</v>
      </c>
      <c r="CI792" s="122">
        <f t="shared" ref="CI792" si="15264">AA792/AA808</f>
        <v>5.8838766976279468E-2</v>
      </c>
      <c r="CJ792" s="128">
        <f t="shared" ref="CJ792" si="15265">AB792/AB808</f>
        <v>5.3904584221748403E-2</v>
      </c>
      <c r="CK792" s="129">
        <f t="shared" ref="CK792" si="15266">AC792/AC808</f>
        <v>5.2705371797368346E-2</v>
      </c>
    </row>
    <row r="793" spans="1:89" x14ac:dyDescent="0.2">
      <c r="A793" s="130" t="s">
        <v>31</v>
      </c>
      <c r="B793" s="196">
        <v>900</v>
      </c>
      <c r="C793" s="180">
        <v>955</v>
      </c>
      <c r="D793" s="181">
        <v>287</v>
      </c>
      <c r="E793" s="182">
        <v>314</v>
      </c>
      <c r="F793" s="179">
        <v>800</v>
      </c>
      <c r="G793" s="183">
        <v>588</v>
      </c>
      <c r="H793" s="181">
        <v>1333</v>
      </c>
      <c r="I793" s="182">
        <v>1350</v>
      </c>
      <c r="J793" s="179">
        <v>132</v>
      </c>
      <c r="K793" s="180">
        <v>132</v>
      </c>
      <c r="L793" s="181">
        <v>425</v>
      </c>
      <c r="M793" s="179">
        <v>665</v>
      </c>
      <c r="N793" s="184">
        <v>1155</v>
      </c>
      <c r="O793" s="197">
        <v>1169</v>
      </c>
      <c r="P793" s="179">
        <v>575</v>
      </c>
      <c r="Q793" s="180">
        <v>415</v>
      </c>
      <c r="R793" s="181">
        <v>905</v>
      </c>
      <c r="S793" s="182">
        <v>715</v>
      </c>
      <c r="T793" s="188">
        <v>155</v>
      </c>
      <c r="U793" s="179">
        <v>91</v>
      </c>
      <c r="V793" s="181">
        <v>548</v>
      </c>
      <c r="W793" s="198">
        <v>857</v>
      </c>
      <c r="X793" s="179">
        <v>537</v>
      </c>
      <c r="Y793" s="183">
        <v>224</v>
      </c>
      <c r="Z793" s="181">
        <v>1391</v>
      </c>
      <c r="AA793" s="179">
        <v>1470</v>
      </c>
      <c r="AB793" s="161">
        <f t="shared" si="15046"/>
        <v>9143</v>
      </c>
      <c r="AC793" s="162">
        <f t="shared" si="15047"/>
        <v>8945</v>
      </c>
      <c r="AE793" s="255" t="str">
        <f>$AE$18</f>
        <v>18:00 - 18:59</v>
      </c>
      <c r="AF793" s="119">
        <f t="shared" si="15238"/>
        <v>1043</v>
      </c>
      <c r="AG793" s="180">
        <f t="shared" si="15238"/>
        <v>1698</v>
      </c>
      <c r="AH793" s="181">
        <f t="shared" si="15238"/>
        <v>403</v>
      </c>
      <c r="AI793" s="182">
        <f t="shared" si="15238"/>
        <v>631</v>
      </c>
      <c r="AJ793" s="179">
        <f t="shared" si="15238"/>
        <v>754</v>
      </c>
      <c r="AK793" s="183">
        <f t="shared" si="15238"/>
        <v>2368</v>
      </c>
      <c r="AL793" s="181">
        <f t="shared" si="15238"/>
        <v>1569</v>
      </c>
      <c r="AM793" s="182">
        <f t="shared" si="15238"/>
        <v>2579</v>
      </c>
      <c r="AN793" s="179">
        <f t="shared" si="15238"/>
        <v>298</v>
      </c>
      <c r="AO793" s="183">
        <f t="shared" si="15238"/>
        <v>107</v>
      </c>
      <c r="AP793" s="181">
        <f t="shared" si="15239"/>
        <v>1041</v>
      </c>
      <c r="AQ793" s="179">
        <f t="shared" si="15239"/>
        <v>329</v>
      </c>
      <c r="AR793" s="184">
        <f t="shared" si="15239"/>
        <v>2057</v>
      </c>
      <c r="AS793" s="185">
        <f t="shared" si="15239"/>
        <v>1398</v>
      </c>
      <c r="AT793" s="179">
        <f t="shared" si="15239"/>
        <v>814</v>
      </c>
      <c r="AU793" s="183">
        <f t="shared" si="15239"/>
        <v>744</v>
      </c>
      <c r="AV793" s="181">
        <f t="shared" si="15239"/>
        <v>1207</v>
      </c>
      <c r="AW793" s="182">
        <f t="shared" si="15239"/>
        <v>1207</v>
      </c>
      <c r="AX793" s="179">
        <f t="shared" si="15239"/>
        <v>280</v>
      </c>
      <c r="AY793" s="183">
        <f t="shared" si="15239"/>
        <v>92</v>
      </c>
      <c r="AZ793" s="181">
        <f t="shared" si="15239"/>
        <v>1285</v>
      </c>
      <c r="BA793" s="182">
        <f t="shared" si="15239"/>
        <v>903</v>
      </c>
      <c r="BB793" s="179">
        <f t="shared" si="15239"/>
        <v>894</v>
      </c>
      <c r="BC793" s="183">
        <f t="shared" si="15239"/>
        <v>275</v>
      </c>
      <c r="BD793" s="181">
        <f t="shared" si="15239"/>
        <v>1910</v>
      </c>
      <c r="BE793" s="179">
        <f t="shared" si="15239"/>
        <v>2357</v>
      </c>
      <c r="BF793" s="163">
        <f>SUM(AF793,AH793,AJ793,AL793,AN793,AP793,AR793,AT793,AV793,AX793,AZ793,BB793,BD793)</f>
        <v>13555</v>
      </c>
      <c r="BG793" s="164">
        <f>SUM(AG793,AI793,AK793,AM793,AO793,AQ793,AS793,AU793,AW793,AY793,BA793,BC793,BE793)</f>
        <v>14688</v>
      </c>
      <c r="BI793" s="130" t="s">
        <v>31</v>
      </c>
      <c r="BJ793" s="122">
        <f>B793/B808</f>
        <v>5.6682201788638364E-2</v>
      </c>
      <c r="BK793" s="123">
        <f t="shared" ref="BK793" si="15267">C793/C808</f>
        <v>5.6606010313555805E-2</v>
      </c>
      <c r="BL793" s="124">
        <f t="shared" ref="BL793" si="15268">D793/D808</f>
        <v>4.6282857603612323E-2</v>
      </c>
      <c r="BM793" s="125">
        <f t="shared" ref="BM793" si="15269">E793/E808</f>
        <v>4.6977857570317173E-2</v>
      </c>
      <c r="BN793" s="122">
        <f t="shared" ref="BN793" si="15270">F793/F808</f>
        <v>4.6688065363291509E-2</v>
      </c>
      <c r="BO793" s="123">
        <f t="shared" ref="BO793" si="15271">G793/G808</f>
        <v>3.0914826498422712E-2</v>
      </c>
      <c r="BP793" s="124">
        <f t="shared" ref="BP793" si="15272">H793/H808</f>
        <v>5.5809085199916265E-2</v>
      </c>
      <c r="BQ793" s="125">
        <f t="shared" ref="BQ793" si="15273">I793/I808</f>
        <v>5.0102059751345331E-2</v>
      </c>
      <c r="BR793" s="122">
        <f t="shared" ref="BR793" si="15274">J793/J808</f>
        <v>4.1019266625233065E-2</v>
      </c>
      <c r="BS793" s="123">
        <f t="shared" ref="BS793" si="15275">K793/K808</f>
        <v>4.4161927065908331E-2</v>
      </c>
      <c r="BT793" s="124">
        <f t="shared" ref="BT793" si="15276">L793/L808</f>
        <v>4.026146267525578E-2</v>
      </c>
      <c r="BU793" s="122">
        <f t="shared" ref="BU793" si="15277">M793/M808</f>
        <v>6.6248256624825669E-2</v>
      </c>
      <c r="BV793" s="126">
        <f t="shared" ref="BV793" si="15278">N793/N808</f>
        <v>4.7975077881619935E-2</v>
      </c>
      <c r="BW793" s="127">
        <f t="shared" ref="BW793" si="15279">O793/O808</f>
        <v>5.2869612410112614E-2</v>
      </c>
      <c r="BX793" s="122">
        <f t="shared" ref="BX793" si="15280">P793/P808</f>
        <v>4.9479390758110316E-2</v>
      </c>
      <c r="BY793" s="123">
        <f t="shared" ref="BY793" si="15281">Q793/Q808</f>
        <v>4.1297641556373769E-2</v>
      </c>
      <c r="BZ793" s="124">
        <f t="shared" ref="BZ793" si="15282">R793/R808</f>
        <v>5.4387019230769232E-2</v>
      </c>
      <c r="CA793" s="125">
        <f t="shared" ref="CA793" si="15283">S793/S808</f>
        <v>4.6437617717737224E-2</v>
      </c>
      <c r="CB793" s="122">
        <f t="shared" ref="CB793" si="15284">T793/T808</f>
        <v>4.9159530605772279E-2</v>
      </c>
      <c r="CC793" s="123">
        <f t="shared" ref="CC793" si="15285">U793/U808</f>
        <v>3.0485762144053602E-2</v>
      </c>
      <c r="CD793" s="124">
        <f t="shared" ref="CD793" si="15286">V793/V808</f>
        <v>4.2072936660268713E-2</v>
      </c>
      <c r="CE793" s="125">
        <f t="shared" ref="CE793" si="15287">W793/W808</f>
        <v>5.8859890109890109E-2</v>
      </c>
      <c r="CF793" s="122">
        <f t="shared" ref="CF793" si="15288">X793/X808</f>
        <v>5.3764517420905086E-2</v>
      </c>
      <c r="CG793" s="123">
        <f t="shared" ref="CG793" si="15289">Y793/Y808</f>
        <v>4.4242543946276913E-2</v>
      </c>
      <c r="CH793" s="124">
        <f t="shared" ref="CH793" si="15290">Z793/Z808</f>
        <v>5.6267950325634079E-2</v>
      </c>
      <c r="CI793" s="122">
        <f t="shared" ref="CI793" si="15291">AA793/AA808</f>
        <v>5.4398105317692333E-2</v>
      </c>
      <c r="CJ793" s="128">
        <f t="shared" ref="CJ793" si="15292">AB793/AB808</f>
        <v>5.0767368514570005E-2</v>
      </c>
      <c r="CK793" s="129">
        <f t="shared" ref="CK793" si="15293">AC793/AC808</f>
        <v>4.9767713578323644E-2</v>
      </c>
    </row>
    <row r="794" spans="1:89" ht="13.5" thickBot="1" x14ac:dyDescent="0.25">
      <c r="A794" s="138" t="s">
        <v>33</v>
      </c>
      <c r="B794" s="193">
        <v>821</v>
      </c>
      <c r="C794" s="187">
        <v>926</v>
      </c>
      <c r="D794" s="188">
        <v>264</v>
      </c>
      <c r="E794" s="189">
        <v>322</v>
      </c>
      <c r="F794" s="186">
        <v>721</v>
      </c>
      <c r="G794" s="190">
        <v>765</v>
      </c>
      <c r="H794" s="188">
        <v>1312</v>
      </c>
      <c r="I794" s="189">
        <v>1368</v>
      </c>
      <c r="J794" s="186">
        <v>130</v>
      </c>
      <c r="K794" s="187">
        <v>139</v>
      </c>
      <c r="L794" s="188">
        <v>390</v>
      </c>
      <c r="M794" s="186">
        <v>511</v>
      </c>
      <c r="N794" s="191">
        <v>1058</v>
      </c>
      <c r="O794" s="194">
        <v>996</v>
      </c>
      <c r="P794" s="186">
        <v>510</v>
      </c>
      <c r="Q794" s="187">
        <v>420</v>
      </c>
      <c r="R794" s="188">
        <v>815</v>
      </c>
      <c r="S794" s="189">
        <v>678</v>
      </c>
      <c r="T794" s="186">
        <v>109</v>
      </c>
      <c r="U794" s="190">
        <v>119</v>
      </c>
      <c r="V794" s="188">
        <v>525</v>
      </c>
      <c r="W794" s="195">
        <v>747</v>
      </c>
      <c r="X794" s="186">
        <v>451</v>
      </c>
      <c r="Y794" s="190">
        <v>209</v>
      </c>
      <c r="Z794" s="188">
        <v>1327</v>
      </c>
      <c r="AA794" s="186">
        <v>1638</v>
      </c>
      <c r="AB794" s="161">
        <f t="shared" si="15046"/>
        <v>8433</v>
      </c>
      <c r="AC794" s="162">
        <f t="shared" si="15047"/>
        <v>8838</v>
      </c>
      <c r="AE794" s="253">
        <f>$AE$19</f>
        <v>0</v>
      </c>
      <c r="AF794" s="119">
        <f t="shared" si="15238"/>
        <v>0</v>
      </c>
      <c r="AG794" s="187">
        <f t="shared" si="15238"/>
        <v>0</v>
      </c>
      <c r="AH794" s="188">
        <f t="shared" si="15238"/>
        <v>0</v>
      </c>
      <c r="AI794" s="189">
        <f t="shared" si="15238"/>
        <v>0</v>
      </c>
      <c r="AJ794" s="186">
        <f t="shared" si="15238"/>
        <v>0</v>
      </c>
      <c r="AK794" s="190">
        <f t="shared" si="15238"/>
        <v>0</v>
      </c>
      <c r="AL794" s="188">
        <f t="shared" si="15238"/>
        <v>0</v>
      </c>
      <c r="AM794" s="189">
        <f t="shared" si="15238"/>
        <v>0</v>
      </c>
      <c r="AN794" s="186">
        <f t="shared" si="15238"/>
        <v>0</v>
      </c>
      <c r="AO794" s="190">
        <f t="shared" si="15238"/>
        <v>0</v>
      </c>
      <c r="AP794" s="188">
        <f t="shared" si="15239"/>
        <v>0</v>
      </c>
      <c r="AQ794" s="186">
        <f t="shared" si="15239"/>
        <v>0</v>
      </c>
      <c r="AR794" s="191">
        <f t="shared" si="15239"/>
        <v>0</v>
      </c>
      <c r="AS794" s="192">
        <f t="shared" si="15239"/>
        <v>0</v>
      </c>
      <c r="AT794" s="186">
        <f t="shared" si="15239"/>
        <v>0</v>
      </c>
      <c r="AU794" s="190">
        <f t="shared" si="15239"/>
        <v>0</v>
      </c>
      <c r="AV794" s="188">
        <f t="shared" si="15239"/>
        <v>0</v>
      </c>
      <c r="AW794" s="189">
        <f t="shared" si="15239"/>
        <v>0</v>
      </c>
      <c r="AX794" s="186">
        <f t="shared" si="15239"/>
        <v>0</v>
      </c>
      <c r="AY794" s="190">
        <f t="shared" si="15239"/>
        <v>0</v>
      </c>
      <c r="AZ794" s="188">
        <f t="shared" si="15239"/>
        <v>0</v>
      </c>
      <c r="BA794" s="189">
        <f t="shared" si="15239"/>
        <v>0</v>
      </c>
      <c r="BB794" s="186">
        <f t="shared" si="15239"/>
        <v>0</v>
      </c>
      <c r="BC794" s="190">
        <f t="shared" si="15239"/>
        <v>0</v>
      </c>
      <c r="BD794" s="188">
        <f t="shared" si="15239"/>
        <v>0</v>
      </c>
      <c r="BE794" s="186">
        <f t="shared" si="15239"/>
        <v>0</v>
      </c>
      <c r="BF794" s="163">
        <f>SUM(AF794,AH794,AJ794,AL794,AN794,AP794,AR794,AT794,AV794,AX794,AZ794,BB794,BD794)</f>
        <v>0</v>
      </c>
      <c r="BG794" s="164">
        <f>SUM(AG794,AI794,AK794,AM794,AO794,AQ794,AS794,AU794,AW794,AY794,BA794,BC794,BE794)</f>
        <v>0</v>
      </c>
      <c r="BI794" s="138" t="s">
        <v>33</v>
      </c>
      <c r="BJ794" s="122">
        <f>B794/B808</f>
        <v>5.170676407608011E-2</v>
      </c>
      <c r="BK794" s="123">
        <f t="shared" ref="BK794" si="15294">C794/C808</f>
        <v>5.4887084345919032E-2</v>
      </c>
      <c r="BL794" s="124">
        <f t="shared" ref="BL794" si="15295">D794/D808</f>
        <v>4.2573778422835024E-2</v>
      </c>
      <c r="BM794" s="125">
        <f t="shared" ref="BM794" si="15296">E794/E808</f>
        <v>4.8174745661280667E-2</v>
      </c>
      <c r="BN794" s="122">
        <f t="shared" ref="BN794" si="15297">F794/F808</f>
        <v>4.2077618908666473E-2</v>
      </c>
      <c r="BO794" s="123">
        <f t="shared" ref="BO794" si="15298">G794/G808</f>
        <v>4.0220820189274448E-2</v>
      </c>
      <c r="BP794" s="124">
        <f t="shared" ref="BP794" si="15299">H794/H808</f>
        <v>5.4929872304793806E-2</v>
      </c>
      <c r="BQ794" s="125">
        <f t="shared" ref="BQ794" si="15300">I794/I808</f>
        <v>5.0770087214696606E-2</v>
      </c>
      <c r="BR794" s="122">
        <f t="shared" ref="BR794" si="15301">J794/J808</f>
        <v>4.0397762585456805E-2</v>
      </c>
      <c r="BS794" s="123">
        <f t="shared" ref="BS794" si="15302">K794/K808</f>
        <v>4.6503847440615594E-2</v>
      </c>
      <c r="BT794" s="124">
        <f t="shared" ref="BT794" si="15303">L794/L808</f>
        <v>3.6945812807881777E-2</v>
      </c>
      <c r="BU794" s="122">
        <f t="shared" ref="BU794" si="15304">M794/M808</f>
        <v>5.090655509065551E-2</v>
      </c>
      <c r="BV794" s="126">
        <f t="shared" ref="BV794" si="15305">N794/N808</f>
        <v>4.3946002076843196E-2</v>
      </c>
      <c r="BW794" s="127">
        <f t="shared" ref="BW794" si="15306">O794/O808</f>
        <v>4.5045452489711001E-2</v>
      </c>
      <c r="BX794" s="122">
        <f t="shared" ref="BX794" si="15307">P794/P808</f>
        <v>4.3886068324584804E-2</v>
      </c>
      <c r="BY794" s="123">
        <f t="shared" ref="BY794" si="15308">Q794/Q808</f>
        <v>4.1795203502836102E-2</v>
      </c>
      <c r="BZ794" s="124">
        <f t="shared" ref="BZ794" si="15309">R794/R808</f>
        <v>4.8978365384615384E-2</v>
      </c>
      <c r="CA794" s="125">
        <f t="shared" ref="CA794" si="15310">S794/S808</f>
        <v>4.4034552185490683E-2</v>
      </c>
      <c r="CB794" s="122">
        <f t="shared" ref="CB794" si="15311">T794/T808</f>
        <v>3.4570250555026959E-2</v>
      </c>
      <c r="CC794" s="123">
        <f t="shared" ref="CC794" si="15312">U794/U808</f>
        <v>3.9865996649916247E-2</v>
      </c>
      <c r="CD794" s="124">
        <f t="shared" ref="CD794" si="15313">V794/V808</f>
        <v>4.0307101727447218E-2</v>
      </c>
      <c r="CE794" s="125">
        <f t="shared" ref="CE794" si="15314">W794/W808</f>
        <v>5.1304945054945053E-2</v>
      </c>
      <c r="CF794" s="122">
        <f t="shared" ref="CF794" si="15315">X794/X808</f>
        <v>4.5154185022026429E-2</v>
      </c>
      <c r="CG794" s="123">
        <f t="shared" ref="CG794" si="15316">Y794/Y808</f>
        <v>4.1279873592731581E-2</v>
      </c>
      <c r="CH794" s="124">
        <f t="shared" ref="CH794" si="15317">Z794/Z808</f>
        <v>5.3679058290522226E-2</v>
      </c>
      <c r="CI794" s="122">
        <f t="shared" ref="CI794" si="15318">AA794/AA808</f>
        <v>6.0615031639714316E-2</v>
      </c>
      <c r="CJ794" s="128">
        <f t="shared" ref="CJ794" si="15319">AB794/AB808</f>
        <v>4.6825026652452029E-2</v>
      </c>
      <c r="CK794" s="129">
        <f t="shared" ref="CK794" si="15320">AC794/AC808</f>
        <v>4.9172392689236934E-2</v>
      </c>
    </row>
    <row r="795" spans="1:89" ht="14.25" thickTop="1" thickBot="1" x14ac:dyDescent="0.25">
      <c r="A795" s="130" t="s">
        <v>34</v>
      </c>
      <c r="B795" s="196">
        <v>691</v>
      </c>
      <c r="C795" s="180">
        <v>978</v>
      </c>
      <c r="D795" s="181">
        <v>340</v>
      </c>
      <c r="E795" s="182">
        <v>366</v>
      </c>
      <c r="F795" s="179">
        <v>679</v>
      </c>
      <c r="G795" s="183">
        <v>817</v>
      </c>
      <c r="H795" s="181">
        <v>1237</v>
      </c>
      <c r="I795" s="182">
        <v>1386</v>
      </c>
      <c r="J795" s="179">
        <v>144</v>
      </c>
      <c r="K795" s="180">
        <v>142</v>
      </c>
      <c r="L795" s="181">
        <v>451</v>
      </c>
      <c r="M795" s="179">
        <v>400</v>
      </c>
      <c r="N795" s="184">
        <v>1217</v>
      </c>
      <c r="O795" s="197">
        <v>987</v>
      </c>
      <c r="P795" s="179">
        <v>679</v>
      </c>
      <c r="Q795" s="180">
        <v>406</v>
      </c>
      <c r="R795" s="181">
        <v>852</v>
      </c>
      <c r="S795" s="182">
        <v>702</v>
      </c>
      <c r="T795" s="179">
        <v>144</v>
      </c>
      <c r="U795" s="183">
        <v>121</v>
      </c>
      <c r="V795" s="181">
        <v>683</v>
      </c>
      <c r="W795" s="198">
        <v>753</v>
      </c>
      <c r="X795" s="179">
        <v>505</v>
      </c>
      <c r="Y795" s="183">
        <v>163</v>
      </c>
      <c r="Z795" s="181">
        <v>1452</v>
      </c>
      <c r="AA795" s="179">
        <v>1687</v>
      </c>
      <c r="AB795" s="161">
        <f t="shared" si="15046"/>
        <v>9074</v>
      </c>
      <c r="AC795" s="162">
        <f t="shared" si="15047"/>
        <v>8908</v>
      </c>
      <c r="AE795" s="250" t="s">
        <v>25</v>
      </c>
      <c r="AF795" s="14">
        <f t="shared" ref="AF795:BG795" si="15321">SUM(AF792:AF794)</f>
        <v>2125</v>
      </c>
      <c r="AG795" s="1">
        <f t="shared" si="15321"/>
        <v>3108</v>
      </c>
      <c r="AH795" s="14">
        <f t="shared" si="15321"/>
        <v>871</v>
      </c>
      <c r="AI795" s="1">
        <f t="shared" si="15321"/>
        <v>1130</v>
      </c>
      <c r="AJ795" s="14">
        <f t="shared" si="15321"/>
        <v>1681</v>
      </c>
      <c r="AK795" s="1">
        <f t="shared" si="15321"/>
        <v>4678</v>
      </c>
      <c r="AL795" s="14">
        <f t="shared" si="15321"/>
        <v>3378</v>
      </c>
      <c r="AM795" s="1">
        <f t="shared" si="15321"/>
        <v>5053</v>
      </c>
      <c r="AN795" s="14">
        <f t="shared" si="15321"/>
        <v>763</v>
      </c>
      <c r="AO795" s="1">
        <f t="shared" si="15321"/>
        <v>231</v>
      </c>
      <c r="AP795" s="14">
        <f t="shared" si="15321"/>
        <v>2126</v>
      </c>
      <c r="AQ795" s="1">
        <f t="shared" si="15321"/>
        <v>807</v>
      </c>
      <c r="AR795" s="14">
        <f t="shared" si="15321"/>
        <v>4264</v>
      </c>
      <c r="AS795" s="1">
        <f t="shared" si="15321"/>
        <v>2820</v>
      </c>
      <c r="AT795" s="14">
        <f t="shared" si="15321"/>
        <v>2050</v>
      </c>
      <c r="AU795" s="1">
        <f t="shared" si="15321"/>
        <v>1464</v>
      </c>
      <c r="AV795" s="14">
        <f t="shared" si="15321"/>
        <v>2658</v>
      </c>
      <c r="AW795" s="1">
        <f t="shared" si="15321"/>
        <v>2520</v>
      </c>
      <c r="AX795" s="14">
        <f t="shared" si="15321"/>
        <v>640</v>
      </c>
      <c r="AY795" s="1">
        <f t="shared" si="15321"/>
        <v>208</v>
      </c>
      <c r="AZ795" s="14">
        <f t="shared" si="15321"/>
        <v>2543</v>
      </c>
      <c r="BA795" s="1">
        <f t="shared" si="15321"/>
        <v>1828</v>
      </c>
      <c r="BB795" s="14">
        <f t="shared" si="15321"/>
        <v>1927</v>
      </c>
      <c r="BC795" s="1">
        <f t="shared" si="15321"/>
        <v>528</v>
      </c>
      <c r="BD795" s="14">
        <f t="shared" si="15321"/>
        <v>3890</v>
      </c>
      <c r="BE795" s="1">
        <f t="shared" si="15321"/>
        <v>4566</v>
      </c>
      <c r="BF795" s="165">
        <f t="shared" si="15321"/>
        <v>28916</v>
      </c>
      <c r="BG795" s="166">
        <f t="shared" si="15321"/>
        <v>28941</v>
      </c>
      <c r="BI795" s="130" t="s">
        <v>34</v>
      </c>
      <c r="BJ795" s="122">
        <f>B795/B808</f>
        <v>4.3519334928832344E-2</v>
      </c>
      <c r="BK795" s="123">
        <f t="shared" ref="BK795" si="15322">C795/C808</f>
        <v>5.7969296425819453E-2</v>
      </c>
      <c r="BL795" s="124">
        <f t="shared" ref="BL795" si="15323">D795/D808</f>
        <v>5.4829866150620868E-2</v>
      </c>
      <c r="BM795" s="125">
        <f t="shared" ref="BM795" si="15324">E795/E808</f>
        <v>5.475763016157989E-2</v>
      </c>
      <c r="BN795" s="122">
        <f t="shared" ref="BN795" si="15325">F795/F808</f>
        <v>3.9626495477093668E-2</v>
      </c>
      <c r="BO795" s="123">
        <f t="shared" ref="BO795" si="15326">G795/G808</f>
        <v>4.2954784437434279E-2</v>
      </c>
      <c r="BP795" s="124">
        <f t="shared" ref="BP795" si="15327">H795/H808</f>
        <v>5.1789826250785015E-2</v>
      </c>
      <c r="BQ795" s="125">
        <f t="shared" ref="BQ795" si="15328">I795/I808</f>
        <v>5.1438114678047875E-2</v>
      </c>
      <c r="BR795" s="122">
        <f t="shared" ref="BR795" si="15329">J795/J808</f>
        <v>4.4748290863890615E-2</v>
      </c>
      <c r="BS795" s="123">
        <f t="shared" ref="BS795" si="15330">K795/K808</f>
        <v>4.7507527601204413E-2</v>
      </c>
      <c r="BT795" s="124">
        <f t="shared" ref="BT795" si="15331">L795/L808</f>
        <v>4.2724516862447895E-2</v>
      </c>
      <c r="BU795" s="122">
        <f t="shared" ref="BU795" si="15332">M795/M808</f>
        <v>3.9848575413428969E-2</v>
      </c>
      <c r="BV795" s="126">
        <f t="shared" ref="BV795" si="15333">N795/N808</f>
        <v>5.0550363447559712E-2</v>
      </c>
      <c r="BW795" s="127">
        <f t="shared" ref="BW795" si="15334">O795/O808</f>
        <v>4.4638415268418434E-2</v>
      </c>
      <c r="BX795" s="122">
        <f t="shared" ref="BX795" si="15335">P795/P808</f>
        <v>5.8428706651751143E-2</v>
      </c>
      <c r="BY795" s="123">
        <f t="shared" ref="BY795" si="15336">Q795/Q808</f>
        <v>4.0402030052741567E-2</v>
      </c>
      <c r="BZ795" s="124">
        <f t="shared" ref="BZ795" si="15337">R795/R808</f>
        <v>5.1201923076923075E-2</v>
      </c>
      <c r="CA795" s="125">
        <f t="shared" ref="CA795" si="15338">S795/S808</f>
        <v>4.5593297395596546E-2</v>
      </c>
      <c r="CB795" s="122">
        <f t="shared" ref="CB795" si="15339">T795/T808</f>
        <v>4.5670789724072312E-2</v>
      </c>
      <c r="CC795" s="123">
        <f t="shared" ref="CC795" si="15340">U795/U808</f>
        <v>4.0536013400335011E-2</v>
      </c>
      <c r="CD795" s="124">
        <f t="shared" ref="CD795" si="15341">V795/V808</f>
        <v>5.2437619961612281E-2</v>
      </c>
      <c r="CE795" s="125">
        <f t="shared" ref="CE795" si="15342">W795/W808</f>
        <v>5.1717032967032964E-2</v>
      </c>
      <c r="CF795" s="122">
        <f t="shared" ref="CF795" si="15343">X795/X808</f>
        <v>5.0560672807368839E-2</v>
      </c>
      <c r="CG795" s="123">
        <f t="shared" ref="CG795" si="15344">Y795/Y808</f>
        <v>3.2194351175192572E-2</v>
      </c>
      <c r="CH795" s="124">
        <f t="shared" ref="CH795" si="15345">Z795/Z808</f>
        <v>5.873548804660006E-2</v>
      </c>
      <c r="CI795" s="122">
        <f t="shared" ref="CI795" si="15346">AA795/AA808</f>
        <v>6.2428301816970726E-2</v>
      </c>
      <c r="CJ795" s="128">
        <f t="shared" ref="CJ795" si="15347">AB795/AB808</f>
        <v>5.0384239516702206E-2</v>
      </c>
      <c r="CK795" s="129">
        <f t="shared" ref="CK795" si="15348">AC795/AC808</f>
        <v>4.9561854953125435E-2</v>
      </c>
    </row>
    <row r="796" spans="1:89" ht="13.5" thickTop="1" x14ac:dyDescent="0.2">
      <c r="A796" s="138" t="s">
        <v>35</v>
      </c>
      <c r="B796" s="193">
        <v>779</v>
      </c>
      <c r="C796" s="187">
        <v>1152</v>
      </c>
      <c r="D796" s="188">
        <v>354</v>
      </c>
      <c r="E796" s="189">
        <v>337</v>
      </c>
      <c r="F796" s="186">
        <v>692</v>
      </c>
      <c r="G796" s="190">
        <v>1013</v>
      </c>
      <c r="H796" s="188">
        <v>1352</v>
      </c>
      <c r="I796" s="189">
        <v>1500</v>
      </c>
      <c r="J796" s="186">
        <v>209</v>
      </c>
      <c r="K796" s="187">
        <v>105</v>
      </c>
      <c r="L796" s="188">
        <v>684</v>
      </c>
      <c r="M796" s="186">
        <v>431</v>
      </c>
      <c r="N796" s="191">
        <v>1603</v>
      </c>
      <c r="O796" s="194">
        <v>957</v>
      </c>
      <c r="P796" s="186">
        <v>727</v>
      </c>
      <c r="Q796" s="187">
        <v>426</v>
      </c>
      <c r="R796" s="188">
        <v>982</v>
      </c>
      <c r="S796" s="189">
        <v>817</v>
      </c>
      <c r="T796" s="186">
        <v>196</v>
      </c>
      <c r="U796" s="190">
        <v>87</v>
      </c>
      <c r="V796" s="188">
        <v>898</v>
      </c>
      <c r="W796" s="195">
        <v>727</v>
      </c>
      <c r="X796" s="186">
        <v>635</v>
      </c>
      <c r="Y796" s="190">
        <v>190</v>
      </c>
      <c r="Z796" s="188">
        <v>1476</v>
      </c>
      <c r="AA796" s="186">
        <v>1731</v>
      </c>
      <c r="AB796" s="161">
        <f t="shared" si="15046"/>
        <v>10587</v>
      </c>
      <c r="AC796" s="162">
        <f t="shared" si="15047"/>
        <v>9473</v>
      </c>
      <c r="BI796" s="138" t="s">
        <v>35</v>
      </c>
      <c r="BJ796" s="122">
        <f>B796/B808</f>
        <v>4.9061594659276987E-2</v>
      </c>
      <c r="BK796" s="123">
        <f t="shared" ref="BK796" si="15349">C796/C808</f>
        <v>6.8282852231640087E-2</v>
      </c>
      <c r="BL796" s="124">
        <f t="shared" ref="BL796" si="15350">D796/D808</f>
        <v>5.7087566521528785E-2</v>
      </c>
      <c r="BM796" s="125">
        <f t="shared" ref="BM796" si="15351">E796/E808</f>
        <v>5.0418910831837221E-2</v>
      </c>
      <c r="BN796" s="122">
        <f t="shared" ref="BN796" si="15352">F796/F808</f>
        <v>4.0385176539247156E-2</v>
      </c>
      <c r="BO796" s="123">
        <f t="shared" ref="BO796" si="15353">G796/G808</f>
        <v>5.3259726603575183E-2</v>
      </c>
      <c r="BP796" s="124">
        <f t="shared" ref="BP796" si="15354">H796/H808</f>
        <v>5.6604563533598495E-2</v>
      </c>
      <c r="BQ796" s="125">
        <f t="shared" ref="BQ796" si="15355">I796/I808</f>
        <v>5.566895527927259E-2</v>
      </c>
      <c r="BR796" s="122">
        <f t="shared" ref="BR796" si="15356">J796/J808</f>
        <v>6.4947172156619021E-2</v>
      </c>
      <c r="BS796" s="123">
        <f t="shared" ref="BS796" si="15357">K796/K808</f>
        <v>3.5128805620608897E-2</v>
      </c>
      <c r="BT796" s="124">
        <f t="shared" ref="BT796" si="15358">L796/L808</f>
        <v>6.4797271693823419E-2</v>
      </c>
      <c r="BU796" s="122">
        <f t="shared" ref="BU796" si="15359">M796/M808</f>
        <v>4.2936840007969712E-2</v>
      </c>
      <c r="BV796" s="126">
        <f t="shared" ref="BV796" si="15360">N796/N808</f>
        <v>6.658359293873313E-2</v>
      </c>
      <c r="BW796" s="127">
        <f t="shared" ref="BW796" si="15361">O796/O808</f>
        <v>4.3281624530776538E-2</v>
      </c>
      <c r="BX796" s="122">
        <f t="shared" ref="BX796" si="15362">P796/P808</f>
        <v>6.2559160141123824E-2</v>
      </c>
      <c r="BY796" s="123">
        <f t="shared" ref="BY796" si="15363">Q796/Q808</f>
        <v>4.2392277838590904E-2</v>
      </c>
      <c r="BZ796" s="124">
        <f t="shared" ref="BZ796" si="15364">R796/R808</f>
        <v>5.9014423076923075E-2</v>
      </c>
      <c r="CA796" s="125">
        <f t="shared" ref="CA796" si="15365">S796/S808</f>
        <v>5.3062284860687148E-2</v>
      </c>
      <c r="CB796" s="122">
        <f t="shared" ref="CB796" si="15366">T796/T808</f>
        <v>6.2163019346653983E-2</v>
      </c>
      <c r="CC796" s="123">
        <f t="shared" ref="CC796" si="15367">U796/U808</f>
        <v>2.914572864321608E-2</v>
      </c>
      <c r="CD796" s="124">
        <f t="shared" ref="CD796" si="15368">V796/V808</f>
        <v>6.8944337811900194E-2</v>
      </c>
      <c r="CE796" s="125">
        <f t="shared" ref="CE796" si="15369">W796/W808</f>
        <v>4.9931318681318684E-2</v>
      </c>
      <c r="CF796" s="122">
        <f t="shared" ref="CF796" si="15370">X796/X808</f>
        <v>6.3576291549859831E-2</v>
      </c>
      <c r="CG796" s="123">
        <f t="shared" ref="CG796" si="15371">Y796/Y808</f>
        <v>3.7527157811574167E-2</v>
      </c>
      <c r="CH796" s="124">
        <f t="shared" ref="CH796" si="15372">Z796/Z808</f>
        <v>5.9706322559767003E-2</v>
      </c>
      <c r="CI796" s="122">
        <f t="shared" ref="CI796" si="15373">AA796/AA808</f>
        <v>6.4056544425119349E-2</v>
      </c>
      <c r="CJ796" s="128">
        <f t="shared" ref="CJ796" si="15374">AB796/AB808</f>
        <v>5.8785314498933899E-2</v>
      </c>
      <c r="CK796" s="129">
        <f t="shared" ref="CK796" si="15375">AC796/AC808</f>
        <v>5.2705371797368346E-2</v>
      </c>
    </row>
    <row r="797" spans="1:89" x14ac:dyDescent="0.2">
      <c r="A797" s="130" t="s">
        <v>36</v>
      </c>
      <c r="B797" s="196">
        <v>996</v>
      </c>
      <c r="C797" s="180">
        <v>1501</v>
      </c>
      <c r="D797" s="181">
        <v>551</v>
      </c>
      <c r="E797" s="182">
        <v>540</v>
      </c>
      <c r="F797" s="179">
        <v>850</v>
      </c>
      <c r="G797" s="183">
        <v>2074</v>
      </c>
      <c r="H797" s="181">
        <v>1431</v>
      </c>
      <c r="I797" s="182">
        <v>2389</v>
      </c>
      <c r="J797" s="179">
        <v>362</v>
      </c>
      <c r="K797" s="180">
        <v>102</v>
      </c>
      <c r="L797" s="181">
        <v>1007</v>
      </c>
      <c r="M797" s="179">
        <v>463</v>
      </c>
      <c r="N797" s="184">
        <v>1963</v>
      </c>
      <c r="O797" s="197">
        <v>1302</v>
      </c>
      <c r="P797" s="179">
        <v>1247</v>
      </c>
      <c r="Q797" s="180">
        <v>693</v>
      </c>
      <c r="R797" s="181">
        <v>1359</v>
      </c>
      <c r="S797" s="182">
        <v>1242</v>
      </c>
      <c r="T797" s="179">
        <v>452</v>
      </c>
      <c r="U797" s="183">
        <v>90</v>
      </c>
      <c r="V797" s="181">
        <v>1584</v>
      </c>
      <c r="W797" s="198">
        <v>919</v>
      </c>
      <c r="X797" s="179">
        <v>1041</v>
      </c>
      <c r="Y797" s="183">
        <v>256</v>
      </c>
      <c r="Z797" s="181">
        <v>1919</v>
      </c>
      <c r="AA797" s="179">
        <v>2238</v>
      </c>
      <c r="AB797" s="161">
        <f t="shared" si="15046"/>
        <v>14762</v>
      </c>
      <c r="AC797" s="162">
        <f t="shared" si="15047"/>
        <v>13809</v>
      </c>
      <c r="BI797" s="130" t="s">
        <v>36</v>
      </c>
      <c r="BJ797" s="122">
        <f>B797/B808</f>
        <v>6.2728303312759789E-2</v>
      </c>
      <c r="BK797" s="123">
        <f t="shared" ref="BK797" si="15376">C797/C808</f>
        <v>8.8969237152510219E-2</v>
      </c>
      <c r="BL797" s="124">
        <f t="shared" ref="BL797" si="15377">D797/D808</f>
        <v>8.8856636026447347E-2</v>
      </c>
      <c r="BM797" s="125">
        <f t="shared" ref="BM797" si="15378">E797/E808</f>
        <v>8.0789946140035901E-2</v>
      </c>
      <c r="BN797" s="122">
        <f t="shared" ref="BN797" si="15379">F797/F808</f>
        <v>4.9606069448497228E-2</v>
      </c>
      <c r="BO797" s="123">
        <f t="shared" ref="BO797" si="15380">G797/G808</f>
        <v>0.10904311251314405</v>
      </c>
      <c r="BP797" s="124">
        <f t="shared" ref="BP797" si="15381">H797/H808</f>
        <v>5.9912078710487753E-2</v>
      </c>
      <c r="BQ797" s="125">
        <f t="shared" ref="BQ797" si="15382">I797/I808</f>
        <v>8.8662089441454817E-2</v>
      </c>
      <c r="BR797" s="122">
        <f t="shared" ref="BR797" si="15383">J797/J808</f>
        <v>0.1124922311995028</v>
      </c>
      <c r="BS797" s="123">
        <f t="shared" ref="BS797" si="15384">K797/K808</f>
        <v>3.4125125460020077E-2</v>
      </c>
      <c r="BT797" s="124">
        <f t="shared" ref="BT797" si="15385">L797/L808</f>
        <v>9.5395983327017805E-2</v>
      </c>
      <c r="BU797" s="122">
        <f t="shared" ref="BU797" si="15386">M797/M808</f>
        <v>4.6124726041044034E-2</v>
      </c>
      <c r="BV797" s="126">
        <f t="shared" ref="BV797" si="15387">N797/N808</f>
        <v>8.1536863966770512E-2</v>
      </c>
      <c r="BW797" s="127">
        <f t="shared" ref="BW797" si="15388">O797/O808</f>
        <v>5.8884718013658362E-2</v>
      </c>
      <c r="BX797" s="122">
        <f t="shared" ref="BX797" si="15389">P797/P808</f>
        <v>0.10730573960932795</v>
      </c>
      <c r="BY797" s="123">
        <f t="shared" ref="BY797" si="15390">Q797/Q808</f>
        <v>6.8962085779679563E-2</v>
      </c>
      <c r="BZ797" s="124">
        <f t="shared" ref="BZ797" si="15391">R797/R808</f>
        <v>8.1670673076923078E-2</v>
      </c>
      <c r="CA797" s="125">
        <f t="shared" ref="CA797" si="15392">S797/S808</f>
        <v>8.0665064622978497E-2</v>
      </c>
      <c r="CB797" s="122">
        <f t="shared" ref="CB797" si="15393">T797/T808</f>
        <v>0.14335553441167143</v>
      </c>
      <c r="CC797" s="123">
        <f t="shared" ref="CC797" si="15394">U797/U808</f>
        <v>3.015075376884422E-2</v>
      </c>
      <c r="CD797" s="124">
        <f t="shared" ref="CD797" si="15395">V797/V808</f>
        <v>0.1216122840690979</v>
      </c>
      <c r="CE797" s="125">
        <f t="shared" ref="CE797" si="15396">W797/W808</f>
        <v>6.3118131868131866E-2</v>
      </c>
      <c r="CF797" s="122">
        <f t="shared" ref="CF797" si="15397">X797/X808</f>
        <v>0.10422507008410092</v>
      </c>
      <c r="CG797" s="123">
        <f t="shared" ref="CG797" si="15398">Y797/Y808</f>
        <v>5.0562907367173615E-2</v>
      </c>
      <c r="CH797" s="124">
        <f t="shared" ref="CH797" si="15399">Z797/Z808</f>
        <v>7.7626309615306824E-2</v>
      </c>
      <c r="CI797" s="122">
        <f t="shared" ref="CI797" si="15400">AA797/AA808</f>
        <v>8.2818339932649962E-2</v>
      </c>
      <c r="CJ797" s="128">
        <f t="shared" ref="CJ797" si="15401">AB797/AB808</f>
        <v>8.1967395167022034E-2</v>
      </c>
      <c r="CK797" s="129">
        <f t="shared" ref="CK797" si="15402">AC797/AC808</f>
        <v>7.6829777171947583E-2</v>
      </c>
    </row>
    <row r="798" spans="1:89" x14ac:dyDescent="0.2">
      <c r="A798" s="138" t="s">
        <v>30</v>
      </c>
      <c r="B798" s="193">
        <v>1082</v>
      </c>
      <c r="C798" s="187">
        <v>1410</v>
      </c>
      <c r="D798" s="188">
        <v>468</v>
      </c>
      <c r="E798" s="189">
        <v>499</v>
      </c>
      <c r="F798" s="186">
        <v>927</v>
      </c>
      <c r="G798" s="190">
        <v>2310</v>
      </c>
      <c r="H798" s="188">
        <v>1809</v>
      </c>
      <c r="I798" s="189">
        <v>2474</v>
      </c>
      <c r="J798" s="186">
        <v>465</v>
      </c>
      <c r="K798" s="187">
        <v>124</v>
      </c>
      <c r="L798" s="188">
        <v>1085</v>
      </c>
      <c r="M798" s="186">
        <v>478</v>
      </c>
      <c r="N798" s="191">
        <v>2207</v>
      </c>
      <c r="O798" s="194">
        <v>1422</v>
      </c>
      <c r="P798" s="186">
        <v>1236</v>
      </c>
      <c r="Q798" s="187">
        <v>720</v>
      </c>
      <c r="R798" s="188">
        <v>1451</v>
      </c>
      <c r="S798" s="189">
        <v>1313</v>
      </c>
      <c r="T798" s="186">
        <v>360</v>
      </c>
      <c r="U798" s="190">
        <v>116</v>
      </c>
      <c r="V798" s="188">
        <v>1258</v>
      </c>
      <c r="W798" s="195">
        <v>925</v>
      </c>
      <c r="X798" s="186">
        <v>1033</v>
      </c>
      <c r="Y798" s="190">
        <v>253</v>
      </c>
      <c r="Z798" s="188">
        <v>1980</v>
      </c>
      <c r="AA798" s="186">
        <v>2209</v>
      </c>
      <c r="AB798" s="161">
        <f t="shared" si="15046"/>
        <v>15361</v>
      </c>
      <c r="AC798" s="162">
        <f t="shared" si="15047"/>
        <v>14253</v>
      </c>
      <c r="BI798" s="138" t="s">
        <v>30</v>
      </c>
      <c r="BJ798" s="122">
        <f>B798/B808</f>
        <v>6.8144602594785234E-2</v>
      </c>
      <c r="BK798" s="123">
        <f t="shared" ref="BK798" si="15403">C798/C808</f>
        <v>8.3575366012684491E-2</v>
      </c>
      <c r="BL798" s="124">
        <f t="shared" ref="BL798" si="15404">D798/D808</f>
        <v>7.5471698113207544E-2</v>
      </c>
      <c r="BM798" s="125">
        <f t="shared" ref="BM798" si="15405">E798/E808</f>
        <v>7.4655894673847992E-2</v>
      </c>
      <c r="BN798" s="122">
        <f t="shared" ref="BN798" si="15406">F798/F808</f>
        <v>5.4099795739714032E-2</v>
      </c>
      <c r="BO798" s="123">
        <f t="shared" ref="BO798" si="15407">G798/G808</f>
        <v>0.12145110410094637</v>
      </c>
      <c r="BP798" s="124">
        <f t="shared" ref="BP798" si="15408">H798/H808</f>
        <v>7.5737910822692073E-2</v>
      </c>
      <c r="BQ798" s="125">
        <f t="shared" ref="BQ798" si="15409">I798/I808</f>
        <v>9.1816663573946924E-2</v>
      </c>
      <c r="BR798" s="122">
        <f t="shared" ref="BR798" si="15410">J798/J808</f>
        <v>0.14449968924798012</v>
      </c>
      <c r="BS798" s="123">
        <f t="shared" ref="BS798" si="15411">K798/K808</f>
        <v>4.148544663767146E-2</v>
      </c>
      <c r="BT798" s="124">
        <f t="shared" ref="BT798" si="15412">L798/L808</f>
        <v>0.10278514588859416</v>
      </c>
      <c r="BU798" s="122">
        <f t="shared" ref="BU798" si="15413">M798/M808</f>
        <v>4.7619047619047616E-2</v>
      </c>
      <c r="BV798" s="126">
        <f t="shared" ref="BV798" si="15414">N798/N808</f>
        <v>9.167185877466251E-2</v>
      </c>
      <c r="BW798" s="127">
        <f t="shared" ref="BW798" si="15415">O798/O808</f>
        <v>6.4311880964225951E-2</v>
      </c>
      <c r="BX798" s="122">
        <f t="shared" ref="BX798" si="15416">P798/P808</f>
        <v>0.1063591773513467</v>
      </c>
      <c r="BY798" s="123">
        <f t="shared" ref="BY798" si="15417">Q798/Q808</f>
        <v>7.1648920290576179E-2</v>
      </c>
      <c r="BZ798" s="124">
        <f t="shared" ref="BZ798" si="15418">R798/R808</f>
        <v>8.7199519230769226E-2</v>
      </c>
      <c r="CA798" s="125">
        <f t="shared" ref="CA798" si="15419">S798/S808</f>
        <v>8.5276352536208355E-2</v>
      </c>
      <c r="CB798" s="122">
        <f t="shared" ref="CB798" si="15420">T798/T808</f>
        <v>0.11417697431018078</v>
      </c>
      <c r="CC798" s="123">
        <f t="shared" ref="CC798" si="15421">U798/U808</f>
        <v>3.8860971524288107E-2</v>
      </c>
      <c r="CD798" s="124">
        <f t="shared" ref="CD798" si="15422">V798/V808</f>
        <v>9.6583493282149713E-2</v>
      </c>
      <c r="CE798" s="125">
        <f t="shared" ref="CE798" si="15423">W798/W808</f>
        <v>6.3530219780219777E-2</v>
      </c>
      <c r="CF798" s="122">
        <f t="shared" ref="CF798" si="15424">X798/X808</f>
        <v>0.10342410893071687</v>
      </c>
      <c r="CG798" s="123">
        <f t="shared" ref="CG798" si="15425">Y798/Y808</f>
        <v>4.9970373296464546E-2</v>
      </c>
      <c r="CH798" s="124">
        <f t="shared" ref="CH798" si="15426">Z798/Z808</f>
        <v>8.0093847336272811E-2</v>
      </c>
      <c r="CI798" s="122">
        <f t="shared" ref="CI798" si="15427">AA798/AA808</f>
        <v>8.1745180031824738E-2</v>
      </c>
      <c r="CJ798" s="128">
        <f t="shared" ref="CJ798" si="15428">AB798/AB808</f>
        <v>8.5293399076048326E-2</v>
      </c>
      <c r="CK798" s="129">
        <f t="shared" ref="CK798" si="15429">AC798/AC808</f>
        <v>7.930008067432609E-2</v>
      </c>
    </row>
    <row r="799" spans="1:89" x14ac:dyDescent="0.2">
      <c r="A799" s="130" t="s">
        <v>32</v>
      </c>
      <c r="B799" s="196">
        <v>1043</v>
      </c>
      <c r="C799" s="180">
        <v>1698</v>
      </c>
      <c r="D799" s="181">
        <v>403</v>
      </c>
      <c r="E799" s="182">
        <v>631</v>
      </c>
      <c r="F799" s="179">
        <v>754</v>
      </c>
      <c r="G799" s="183">
        <v>2368</v>
      </c>
      <c r="H799" s="181">
        <v>1569</v>
      </c>
      <c r="I799" s="182">
        <v>2579</v>
      </c>
      <c r="J799" s="179">
        <v>298</v>
      </c>
      <c r="K799" s="180">
        <v>107</v>
      </c>
      <c r="L799" s="181">
        <v>1041</v>
      </c>
      <c r="M799" s="179">
        <v>329</v>
      </c>
      <c r="N799" s="184">
        <v>2057</v>
      </c>
      <c r="O799" s="197">
        <v>1398</v>
      </c>
      <c r="P799" s="179">
        <v>814</v>
      </c>
      <c r="Q799" s="180">
        <v>744</v>
      </c>
      <c r="R799" s="181">
        <v>1207</v>
      </c>
      <c r="S799" s="182">
        <v>1207</v>
      </c>
      <c r="T799" s="179">
        <v>280</v>
      </c>
      <c r="U799" s="183">
        <v>92</v>
      </c>
      <c r="V799" s="181">
        <v>1285</v>
      </c>
      <c r="W799" s="198">
        <v>903</v>
      </c>
      <c r="X799" s="179">
        <v>894</v>
      </c>
      <c r="Y799" s="183">
        <v>275</v>
      </c>
      <c r="Z799" s="181">
        <v>1910</v>
      </c>
      <c r="AA799" s="179">
        <v>2357</v>
      </c>
      <c r="AB799" s="161">
        <f t="shared" si="15046"/>
        <v>13555</v>
      </c>
      <c r="AC799" s="162">
        <f t="shared" si="15047"/>
        <v>14688</v>
      </c>
      <c r="BI799" s="130" t="s">
        <v>32</v>
      </c>
      <c r="BJ799" s="122">
        <f>B799/B808</f>
        <v>6.5688373850610909E-2</v>
      </c>
      <c r="BK799" s="123">
        <f t="shared" ref="BK799" si="15430">C799/C808</f>
        <v>0.10064607907059452</v>
      </c>
      <c r="BL799" s="124">
        <f t="shared" ref="BL799" si="15431">D799/D808</f>
        <v>6.4989517819706494E-2</v>
      </c>
      <c r="BM799" s="125">
        <f t="shared" ref="BM799" si="15432">E799/E808</f>
        <v>9.4404548174745667E-2</v>
      </c>
      <c r="BN799" s="122">
        <f t="shared" ref="BN799" si="15433">F799/F808</f>
        <v>4.4003501604902247E-2</v>
      </c>
      <c r="BO799" s="123">
        <f t="shared" ref="BO799" si="15434">G799/G808</f>
        <v>0.12450052576235542</v>
      </c>
      <c r="BP799" s="124">
        <f t="shared" ref="BP799" si="15435">H799/H808</f>
        <v>6.5689763449863936E-2</v>
      </c>
      <c r="BQ799" s="125">
        <f t="shared" ref="BQ799" si="15436">I799/I808</f>
        <v>9.5713490443496016E-2</v>
      </c>
      <c r="BR799" s="122">
        <f t="shared" ref="BR799" si="15437">J799/J808</f>
        <v>9.2604101926662519E-2</v>
      </c>
      <c r="BS799" s="123">
        <f t="shared" ref="BS799" si="15438">K799/K808</f>
        <v>3.5797925727668115E-2</v>
      </c>
      <c r="BT799" s="124">
        <f t="shared" ref="BT799" si="15439">L799/L808</f>
        <v>9.8616900341038274E-2</v>
      </c>
      <c r="BU799" s="122">
        <f t="shared" ref="BU799" si="15440">M799/M808</f>
        <v>3.277545327754533E-2</v>
      </c>
      <c r="BV799" s="126">
        <f t="shared" ref="BV799" si="15441">N799/N808</f>
        <v>8.5441329179646933E-2</v>
      </c>
      <c r="BW799" s="127">
        <f t="shared" ref="BW799" si="15442">O799/O808</f>
        <v>6.3226448374112426E-2</v>
      </c>
      <c r="BX799" s="122">
        <f t="shared" ref="BX799" si="15443">P799/P808</f>
        <v>7.0045607090611819E-2</v>
      </c>
      <c r="BY799" s="123">
        <f t="shared" ref="BY799" si="15444">Q799/Q808</f>
        <v>7.4037217633595387E-2</v>
      </c>
      <c r="BZ799" s="124">
        <f t="shared" ref="BZ799" si="15445">R799/R808</f>
        <v>7.2536057692307698E-2</v>
      </c>
      <c r="CA799" s="125">
        <f t="shared" ref="CA799" si="15446">S799/S808</f>
        <v>7.8391894524907454E-2</v>
      </c>
      <c r="CB799" s="122">
        <f t="shared" ref="CB799" si="15447">T799/T808</f>
        <v>8.8804313352362829E-2</v>
      </c>
      <c r="CC799" s="123">
        <f t="shared" ref="CC799" si="15448">U799/U808</f>
        <v>3.0820770519262981E-2</v>
      </c>
      <c r="CD799" s="124">
        <f t="shared" ref="CD799" si="15449">V799/V808</f>
        <v>9.8656429942418425E-2</v>
      </c>
      <c r="CE799" s="125">
        <f t="shared" ref="CE799" si="15450">W799/W808</f>
        <v>6.2019230769230771E-2</v>
      </c>
      <c r="CF799" s="122">
        <f t="shared" ref="CF799" si="15451">X799/X808</f>
        <v>8.9507408890668799E-2</v>
      </c>
      <c r="CG799" s="123">
        <f t="shared" ref="CG799" si="15452">Y799/Y808</f>
        <v>5.4315623148331028E-2</v>
      </c>
      <c r="CH799" s="124">
        <f t="shared" ref="CH799" si="15453">Z799/Z808</f>
        <v>7.7262246672869225E-2</v>
      </c>
      <c r="CI799" s="122">
        <f t="shared" ref="CI799" si="15454">AA799/AA808</f>
        <v>8.7221996077415528E-2</v>
      </c>
      <c r="CJ799" s="128">
        <f t="shared" ref="CJ799" si="15455">AB799/AB808</f>
        <v>7.5265414001421463E-2</v>
      </c>
      <c r="CK799" s="129">
        <f t="shared" ref="CK799" si="15456">AC799/AC808</f>
        <v>8.1720310457061782E-2</v>
      </c>
    </row>
    <row r="800" spans="1:89" x14ac:dyDescent="0.2">
      <c r="A800" s="138" t="s">
        <v>37</v>
      </c>
      <c r="B800" s="193">
        <v>1082</v>
      </c>
      <c r="C800" s="187">
        <v>1359</v>
      </c>
      <c r="D800" s="188">
        <v>316</v>
      </c>
      <c r="E800" s="189">
        <v>496</v>
      </c>
      <c r="F800" s="186">
        <v>623</v>
      </c>
      <c r="G800" s="190">
        <v>1897</v>
      </c>
      <c r="H800" s="188">
        <v>1402</v>
      </c>
      <c r="I800" s="189">
        <v>2371</v>
      </c>
      <c r="J800" s="186">
        <v>304</v>
      </c>
      <c r="K800" s="187">
        <v>114</v>
      </c>
      <c r="L800" s="188">
        <v>944</v>
      </c>
      <c r="M800" s="186">
        <v>320</v>
      </c>
      <c r="N800" s="191">
        <v>1658</v>
      </c>
      <c r="O800" s="194">
        <v>1319</v>
      </c>
      <c r="P800" s="186">
        <v>568</v>
      </c>
      <c r="Q800" s="187">
        <v>731</v>
      </c>
      <c r="R800" s="188">
        <v>948</v>
      </c>
      <c r="S800" s="189">
        <v>1131</v>
      </c>
      <c r="T800" s="186">
        <v>224</v>
      </c>
      <c r="U800" s="190">
        <v>91</v>
      </c>
      <c r="V800" s="188">
        <v>1210</v>
      </c>
      <c r="W800" s="195">
        <v>686</v>
      </c>
      <c r="X800" s="186">
        <v>486</v>
      </c>
      <c r="Y800" s="190">
        <v>267</v>
      </c>
      <c r="Z800" s="188">
        <v>1607</v>
      </c>
      <c r="AA800" s="186">
        <v>1981</v>
      </c>
      <c r="AB800" s="161">
        <f t="shared" si="15046"/>
        <v>11372</v>
      </c>
      <c r="AC800" s="162">
        <f t="shared" si="15047"/>
        <v>12763</v>
      </c>
      <c r="BI800" s="138" t="s">
        <v>37</v>
      </c>
      <c r="BJ800" s="122">
        <f>B800/B808</f>
        <v>6.8144602594785234E-2</v>
      </c>
      <c r="BK800" s="123">
        <f t="shared" ref="BK800" si="15457">C800/C808</f>
        <v>8.0552427242012919E-2</v>
      </c>
      <c r="BL800" s="124">
        <f t="shared" ref="BL800" si="15458">D800/D808</f>
        <v>5.0959522657635863E-2</v>
      </c>
      <c r="BM800" s="125">
        <f t="shared" ref="BM800" si="15459">E800/E808</f>
        <v>7.4207061639736685E-2</v>
      </c>
      <c r="BN800" s="122">
        <f t="shared" ref="BN800" si="15460">F800/F808</f>
        <v>3.6358330901663259E-2</v>
      </c>
      <c r="BO800" s="123">
        <f t="shared" ref="BO800" si="15461">G800/G808</f>
        <v>9.9737118822292317E-2</v>
      </c>
      <c r="BP800" s="124">
        <f t="shared" ref="BP800" si="15462">H800/H808</f>
        <v>5.8697927569604354E-2</v>
      </c>
      <c r="BQ800" s="125">
        <f t="shared" ref="BQ800" si="15463">I800/I808</f>
        <v>8.7994061978103541E-2</v>
      </c>
      <c r="BR800" s="122">
        <f t="shared" ref="BR800" si="15464">J800/J808</f>
        <v>9.44686140459913E-2</v>
      </c>
      <c r="BS800" s="123">
        <f t="shared" ref="BS800" si="15465">K800/K808</f>
        <v>3.8139846102375377E-2</v>
      </c>
      <c r="BT800" s="124">
        <f t="shared" ref="BT800" si="15466">L800/L808</f>
        <v>8.9427813565744599E-2</v>
      </c>
      <c r="BU800" s="122">
        <f t="shared" ref="BU800" si="15467">M800/M808</f>
        <v>3.1878860330743178E-2</v>
      </c>
      <c r="BV800" s="126">
        <f t="shared" ref="BV800" si="15468">N800/N808</f>
        <v>6.8868120456905504E-2</v>
      </c>
      <c r="BW800" s="127">
        <f t="shared" ref="BW800" si="15469">O800/O808</f>
        <v>5.9653566098322106E-2</v>
      </c>
      <c r="BX800" s="122">
        <f t="shared" ref="BX800" si="15470">P800/P808</f>
        <v>4.8877032957576803E-2</v>
      </c>
      <c r="BY800" s="123">
        <f t="shared" ref="BY800" si="15471">Q800/Q808</f>
        <v>7.2743556572793314E-2</v>
      </c>
      <c r="BZ800" s="124">
        <f t="shared" ref="BZ800" si="15472">R800/R808</f>
        <v>5.6971153846153845E-2</v>
      </c>
      <c r="CA800" s="125">
        <f t="shared" ref="CA800" si="15473">S800/S808</f>
        <v>7.345586802623888E-2</v>
      </c>
      <c r="CB800" s="122">
        <f t="shared" ref="CB800" si="15474">T800/T808</f>
        <v>7.1043450681890261E-2</v>
      </c>
      <c r="CC800" s="123">
        <f t="shared" ref="CC800" si="15475">U800/U808</f>
        <v>3.0485762144053602E-2</v>
      </c>
      <c r="CD800" s="124">
        <f t="shared" ref="CD800" si="15476">V800/V808</f>
        <v>9.2898272552783115E-2</v>
      </c>
      <c r="CE800" s="125">
        <f t="shared" ref="CE800" si="15477">W800/W808</f>
        <v>4.7115384615384615E-2</v>
      </c>
      <c r="CF800" s="122">
        <f t="shared" ref="CF800" si="15478">X800/X808</f>
        <v>4.8658390068081696E-2</v>
      </c>
      <c r="CG800" s="123">
        <f t="shared" ref="CG800" si="15479">Y800/Y808</f>
        <v>5.2735532293106853E-2</v>
      </c>
      <c r="CH800" s="124">
        <f t="shared" ref="CH800" si="15480">Z800/Z808</f>
        <v>6.5005460944136562E-2</v>
      </c>
      <c r="CI800" s="122">
        <f t="shared" ref="CI800" si="15481">AA800/AA808</f>
        <v>7.3307922880509191E-2</v>
      </c>
      <c r="CJ800" s="128">
        <f t="shared" ref="CJ800" si="15482">AB800/AB808</f>
        <v>6.3144100923951674E-2</v>
      </c>
      <c r="CK800" s="129">
        <f t="shared" ref="CK800" si="15483">AC800/AC808</f>
        <v>7.1010098200127963E-2</v>
      </c>
    </row>
    <row r="801" spans="1:89" x14ac:dyDescent="0.2">
      <c r="A801" s="130" t="s">
        <v>38</v>
      </c>
      <c r="B801" s="196">
        <v>913</v>
      </c>
      <c r="C801" s="180">
        <v>894</v>
      </c>
      <c r="D801" s="181">
        <v>272</v>
      </c>
      <c r="E801" s="182">
        <v>463</v>
      </c>
      <c r="F801" s="179">
        <v>551</v>
      </c>
      <c r="G801" s="183">
        <v>1250</v>
      </c>
      <c r="H801" s="181">
        <v>1122</v>
      </c>
      <c r="I801" s="182">
        <v>1571</v>
      </c>
      <c r="J801" s="179">
        <v>316</v>
      </c>
      <c r="K801" s="180">
        <v>59</v>
      </c>
      <c r="L801" s="181">
        <v>770</v>
      </c>
      <c r="M801" s="179">
        <v>293</v>
      </c>
      <c r="N801" s="184">
        <v>1305</v>
      </c>
      <c r="O801" s="197">
        <v>1052</v>
      </c>
      <c r="P801" s="179">
        <v>386</v>
      </c>
      <c r="Q801" s="180">
        <v>704</v>
      </c>
      <c r="R801" s="181">
        <v>766</v>
      </c>
      <c r="S801" s="182">
        <v>958</v>
      </c>
      <c r="T801" s="179">
        <v>187</v>
      </c>
      <c r="U801" s="183">
        <v>99</v>
      </c>
      <c r="V801" s="181">
        <v>1005</v>
      </c>
      <c r="W801" s="198">
        <v>587</v>
      </c>
      <c r="X801" s="179">
        <v>328</v>
      </c>
      <c r="Y801" s="183">
        <v>293</v>
      </c>
      <c r="Z801" s="181">
        <v>1350</v>
      </c>
      <c r="AA801" s="179">
        <v>1399</v>
      </c>
      <c r="AB801" s="161">
        <f t="shared" si="15046"/>
        <v>9271</v>
      </c>
      <c r="AC801" s="162">
        <f t="shared" si="15047"/>
        <v>9622</v>
      </c>
      <c r="BI801" s="130" t="s">
        <v>38</v>
      </c>
      <c r="BJ801" s="122">
        <f>B801/B808</f>
        <v>5.7500944703363144E-2</v>
      </c>
      <c r="BK801" s="123">
        <f t="shared" ref="BK801" si="15484">C801/C808</f>
        <v>5.2990338450595698E-2</v>
      </c>
      <c r="BL801" s="124">
        <f t="shared" ref="BL801" si="15485">D801/D808</f>
        <v>4.3863892920496694E-2</v>
      </c>
      <c r="BM801" s="125">
        <f t="shared" ref="BM801" si="15486">E801/E808</f>
        <v>6.926989826451227E-2</v>
      </c>
      <c r="BN801" s="122">
        <f t="shared" ref="BN801" si="15487">F801/F808</f>
        <v>3.2156405018967028E-2</v>
      </c>
      <c r="BO801" s="123">
        <f t="shared" ref="BO801" si="15488">G801/G808</f>
        <v>6.5720294426919026E-2</v>
      </c>
      <c r="BP801" s="124">
        <f t="shared" ref="BP801" si="15489">H801/H808</f>
        <v>4.6975088967971527E-2</v>
      </c>
      <c r="BQ801" s="125">
        <f t="shared" ref="BQ801" si="15490">I801/I808</f>
        <v>5.8303952495824832E-2</v>
      </c>
      <c r="BR801" s="122">
        <f t="shared" ref="BR801" si="15491">J801/J808</f>
        <v>9.819763828464885E-2</v>
      </c>
      <c r="BS801" s="123">
        <f t="shared" ref="BS801" si="15492">K801/K808</f>
        <v>1.9739043158246906E-2</v>
      </c>
      <c r="BT801" s="124">
        <f t="shared" ref="BT801" si="15493">L801/L808</f>
        <v>7.2944297082228118E-2</v>
      </c>
      <c r="BU801" s="122">
        <f t="shared" ref="BU801" si="15494">M801/M808</f>
        <v>2.9189081490336721E-2</v>
      </c>
      <c r="BV801" s="126">
        <f t="shared" ref="BV801" si="15495">N801/N808</f>
        <v>5.4205607476635512E-2</v>
      </c>
      <c r="BW801" s="127">
        <f t="shared" ref="BW801" si="15496">O801/O808</f>
        <v>4.7578128533309214E-2</v>
      </c>
      <c r="BX801" s="122">
        <f t="shared" ref="BX801" si="15497">P801/P808</f>
        <v>3.3215730143705359E-2</v>
      </c>
      <c r="BY801" s="123">
        <f t="shared" ref="BY801" si="15498">Q801/Q808</f>
        <v>7.0056722061896712E-2</v>
      </c>
      <c r="BZ801" s="124">
        <f t="shared" ref="BZ801" si="15499">R801/R808</f>
        <v>4.6033653846153849E-2</v>
      </c>
      <c r="CA801" s="125">
        <f t="shared" ref="CA801" si="15500">S801/S808</f>
        <v>6.2219912970059105E-2</v>
      </c>
      <c r="CB801" s="122">
        <f t="shared" ref="CB801" si="15501">T801/T808</f>
        <v>5.9308594988899462E-2</v>
      </c>
      <c r="CC801" s="123">
        <f t="shared" ref="CC801" si="15502">U801/U808</f>
        <v>3.3165829145728645E-2</v>
      </c>
      <c r="CD801" s="124">
        <f t="shared" ref="CD801" si="15503">V801/V808</f>
        <v>7.7159309021113245E-2</v>
      </c>
      <c r="CE801" s="125">
        <f t="shared" ref="CE801" si="15504">W801/W808</f>
        <v>4.0315934065934068E-2</v>
      </c>
      <c r="CF801" s="122">
        <f t="shared" ref="CF801" si="15505">X801/X808</f>
        <v>3.2839407288746493E-2</v>
      </c>
      <c r="CG801" s="123">
        <f t="shared" ref="CG801" si="15506">Y801/Y808</f>
        <v>5.7870827572585423E-2</v>
      </c>
      <c r="CH801" s="124">
        <f t="shared" ref="CH801" si="15507">Z801/Z808</f>
        <v>5.4609441365640547E-2</v>
      </c>
      <c r="CI801" s="122">
        <f t="shared" ref="CI801" si="15508">AA801/AA808</f>
        <v>5.1770713836361615E-2</v>
      </c>
      <c r="CJ801" s="128">
        <f t="shared" ref="CJ801" si="15509">AB801/AB808</f>
        <v>5.1478100568585643E-2</v>
      </c>
      <c r="CK801" s="129">
        <f t="shared" ref="CK801" si="15510">AC801/AC808</f>
        <v>5.3534370044788157E-2</v>
      </c>
    </row>
    <row r="802" spans="1:89" x14ac:dyDescent="0.2">
      <c r="A802" s="138" t="s">
        <v>39</v>
      </c>
      <c r="B802" s="193">
        <v>341</v>
      </c>
      <c r="C802" s="187">
        <v>752</v>
      </c>
      <c r="D802" s="188">
        <v>85</v>
      </c>
      <c r="E802" s="189">
        <v>429</v>
      </c>
      <c r="F802" s="186">
        <v>223</v>
      </c>
      <c r="G802" s="190">
        <v>1352</v>
      </c>
      <c r="H802" s="188">
        <v>491</v>
      </c>
      <c r="I802" s="189">
        <v>1557</v>
      </c>
      <c r="J802" s="186">
        <v>114</v>
      </c>
      <c r="K802" s="187">
        <v>71</v>
      </c>
      <c r="L802" s="188">
        <v>899</v>
      </c>
      <c r="M802" s="186">
        <v>224</v>
      </c>
      <c r="N802" s="191">
        <v>1387</v>
      </c>
      <c r="O802" s="194">
        <v>1028</v>
      </c>
      <c r="P802" s="186">
        <v>343</v>
      </c>
      <c r="Q802" s="187">
        <v>543</v>
      </c>
      <c r="R802" s="188">
        <v>559</v>
      </c>
      <c r="S802" s="189">
        <v>878</v>
      </c>
      <c r="T802" s="186">
        <v>88</v>
      </c>
      <c r="U802" s="190">
        <v>83</v>
      </c>
      <c r="V802" s="188">
        <v>953</v>
      </c>
      <c r="W802" s="195">
        <v>429</v>
      </c>
      <c r="X802" s="186">
        <v>207</v>
      </c>
      <c r="Y802" s="190">
        <v>273</v>
      </c>
      <c r="Z802" s="188">
        <v>924</v>
      </c>
      <c r="AA802" s="186">
        <v>1153</v>
      </c>
      <c r="AB802" s="161">
        <f t="shared" si="15046"/>
        <v>6614</v>
      </c>
      <c r="AC802" s="162">
        <f t="shared" si="15047"/>
        <v>8772</v>
      </c>
      <c r="BI802" s="138" t="s">
        <v>39</v>
      </c>
      <c r="BJ802" s="122">
        <f>B802/B808</f>
        <v>2.1476256455472981E-2</v>
      </c>
      <c r="BK802" s="123">
        <f t="shared" ref="BK802" si="15511">C802/C808</f>
        <v>4.4573528540098391E-2</v>
      </c>
      <c r="BL802" s="124">
        <f t="shared" ref="BL802" si="15512">D802/D808</f>
        <v>1.3707466537655217E-2</v>
      </c>
      <c r="BM802" s="125">
        <f t="shared" ref="BM802" si="15513">E802/E808</f>
        <v>6.4183123877917414E-2</v>
      </c>
      <c r="BN802" s="122">
        <f t="shared" ref="BN802" si="15514">F802/F808</f>
        <v>1.3014298220017508E-2</v>
      </c>
      <c r="BO802" s="123">
        <f t="shared" ref="BO802" si="15515">G802/G808</f>
        <v>7.1083070452155631E-2</v>
      </c>
      <c r="BP802" s="124">
        <f t="shared" ref="BP802" si="15516">H802/H808</f>
        <v>2.0556834833577561E-2</v>
      </c>
      <c r="BQ802" s="125">
        <f t="shared" ref="BQ802" si="15517">I802/I808</f>
        <v>5.7784375579884951E-2</v>
      </c>
      <c r="BR802" s="122">
        <f t="shared" ref="BR802" si="15518">J802/J808</f>
        <v>3.5425730267246734E-2</v>
      </c>
      <c r="BS802" s="123">
        <f t="shared" ref="BS802" si="15519">K802/K808</f>
        <v>2.3753763800602207E-2</v>
      </c>
      <c r="BT802" s="124">
        <f t="shared" ref="BT802" si="15520">L802/L808</f>
        <v>8.5164835164835168E-2</v>
      </c>
      <c r="BU802" s="122">
        <f t="shared" ref="BU802" si="15521">M802/M808</f>
        <v>2.2315202231520222E-2</v>
      </c>
      <c r="BV802" s="126">
        <f t="shared" ref="BV802" si="15522">N802/N808</f>
        <v>5.7611630321910696E-2</v>
      </c>
      <c r="BW802" s="127">
        <f t="shared" ref="BW802" si="15523">O802/O808</f>
        <v>4.6492695943195696E-2</v>
      </c>
      <c r="BX802" s="122">
        <f t="shared" ref="BX802" si="15524">P802/P808</f>
        <v>2.9515532226142328E-2</v>
      </c>
      <c r="BY802" s="123">
        <f t="shared" ref="BY802" si="15525">Q802/Q808</f>
        <v>5.4035227385809535E-2</v>
      </c>
      <c r="BZ802" s="124">
        <f t="shared" ref="BZ802" si="15526">R802/R808</f>
        <v>3.3593749999999999E-2</v>
      </c>
      <c r="CA802" s="125">
        <f t="shared" ref="CA802" si="15527">S802/S808</f>
        <v>5.7024095603039553E-2</v>
      </c>
      <c r="CB802" s="122">
        <f t="shared" ref="CB802" si="15528">T802/T808</f>
        <v>2.7909927053599747E-2</v>
      </c>
      <c r="CC802" s="123">
        <f t="shared" ref="CC802" si="15529">U802/U808</f>
        <v>2.7805695142378559E-2</v>
      </c>
      <c r="CD802" s="124">
        <f t="shared" ref="CD802" si="15530">V802/V808</f>
        <v>7.316698656429943E-2</v>
      </c>
      <c r="CE802" s="125">
        <f t="shared" ref="CE802" si="15531">W802/W808</f>
        <v>2.9464285714285714E-2</v>
      </c>
      <c r="CF802" s="122">
        <f t="shared" ref="CF802" si="15532">X802/X808</f>
        <v>2.0724869843812575E-2</v>
      </c>
      <c r="CG802" s="123">
        <f t="shared" ref="CG802" si="15533">Y802/Y808</f>
        <v>5.3920600434524985E-2</v>
      </c>
      <c r="CH802" s="124">
        <f t="shared" ref="CH802" si="15534">Z802/Z808</f>
        <v>3.7377128756927308E-2</v>
      </c>
      <c r="CI802" s="122">
        <f t="shared" ref="CI802" si="15535">AA802/AA808</f>
        <v>4.2667357436258005E-2</v>
      </c>
      <c r="CJ802" s="128">
        <f t="shared" ref="CJ802" si="15536">AB802/AB808</f>
        <v>3.6724857853589199E-2</v>
      </c>
      <c r="CK802" s="129">
        <f t="shared" ref="CK802" si="15537">AC802/AC808</f>
        <v>4.8805185411856342E-2</v>
      </c>
    </row>
    <row r="803" spans="1:89" x14ac:dyDescent="0.2">
      <c r="A803" s="130" t="s">
        <v>40</v>
      </c>
      <c r="B803" s="196">
        <v>0</v>
      </c>
      <c r="C803" s="180">
        <v>296</v>
      </c>
      <c r="D803" s="181">
        <v>3</v>
      </c>
      <c r="E803" s="182">
        <v>146</v>
      </c>
      <c r="F803" s="179">
        <v>7</v>
      </c>
      <c r="G803" s="183">
        <v>457</v>
      </c>
      <c r="H803" s="181">
        <v>66</v>
      </c>
      <c r="I803" s="182">
        <v>444</v>
      </c>
      <c r="J803" s="179">
        <v>24</v>
      </c>
      <c r="K803" s="180">
        <v>22</v>
      </c>
      <c r="L803" s="181">
        <v>228</v>
      </c>
      <c r="M803" s="179">
        <v>33</v>
      </c>
      <c r="N803" s="184">
        <v>169</v>
      </c>
      <c r="O803" s="197">
        <v>141</v>
      </c>
      <c r="P803" s="179">
        <v>51</v>
      </c>
      <c r="Q803" s="180">
        <v>84</v>
      </c>
      <c r="R803" s="181">
        <v>137</v>
      </c>
      <c r="S803" s="182">
        <v>76</v>
      </c>
      <c r="T803" s="179">
        <v>14</v>
      </c>
      <c r="U803" s="183">
        <v>3</v>
      </c>
      <c r="V803" s="181">
        <v>127</v>
      </c>
      <c r="W803" s="198">
        <v>8</v>
      </c>
      <c r="X803" s="179">
        <v>36</v>
      </c>
      <c r="Y803" s="183">
        <v>14</v>
      </c>
      <c r="Z803" s="181">
        <v>66</v>
      </c>
      <c r="AA803" s="179">
        <v>114</v>
      </c>
      <c r="AB803" s="161">
        <f t="shared" si="15046"/>
        <v>928</v>
      </c>
      <c r="AC803" s="162">
        <f t="shared" si="15047"/>
        <v>1838</v>
      </c>
      <c r="BI803" s="130" t="s">
        <v>40</v>
      </c>
      <c r="BJ803" s="122">
        <f>B803/B808</f>
        <v>0</v>
      </c>
      <c r="BK803" s="123">
        <f t="shared" ref="BK803" si="15538">C803/C808</f>
        <v>1.7544899531740855E-2</v>
      </c>
      <c r="BL803" s="124">
        <f t="shared" ref="BL803" si="15539">D803/D808</f>
        <v>4.8379293662312528E-4</v>
      </c>
      <c r="BM803" s="125">
        <f t="shared" ref="BM803" si="15540">E803/E808</f>
        <v>2.1843207660083783E-2</v>
      </c>
      <c r="BN803" s="122">
        <f t="shared" ref="BN803" si="15541">F803/F808</f>
        <v>4.085205719288007E-4</v>
      </c>
      <c r="BO803" s="123">
        <f t="shared" ref="BO803" si="15542">G803/G808</f>
        <v>2.4027339642481597E-2</v>
      </c>
      <c r="BP803" s="124">
        <f t="shared" ref="BP803" si="15543">H803/H808</f>
        <v>2.7632405275277369E-3</v>
      </c>
      <c r="BQ803" s="125">
        <f t="shared" ref="BQ803" si="15544">I803/I808</f>
        <v>1.6478010762664686E-2</v>
      </c>
      <c r="BR803" s="122">
        <f t="shared" ref="BR803" si="15545">J803/J808</f>
        <v>7.4580484773151025E-3</v>
      </c>
      <c r="BS803" s="123">
        <f t="shared" ref="BS803" si="15546">K803/K808</f>
        <v>7.3603211776513888E-3</v>
      </c>
      <c r="BT803" s="124">
        <f t="shared" ref="BT803" si="15547">L803/L808</f>
        <v>2.1599090564607806E-2</v>
      </c>
      <c r="BU803" s="122">
        <f t="shared" ref="BU803" si="15548">M803/M808</f>
        <v>3.2875074716078902E-3</v>
      </c>
      <c r="BV803" s="126">
        <f t="shared" ref="BV803" si="15549">N803/N808</f>
        <v>7.0197300103842161E-3</v>
      </c>
      <c r="BW803" s="127">
        <f t="shared" ref="BW803" si="15550">O803/O808</f>
        <v>6.376916466916919E-3</v>
      </c>
      <c r="BX803" s="122">
        <f t="shared" ref="BX803" si="15551">P803/P808</f>
        <v>4.3886068324584804E-3</v>
      </c>
      <c r="BY803" s="123">
        <f t="shared" ref="BY803" si="15552">Q803/Q808</f>
        <v>8.3590407005672204E-3</v>
      </c>
      <c r="BZ803" s="124">
        <f t="shared" ref="BZ803" si="15553">R803/R808</f>
        <v>8.2331730769230772E-3</v>
      </c>
      <c r="CA803" s="125">
        <f t="shared" ref="CA803" si="15554">S803/S808</f>
        <v>4.9360264986685722E-3</v>
      </c>
      <c r="CB803" s="122">
        <f t="shared" ref="CB803" si="15555">T803/T808</f>
        <v>4.4402156676181413E-3</v>
      </c>
      <c r="CC803" s="123">
        <f t="shared" ref="CC803" si="15556">U803/U808</f>
        <v>1.0050251256281408E-3</v>
      </c>
      <c r="CD803" s="124">
        <f t="shared" ref="CD803" si="15557">V803/V808</f>
        <v>9.7504798464491359E-3</v>
      </c>
      <c r="CE803" s="125">
        <f t="shared" ref="CE803" si="15558">W803/W808</f>
        <v>5.4945054945054945E-4</v>
      </c>
      <c r="CF803" s="122">
        <f t="shared" ref="CF803" si="15559">X803/X808</f>
        <v>3.6043251902282739E-3</v>
      </c>
      <c r="CG803" s="123">
        <f t="shared" ref="CG803" si="15560">Y803/Y808</f>
        <v>2.7651589966423071E-3</v>
      </c>
      <c r="CH803" s="124">
        <f t="shared" ref="CH803" si="15561">Z803/Z808</f>
        <v>2.6697949112090935E-3</v>
      </c>
      <c r="CI803" s="122">
        <f t="shared" ref="CI803" si="15562">AA803/AA808</f>
        <v>4.2186285756577726E-3</v>
      </c>
      <c r="CJ803" s="128">
        <f t="shared" ref="CJ803" si="15563">AB803/AB808</f>
        <v>5.1528073916133621E-3</v>
      </c>
      <c r="CK803" s="129">
        <f t="shared" ref="CK803" si="15564">AC803/AC808</f>
        <v>1.0226166300386681E-2</v>
      </c>
    </row>
    <row r="804" spans="1:89" x14ac:dyDescent="0.2">
      <c r="A804" s="138" t="s">
        <v>41</v>
      </c>
      <c r="B804" s="193"/>
      <c r="C804" s="187"/>
      <c r="D804" s="188"/>
      <c r="E804" s="189"/>
      <c r="F804" s="186"/>
      <c r="G804" s="190"/>
      <c r="H804" s="188"/>
      <c r="I804" s="189"/>
      <c r="J804" s="186"/>
      <c r="K804" s="190"/>
      <c r="L804" s="188"/>
      <c r="M804" s="186"/>
      <c r="N804" s="191"/>
      <c r="O804" s="194"/>
      <c r="P804" s="186"/>
      <c r="Q804" s="190"/>
      <c r="R804" s="188"/>
      <c r="S804" s="189"/>
      <c r="T804" s="186"/>
      <c r="U804" s="190"/>
      <c r="V804" s="188"/>
      <c r="W804" s="189"/>
      <c r="X804" s="186"/>
      <c r="Y804" s="190"/>
      <c r="Z804" s="188"/>
      <c r="AA804" s="186"/>
      <c r="AB804" s="161">
        <f t="shared" si="15046"/>
        <v>0</v>
      </c>
      <c r="AC804" s="162">
        <f t="shared" si="15047"/>
        <v>0</v>
      </c>
      <c r="BI804" s="138" t="s">
        <v>41</v>
      </c>
      <c r="BJ804" s="122">
        <f>B804/B808</f>
        <v>0</v>
      </c>
      <c r="BK804" s="123">
        <f t="shared" ref="BK804" si="15565">C804/C808</f>
        <v>0</v>
      </c>
      <c r="BL804" s="124">
        <f t="shared" ref="BL804" si="15566">D804/D808</f>
        <v>0</v>
      </c>
      <c r="BM804" s="125">
        <f t="shared" ref="BM804" si="15567">E804/E808</f>
        <v>0</v>
      </c>
      <c r="BN804" s="122">
        <f t="shared" ref="BN804" si="15568">F804/F808</f>
        <v>0</v>
      </c>
      <c r="BO804" s="123">
        <f t="shared" ref="BO804" si="15569">G804/G808</f>
        <v>0</v>
      </c>
      <c r="BP804" s="124">
        <f t="shared" ref="BP804" si="15570">H804/H808</f>
        <v>0</v>
      </c>
      <c r="BQ804" s="125">
        <f t="shared" ref="BQ804" si="15571">I804/I808</f>
        <v>0</v>
      </c>
      <c r="BR804" s="122">
        <f t="shared" ref="BR804" si="15572">J804/J808</f>
        <v>0</v>
      </c>
      <c r="BS804" s="123">
        <f t="shared" ref="BS804" si="15573">K804/K808</f>
        <v>0</v>
      </c>
      <c r="BT804" s="124">
        <f t="shared" ref="BT804" si="15574">L804/L808</f>
        <v>0</v>
      </c>
      <c r="BU804" s="122">
        <f t="shared" ref="BU804" si="15575">M804/M808</f>
        <v>0</v>
      </c>
      <c r="BV804" s="126">
        <f t="shared" ref="BV804" si="15576">N804/N808</f>
        <v>0</v>
      </c>
      <c r="BW804" s="127">
        <f t="shared" ref="BW804" si="15577">O804/O808</f>
        <v>0</v>
      </c>
      <c r="BX804" s="122">
        <f t="shared" ref="BX804" si="15578">P804/P808</f>
        <v>0</v>
      </c>
      <c r="BY804" s="123">
        <f t="shared" ref="BY804" si="15579">Q804/Q808</f>
        <v>0</v>
      </c>
      <c r="BZ804" s="124">
        <f t="shared" ref="BZ804" si="15580">R804/R808</f>
        <v>0</v>
      </c>
      <c r="CA804" s="125">
        <f t="shared" ref="CA804" si="15581">S804/S808</f>
        <v>0</v>
      </c>
      <c r="CB804" s="122">
        <f t="shared" ref="CB804" si="15582">T804/T808</f>
        <v>0</v>
      </c>
      <c r="CC804" s="123">
        <f t="shared" ref="CC804" si="15583">U804/U808</f>
        <v>0</v>
      </c>
      <c r="CD804" s="124">
        <f t="shared" ref="CD804" si="15584">V804/V808</f>
        <v>0</v>
      </c>
      <c r="CE804" s="125">
        <f t="shared" ref="CE804" si="15585">W804/W808</f>
        <v>0</v>
      </c>
      <c r="CF804" s="122">
        <f t="shared" ref="CF804" si="15586">X804/X808</f>
        <v>0</v>
      </c>
      <c r="CG804" s="123">
        <f t="shared" ref="CG804" si="15587">Y804/Y808</f>
        <v>0</v>
      </c>
      <c r="CH804" s="124">
        <f t="shared" ref="CH804" si="15588">Z804/Z808</f>
        <v>0</v>
      </c>
      <c r="CI804" s="122">
        <f t="shared" ref="CI804" si="15589">AA804/AA808</f>
        <v>0</v>
      </c>
      <c r="CJ804" s="128">
        <f t="shared" ref="CJ804" si="15590">AB804/AB808</f>
        <v>0</v>
      </c>
      <c r="CK804" s="129">
        <f t="shared" ref="CK804" si="15591">AC804/AC808</f>
        <v>0</v>
      </c>
    </row>
    <row r="805" spans="1:89" x14ac:dyDescent="0.2">
      <c r="A805" s="130" t="s">
        <v>42</v>
      </c>
      <c r="B805" s="55"/>
      <c r="C805" s="56"/>
      <c r="D805" s="132"/>
      <c r="E805" s="133"/>
      <c r="F805" s="131"/>
      <c r="G805" s="134"/>
      <c r="H805" s="132"/>
      <c r="I805" s="133"/>
      <c r="J805" s="131"/>
      <c r="K805" s="134"/>
      <c r="L805" s="132"/>
      <c r="M805" s="131"/>
      <c r="N805" s="135"/>
      <c r="O805" s="136"/>
      <c r="P805" s="131"/>
      <c r="Q805" s="134"/>
      <c r="R805" s="132"/>
      <c r="S805" s="133"/>
      <c r="T805" s="131"/>
      <c r="U805" s="134"/>
      <c r="V805" s="132"/>
      <c r="W805" s="133"/>
      <c r="X805" s="131"/>
      <c r="Y805" s="134"/>
      <c r="Z805" s="137"/>
      <c r="AA805" s="2"/>
      <c r="AB805" s="163">
        <f t="shared" ref="AB805:AB807" si="15592">SUM(B805,D805,F805,H805,J805,L805,N805,P805,R805,T805,V805,X805,Z805)</f>
        <v>0</v>
      </c>
      <c r="AC805" s="164">
        <f t="shared" ref="AC805:AC807" si="15593">SUM(C805,E805,G805,I805,K805,M805,O805,Q805,S805,U805,W805,Y805,AA805)</f>
        <v>0</v>
      </c>
      <c r="BI805" s="130" t="s">
        <v>42</v>
      </c>
      <c r="BJ805" s="122">
        <f>B805/B808</f>
        <v>0</v>
      </c>
      <c r="BK805" s="123">
        <f t="shared" ref="BK805" si="15594">C805/C808</f>
        <v>0</v>
      </c>
      <c r="BL805" s="124">
        <f t="shared" ref="BL805" si="15595">D805/D808</f>
        <v>0</v>
      </c>
      <c r="BM805" s="125">
        <f t="shared" ref="BM805" si="15596">E805/E808</f>
        <v>0</v>
      </c>
      <c r="BN805" s="122">
        <f t="shared" ref="BN805" si="15597">F805/F808</f>
        <v>0</v>
      </c>
      <c r="BO805" s="123">
        <f t="shared" ref="BO805" si="15598">G805/G808</f>
        <v>0</v>
      </c>
      <c r="BP805" s="124">
        <f t="shared" ref="BP805" si="15599">H805/H808</f>
        <v>0</v>
      </c>
      <c r="BQ805" s="125">
        <f t="shared" ref="BQ805" si="15600">I805/I808</f>
        <v>0</v>
      </c>
      <c r="BR805" s="122">
        <f t="shared" ref="BR805" si="15601">J805/J808</f>
        <v>0</v>
      </c>
      <c r="BS805" s="123">
        <f t="shared" ref="BS805" si="15602">K805/K808</f>
        <v>0</v>
      </c>
      <c r="BT805" s="124">
        <f t="shared" ref="BT805" si="15603">L805/L808</f>
        <v>0</v>
      </c>
      <c r="BU805" s="122">
        <f t="shared" ref="BU805" si="15604">M805/M808</f>
        <v>0</v>
      </c>
      <c r="BV805" s="126">
        <f t="shared" ref="BV805" si="15605">N805/N808</f>
        <v>0</v>
      </c>
      <c r="BW805" s="127">
        <f t="shared" ref="BW805" si="15606">O805/O808</f>
        <v>0</v>
      </c>
      <c r="BX805" s="122">
        <f t="shared" ref="BX805" si="15607">P805/P808</f>
        <v>0</v>
      </c>
      <c r="BY805" s="123">
        <f t="shared" ref="BY805" si="15608">Q805/Q808</f>
        <v>0</v>
      </c>
      <c r="BZ805" s="124">
        <f t="shared" ref="BZ805" si="15609">R805/R808</f>
        <v>0</v>
      </c>
      <c r="CA805" s="125">
        <f t="shared" ref="CA805" si="15610">S805/S808</f>
        <v>0</v>
      </c>
      <c r="CB805" s="122">
        <f t="shared" ref="CB805" si="15611">T805/T808</f>
        <v>0</v>
      </c>
      <c r="CC805" s="123">
        <f t="shared" ref="CC805" si="15612">U805/U808</f>
        <v>0</v>
      </c>
      <c r="CD805" s="124">
        <f t="shared" ref="CD805" si="15613">V805/V808</f>
        <v>0</v>
      </c>
      <c r="CE805" s="125">
        <f t="shared" ref="CE805" si="15614">W805/W808</f>
        <v>0</v>
      </c>
      <c r="CF805" s="122">
        <f t="shared" ref="CF805" si="15615">X805/X808</f>
        <v>0</v>
      </c>
      <c r="CG805" s="123">
        <f t="shared" ref="CG805" si="15616">Y805/Y808</f>
        <v>0</v>
      </c>
      <c r="CH805" s="124">
        <f t="shared" ref="CH805" si="15617">Z805/Z808</f>
        <v>0</v>
      </c>
      <c r="CI805" s="122">
        <f t="shared" ref="CI805" si="15618">AA805/AA808</f>
        <v>0</v>
      </c>
      <c r="CJ805" s="128">
        <f t="shared" ref="CJ805" si="15619">AB805/AB808</f>
        <v>0</v>
      </c>
      <c r="CK805" s="129">
        <f t="shared" ref="CK805" si="15620">AC805/AC808</f>
        <v>0</v>
      </c>
    </row>
    <row r="806" spans="1:89" x14ac:dyDescent="0.2">
      <c r="A806" s="138" t="s">
        <v>43</v>
      </c>
      <c r="B806" s="53"/>
      <c r="C806" s="54"/>
      <c r="D806" s="143"/>
      <c r="E806" s="140"/>
      <c r="F806" s="141"/>
      <c r="G806" s="142"/>
      <c r="H806" s="143"/>
      <c r="I806" s="140"/>
      <c r="J806" s="141"/>
      <c r="K806" s="142"/>
      <c r="L806" s="143"/>
      <c r="M806" s="141"/>
      <c r="N806" s="145"/>
      <c r="O806" s="144"/>
      <c r="P806" s="141"/>
      <c r="Q806" s="142"/>
      <c r="R806" s="143"/>
      <c r="S806" s="140"/>
      <c r="T806" s="141"/>
      <c r="U806" s="142"/>
      <c r="V806" s="143"/>
      <c r="W806" s="140"/>
      <c r="X806" s="141"/>
      <c r="Y806" s="142"/>
      <c r="Z806" s="3"/>
      <c r="AA806" s="139"/>
      <c r="AB806" s="163">
        <f t="shared" si="15592"/>
        <v>0</v>
      </c>
      <c r="AC806" s="164">
        <f t="shared" si="15593"/>
        <v>0</v>
      </c>
      <c r="BI806" s="138" t="s">
        <v>43</v>
      </c>
      <c r="BJ806" s="122">
        <f>B806/B808</f>
        <v>0</v>
      </c>
      <c r="BK806" s="123">
        <f t="shared" ref="BK806" si="15621">C806/C808</f>
        <v>0</v>
      </c>
      <c r="BL806" s="124">
        <f t="shared" ref="BL806" si="15622">D806/D808</f>
        <v>0</v>
      </c>
      <c r="BM806" s="125">
        <f t="shared" ref="BM806" si="15623">E806/E808</f>
        <v>0</v>
      </c>
      <c r="BN806" s="122">
        <f t="shared" ref="BN806" si="15624">F806/F808</f>
        <v>0</v>
      </c>
      <c r="BO806" s="123">
        <f t="shared" ref="BO806" si="15625">G806/G808</f>
        <v>0</v>
      </c>
      <c r="BP806" s="124">
        <f t="shared" ref="BP806" si="15626">H806/H808</f>
        <v>0</v>
      </c>
      <c r="BQ806" s="125">
        <f t="shared" ref="BQ806" si="15627">I806/I808</f>
        <v>0</v>
      </c>
      <c r="BR806" s="122">
        <f t="shared" ref="BR806" si="15628">J806/J808</f>
        <v>0</v>
      </c>
      <c r="BS806" s="123">
        <f t="shared" ref="BS806" si="15629">K806/K808</f>
        <v>0</v>
      </c>
      <c r="BT806" s="124">
        <f t="shared" ref="BT806" si="15630">L806/L808</f>
        <v>0</v>
      </c>
      <c r="BU806" s="122">
        <f t="shared" ref="BU806" si="15631">M806/M808</f>
        <v>0</v>
      </c>
      <c r="BV806" s="126">
        <f t="shared" ref="BV806" si="15632">N806/N808</f>
        <v>0</v>
      </c>
      <c r="BW806" s="127">
        <f t="shared" ref="BW806" si="15633">O806/O808</f>
        <v>0</v>
      </c>
      <c r="BX806" s="122">
        <f t="shared" ref="BX806" si="15634">P806/P808</f>
        <v>0</v>
      </c>
      <c r="BY806" s="123">
        <f t="shared" ref="BY806" si="15635">Q806/Q808</f>
        <v>0</v>
      </c>
      <c r="BZ806" s="124">
        <f t="shared" ref="BZ806" si="15636">R806/R808</f>
        <v>0</v>
      </c>
      <c r="CA806" s="125">
        <f t="shared" ref="CA806" si="15637">S806/S808</f>
        <v>0</v>
      </c>
      <c r="CB806" s="122">
        <f t="shared" ref="CB806" si="15638">T806/T808</f>
        <v>0</v>
      </c>
      <c r="CC806" s="123">
        <f t="shared" ref="CC806" si="15639">U806/U808</f>
        <v>0</v>
      </c>
      <c r="CD806" s="124">
        <f t="shared" ref="CD806" si="15640">V806/V808</f>
        <v>0</v>
      </c>
      <c r="CE806" s="125">
        <f t="shared" ref="CE806" si="15641">W806/W808</f>
        <v>0</v>
      </c>
      <c r="CF806" s="122">
        <f t="shared" ref="CF806" si="15642">X806/X808</f>
        <v>0</v>
      </c>
      <c r="CG806" s="123">
        <f t="shared" ref="CG806" si="15643">Y806/Y808</f>
        <v>0</v>
      </c>
      <c r="CH806" s="124">
        <f t="shared" ref="CH806" si="15644">Z806/Z808</f>
        <v>0</v>
      </c>
      <c r="CI806" s="122">
        <f t="shared" ref="CI806" si="15645">AA806/AA808</f>
        <v>0</v>
      </c>
      <c r="CJ806" s="128">
        <f t="shared" ref="CJ806" si="15646">AB806/AB808</f>
        <v>0</v>
      </c>
      <c r="CK806" s="129">
        <f t="shared" ref="CK806" si="15647">AC806/AC808</f>
        <v>0</v>
      </c>
    </row>
    <row r="807" spans="1:89" ht="13.5" thickBot="1" x14ac:dyDescent="0.25">
      <c r="A807" s="130" t="s">
        <v>44</v>
      </c>
      <c r="B807" s="55"/>
      <c r="C807" s="56"/>
      <c r="D807" s="132"/>
      <c r="E807" s="133"/>
      <c r="F807" s="131"/>
      <c r="G807" s="134"/>
      <c r="H807" s="132"/>
      <c r="I807" s="133"/>
      <c r="J807" s="131"/>
      <c r="K807" s="134"/>
      <c r="L807" s="132"/>
      <c r="M807" s="131"/>
      <c r="N807" s="135"/>
      <c r="O807" s="136"/>
      <c r="P807" s="131"/>
      <c r="Q807" s="134"/>
      <c r="R807" s="132"/>
      <c r="S807" s="133"/>
      <c r="T807" s="131"/>
      <c r="U807" s="134"/>
      <c r="V807" s="132"/>
      <c r="W807" s="133"/>
      <c r="X807" s="131"/>
      <c r="Y807" s="134"/>
      <c r="Z807" s="137"/>
      <c r="AA807" s="2"/>
      <c r="AB807" s="163">
        <f t="shared" si="15592"/>
        <v>0</v>
      </c>
      <c r="AC807" s="164">
        <f t="shared" si="15593"/>
        <v>0</v>
      </c>
      <c r="BI807" s="130" t="s">
        <v>44</v>
      </c>
      <c r="BJ807" s="122">
        <f>B807/B808</f>
        <v>0</v>
      </c>
      <c r="BK807" s="123">
        <f t="shared" ref="BK807" si="15648">C807/C808</f>
        <v>0</v>
      </c>
      <c r="BL807" s="124">
        <f t="shared" ref="BL807" si="15649">D807/D808</f>
        <v>0</v>
      </c>
      <c r="BM807" s="125">
        <f t="shared" ref="BM807" si="15650">E807/E808</f>
        <v>0</v>
      </c>
      <c r="BN807" s="122">
        <f t="shared" ref="BN807" si="15651">F807/F808</f>
        <v>0</v>
      </c>
      <c r="BO807" s="123">
        <f t="shared" ref="BO807" si="15652">G807/G808</f>
        <v>0</v>
      </c>
      <c r="BP807" s="124">
        <f t="shared" ref="BP807" si="15653">H807/H808</f>
        <v>0</v>
      </c>
      <c r="BQ807" s="125">
        <f t="shared" ref="BQ807" si="15654">I807/I808</f>
        <v>0</v>
      </c>
      <c r="BR807" s="122">
        <f t="shared" ref="BR807" si="15655">J807/J808</f>
        <v>0</v>
      </c>
      <c r="BS807" s="123">
        <f t="shared" ref="BS807" si="15656">K807/K808</f>
        <v>0</v>
      </c>
      <c r="BT807" s="124">
        <f t="shared" ref="BT807" si="15657">L807/L808</f>
        <v>0</v>
      </c>
      <c r="BU807" s="122">
        <f t="shared" ref="BU807" si="15658">M807/M808</f>
        <v>0</v>
      </c>
      <c r="BV807" s="126">
        <f t="shared" ref="BV807" si="15659">N807/N808</f>
        <v>0</v>
      </c>
      <c r="BW807" s="127">
        <f t="shared" ref="BW807" si="15660">O807/O808</f>
        <v>0</v>
      </c>
      <c r="BX807" s="122">
        <f t="shared" ref="BX807" si="15661">P807/P808</f>
        <v>0</v>
      </c>
      <c r="BY807" s="123">
        <f t="shared" ref="BY807" si="15662">Q807/Q808</f>
        <v>0</v>
      </c>
      <c r="BZ807" s="124">
        <f t="shared" ref="BZ807" si="15663">R807/R808</f>
        <v>0</v>
      </c>
      <c r="CA807" s="125">
        <f t="shared" ref="CA807" si="15664">S807/S808</f>
        <v>0</v>
      </c>
      <c r="CB807" s="122">
        <f t="shared" ref="CB807" si="15665">T807/T808</f>
        <v>0</v>
      </c>
      <c r="CC807" s="123">
        <f t="shared" ref="CC807" si="15666">U807/U808</f>
        <v>0</v>
      </c>
      <c r="CD807" s="124">
        <f t="shared" ref="CD807" si="15667">V807/V808</f>
        <v>0</v>
      </c>
      <c r="CE807" s="125">
        <f t="shared" ref="CE807" si="15668">W807/W808</f>
        <v>0</v>
      </c>
      <c r="CF807" s="122">
        <f t="shared" ref="CF807" si="15669">X807/X808</f>
        <v>0</v>
      </c>
      <c r="CG807" s="123">
        <f t="shared" ref="CG807" si="15670">Y807/Y808</f>
        <v>0</v>
      </c>
      <c r="CH807" s="124">
        <f t="shared" ref="CH807" si="15671">Z807/Z808</f>
        <v>0</v>
      </c>
      <c r="CI807" s="122">
        <f t="shared" ref="CI807" si="15672">AA807/AA808</f>
        <v>0</v>
      </c>
      <c r="CJ807" s="128">
        <f t="shared" ref="CJ807" si="15673">AB807/AB808</f>
        <v>0</v>
      </c>
      <c r="CK807" s="129">
        <f t="shared" ref="CK807" si="15674">AC807/AC808</f>
        <v>0</v>
      </c>
    </row>
    <row r="808" spans="1:89" ht="14.25" thickTop="1" thickBot="1" x14ac:dyDescent="0.25">
      <c r="A808" s="250" t="s">
        <v>25</v>
      </c>
      <c r="B808" s="14">
        <f t="shared" ref="B808:AA808" si="15675">SUM(B785:B807)</f>
        <v>15878</v>
      </c>
      <c r="C808" s="1">
        <f t="shared" si="15675"/>
        <v>16871</v>
      </c>
      <c r="D808" s="14">
        <f t="shared" si="15675"/>
        <v>6201</v>
      </c>
      <c r="E808" s="1">
        <f t="shared" si="15675"/>
        <v>6684</v>
      </c>
      <c r="F808" s="14">
        <f t="shared" si="15675"/>
        <v>17135</v>
      </c>
      <c r="G808" s="1">
        <f t="shared" si="15675"/>
        <v>19020</v>
      </c>
      <c r="H808" s="14">
        <f t="shared" si="15675"/>
        <v>23885</v>
      </c>
      <c r="I808" s="1">
        <f t="shared" si="15675"/>
        <v>26945</v>
      </c>
      <c r="J808" s="14">
        <f t="shared" si="15675"/>
        <v>3218</v>
      </c>
      <c r="K808" s="1">
        <f t="shared" si="15675"/>
        <v>2989</v>
      </c>
      <c r="L808" s="14">
        <f t="shared" si="15675"/>
        <v>10556</v>
      </c>
      <c r="M808" s="1">
        <f t="shared" si="15675"/>
        <v>10038</v>
      </c>
      <c r="N808" s="14">
        <f t="shared" si="15675"/>
        <v>24075</v>
      </c>
      <c r="O808" s="1">
        <f t="shared" si="15675"/>
        <v>22111</v>
      </c>
      <c r="P808" s="14">
        <f t="shared" si="15675"/>
        <v>11621</v>
      </c>
      <c r="Q808" s="1">
        <f t="shared" si="15675"/>
        <v>10049</v>
      </c>
      <c r="R808" s="14">
        <f t="shared" si="15675"/>
        <v>16640</v>
      </c>
      <c r="S808" s="1">
        <f t="shared" si="15675"/>
        <v>15397</v>
      </c>
      <c r="T808" s="14">
        <f t="shared" si="15675"/>
        <v>3153</v>
      </c>
      <c r="U808" s="1">
        <f t="shared" si="15675"/>
        <v>2985</v>
      </c>
      <c r="V808" s="14">
        <f t="shared" si="15675"/>
        <v>13025</v>
      </c>
      <c r="W808" s="1">
        <f t="shared" si="15675"/>
        <v>14560</v>
      </c>
      <c r="X808" s="14">
        <f t="shared" si="15675"/>
        <v>9988</v>
      </c>
      <c r="Y808" s="1">
        <f t="shared" si="15675"/>
        <v>5063</v>
      </c>
      <c r="Z808" s="14">
        <f t="shared" si="15675"/>
        <v>24721</v>
      </c>
      <c r="AA808" s="1">
        <f t="shared" si="15675"/>
        <v>27023</v>
      </c>
      <c r="AB808" s="165">
        <f t="shared" ref="AB808:AC808" si="15676">SUM(AB784:AB807)</f>
        <v>180096</v>
      </c>
      <c r="AC808" s="166">
        <f t="shared" si="15676"/>
        <v>179735</v>
      </c>
      <c r="BI808" s="250" t="s">
        <v>25</v>
      </c>
      <c r="BJ808" s="146">
        <f>SUM(BJ784:BJ807)</f>
        <v>1</v>
      </c>
      <c r="BK808" s="147">
        <f t="shared" ref="BK808:CK808" si="15677">SUM(BK784:BK807)</f>
        <v>1</v>
      </c>
      <c r="BL808" s="146">
        <f t="shared" si="15677"/>
        <v>1</v>
      </c>
      <c r="BM808" s="147">
        <f t="shared" si="15677"/>
        <v>0.99999999999999989</v>
      </c>
      <c r="BN808" s="146">
        <f t="shared" si="15677"/>
        <v>0.99999999999999989</v>
      </c>
      <c r="BO808" s="147">
        <f t="shared" si="15677"/>
        <v>1</v>
      </c>
      <c r="BP808" s="146">
        <f t="shared" si="15677"/>
        <v>1</v>
      </c>
      <c r="BQ808" s="147">
        <f t="shared" si="15677"/>
        <v>1</v>
      </c>
      <c r="BR808" s="146">
        <f t="shared" si="15677"/>
        <v>1</v>
      </c>
      <c r="BS808" s="147">
        <f t="shared" si="15677"/>
        <v>1.0000000000000004</v>
      </c>
      <c r="BT808" s="146">
        <f t="shared" si="15677"/>
        <v>1</v>
      </c>
      <c r="BU808" s="147">
        <f t="shared" si="15677"/>
        <v>1</v>
      </c>
      <c r="BV808" s="146">
        <f t="shared" si="15677"/>
        <v>1</v>
      </c>
      <c r="BW808" s="147">
        <f t="shared" si="15677"/>
        <v>0.99999999999999989</v>
      </c>
      <c r="BX808" s="146">
        <f t="shared" si="15677"/>
        <v>1</v>
      </c>
      <c r="BY808" s="147">
        <f t="shared" si="15677"/>
        <v>1.0000000000000002</v>
      </c>
      <c r="BZ808" s="146">
        <f t="shared" si="15677"/>
        <v>0.99999999999999989</v>
      </c>
      <c r="CA808" s="147">
        <f t="shared" si="15677"/>
        <v>1</v>
      </c>
      <c r="CB808" s="146">
        <f t="shared" si="15677"/>
        <v>0.99999999999999989</v>
      </c>
      <c r="CC808" s="147">
        <f t="shared" si="15677"/>
        <v>1</v>
      </c>
      <c r="CD808" s="146">
        <f t="shared" si="15677"/>
        <v>1</v>
      </c>
      <c r="CE808" s="147">
        <f t="shared" si="15677"/>
        <v>1</v>
      </c>
      <c r="CF808" s="146">
        <f t="shared" si="15677"/>
        <v>1.0000000000000002</v>
      </c>
      <c r="CG808" s="147">
        <f t="shared" si="15677"/>
        <v>1</v>
      </c>
      <c r="CH808" s="146">
        <f t="shared" si="15677"/>
        <v>0.99999999999999989</v>
      </c>
      <c r="CI808" s="147">
        <f t="shared" si="15677"/>
        <v>1</v>
      </c>
      <c r="CJ808" s="146">
        <f t="shared" si="15677"/>
        <v>1.0000000000000002</v>
      </c>
      <c r="CK808" s="147">
        <f t="shared" si="15677"/>
        <v>0.99999999999999978</v>
      </c>
    </row>
    <row r="809" spans="1:89" ht="13.5" thickTop="1" x14ac:dyDescent="0.2">
      <c r="A809" s="177"/>
    </row>
    <row r="810" spans="1:89" x14ac:dyDescent="0.2">
      <c r="A810" s="218"/>
    </row>
    <row r="811" spans="1:89" x14ac:dyDescent="0.2">
      <c r="A811" s="269">
        <f>+A780+1</f>
        <v>44619</v>
      </c>
      <c r="B811" s="269"/>
      <c r="C811" s="269"/>
      <c r="D811" s="269"/>
      <c r="BI811" s="274">
        <f>+BI749+2</f>
        <v>44619</v>
      </c>
      <c r="BJ811" s="274"/>
      <c r="BK811" s="274"/>
      <c r="BL811" s="274"/>
    </row>
    <row r="812" spans="1:89" ht="13.5" thickBot="1" x14ac:dyDescent="0.25">
      <c r="AE812" t="s">
        <v>1</v>
      </c>
    </row>
    <row r="813" spans="1:89" ht="14.25" thickTop="1" thickBot="1" x14ac:dyDescent="0.25">
      <c r="A813" s="265" t="s">
        <v>2</v>
      </c>
      <c r="B813" s="267" t="s">
        <v>3</v>
      </c>
      <c r="C813" s="268"/>
      <c r="D813" s="267" t="s">
        <v>4</v>
      </c>
      <c r="E813" s="268"/>
      <c r="F813" s="267" t="s">
        <v>5</v>
      </c>
      <c r="G813" s="268"/>
      <c r="H813" s="267" t="s">
        <v>6</v>
      </c>
      <c r="I813" s="268"/>
      <c r="J813" s="267" t="s">
        <v>7</v>
      </c>
      <c r="K813" s="268"/>
      <c r="L813" s="267" t="s">
        <v>8</v>
      </c>
      <c r="M813" s="268"/>
      <c r="N813" s="267" t="s">
        <v>9</v>
      </c>
      <c r="O813" s="268"/>
      <c r="P813" s="267" t="s">
        <v>10</v>
      </c>
      <c r="Q813" s="268"/>
      <c r="R813" s="267" t="s">
        <v>11</v>
      </c>
      <c r="S813" s="268"/>
      <c r="T813" s="267" t="s">
        <v>12</v>
      </c>
      <c r="U813" s="268"/>
      <c r="V813" s="267" t="s">
        <v>13</v>
      </c>
      <c r="W813" s="268"/>
      <c r="X813" s="267" t="s">
        <v>14</v>
      </c>
      <c r="Y813" s="268"/>
      <c r="Z813" s="270" t="s">
        <v>15</v>
      </c>
      <c r="AA813" s="271"/>
      <c r="AB813" s="272" t="s">
        <v>16</v>
      </c>
      <c r="AC813" s="273"/>
      <c r="AE813" s="265" t="s">
        <v>2</v>
      </c>
      <c r="AF813" s="267" t="s">
        <v>3</v>
      </c>
      <c r="AG813" s="268"/>
      <c r="AH813" s="267" t="s">
        <v>4</v>
      </c>
      <c r="AI813" s="268"/>
      <c r="AJ813" s="267" t="s">
        <v>5</v>
      </c>
      <c r="AK813" s="268"/>
      <c r="AL813" s="267" t="s">
        <v>6</v>
      </c>
      <c r="AM813" s="268"/>
      <c r="AN813" s="267" t="s">
        <v>7</v>
      </c>
      <c r="AO813" s="268"/>
      <c r="AP813" s="267" t="s">
        <v>8</v>
      </c>
      <c r="AQ813" s="268"/>
      <c r="AR813" s="267" t="s">
        <v>9</v>
      </c>
      <c r="AS813" s="268"/>
      <c r="AT813" s="267" t="s">
        <v>10</v>
      </c>
      <c r="AU813" s="268"/>
      <c r="AV813" s="267" t="s">
        <v>11</v>
      </c>
      <c r="AW813" s="268"/>
      <c r="AX813" s="267" t="s">
        <v>12</v>
      </c>
      <c r="AY813" s="268"/>
      <c r="AZ813" s="267" t="s">
        <v>13</v>
      </c>
      <c r="BA813" s="268"/>
      <c r="BB813" s="267" t="s">
        <v>14</v>
      </c>
      <c r="BC813" s="268"/>
      <c r="BD813" s="270" t="s">
        <v>15</v>
      </c>
      <c r="BE813" s="271"/>
      <c r="BF813" s="272" t="s">
        <v>16</v>
      </c>
      <c r="BG813" s="273"/>
      <c r="BI813" s="265" t="s">
        <v>2</v>
      </c>
      <c r="BJ813" s="267" t="s">
        <v>3</v>
      </c>
      <c r="BK813" s="268"/>
      <c r="BL813" s="267" t="s">
        <v>4</v>
      </c>
      <c r="BM813" s="268"/>
      <c r="BN813" s="267" t="s">
        <v>5</v>
      </c>
      <c r="BO813" s="268"/>
      <c r="BP813" s="267" t="s">
        <v>6</v>
      </c>
      <c r="BQ813" s="268"/>
      <c r="BR813" s="267" t="s">
        <v>7</v>
      </c>
      <c r="BS813" s="268"/>
      <c r="BT813" s="267" t="s">
        <v>8</v>
      </c>
      <c r="BU813" s="268"/>
      <c r="BV813" s="267" t="s">
        <v>9</v>
      </c>
      <c r="BW813" s="268"/>
      <c r="BX813" s="267" t="s">
        <v>10</v>
      </c>
      <c r="BY813" s="268"/>
      <c r="BZ813" s="267" t="s">
        <v>11</v>
      </c>
      <c r="CA813" s="268"/>
      <c r="CB813" s="267" t="s">
        <v>12</v>
      </c>
      <c r="CC813" s="268"/>
      <c r="CD813" s="267" t="s">
        <v>13</v>
      </c>
      <c r="CE813" s="268"/>
      <c r="CF813" s="267" t="s">
        <v>14</v>
      </c>
      <c r="CG813" s="268"/>
      <c r="CH813" s="270" t="s">
        <v>15</v>
      </c>
      <c r="CI813" s="271"/>
      <c r="CJ813" s="267" t="s">
        <v>16</v>
      </c>
      <c r="CK813" s="268"/>
    </row>
    <row r="814" spans="1:89" ht="15" thickTop="1" thickBot="1" x14ac:dyDescent="0.3">
      <c r="A814" s="266"/>
      <c r="B814" s="110" t="s">
        <v>17</v>
      </c>
      <c r="C814" s="111" t="s">
        <v>18</v>
      </c>
      <c r="D814" s="112" t="s">
        <v>17</v>
      </c>
      <c r="E814" s="113" t="s">
        <v>18</v>
      </c>
      <c r="F814" s="110" t="s">
        <v>17</v>
      </c>
      <c r="G814" s="111" t="s">
        <v>18</v>
      </c>
      <c r="H814" s="112" t="s">
        <v>17</v>
      </c>
      <c r="I814" s="113" t="s">
        <v>18</v>
      </c>
      <c r="J814" s="110" t="s">
        <v>17</v>
      </c>
      <c r="K814" s="111" t="s">
        <v>18</v>
      </c>
      <c r="L814" s="112" t="s">
        <v>17</v>
      </c>
      <c r="M814" s="110" t="s">
        <v>18</v>
      </c>
      <c r="N814" s="114" t="s">
        <v>17</v>
      </c>
      <c r="O814" s="115" t="s">
        <v>18</v>
      </c>
      <c r="P814" s="110" t="s">
        <v>17</v>
      </c>
      <c r="Q814" s="111" t="s">
        <v>18</v>
      </c>
      <c r="R814" s="112" t="s">
        <v>17</v>
      </c>
      <c r="S814" s="113" t="s">
        <v>18</v>
      </c>
      <c r="T814" s="110" t="s">
        <v>17</v>
      </c>
      <c r="U814" s="111" t="s">
        <v>18</v>
      </c>
      <c r="V814" s="112" t="s">
        <v>17</v>
      </c>
      <c r="W814" s="113" t="s">
        <v>18</v>
      </c>
      <c r="X814" s="110" t="s">
        <v>17</v>
      </c>
      <c r="Y814" s="111" t="s">
        <v>18</v>
      </c>
      <c r="Z814" s="25" t="s">
        <v>17</v>
      </c>
      <c r="AA814" s="116" t="s">
        <v>18</v>
      </c>
      <c r="AB814" s="167" t="s">
        <v>17</v>
      </c>
      <c r="AC814" s="168" t="s">
        <v>18</v>
      </c>
      <c r="AE814" s="266"/>
      <c r="AF814" s="110" t="s">
        <v>17</v>
      </c>
      <c r="AG814" s="111" t="s">
        <v>18</v>
      </c>
      <c r="AH814" s="112" t="s">
        <v>17</v>
      </c>
      <c r="AI814" s="113" t="s">
        <v>18</v>
      </c>
      <c r="AJ814" s="110" t="s">
        <v>17</v>
      </c>
      <c r="AK814" s="111" t="s">
        <v>18</v>
      </c>
      <c r="AL814" s="112" t="s">
        <v>17</v>
      </c>
      <c r="AM814" s="113" t="s">
        <v>18</v>
      </c>
      <c r="AN814" s="110" t="s">
        <v>17</v>
      </c>
      <c r="AO814" s="111" t="s">
        <v>18</v>
      </c>
      <c r="AP814" s="112" t="s">
        <v>17</v>
      </c>
      <c r="AQ814" s="110" t="s">
        <v>18</v>
      </c>
      <c r="AR814" s="114" t="s">
        <v>17</v>
      </c>
      <c r="AS814" s="115" t="s">
        <v>18</v>
      </c>
      <c r="AT814" s="110" t="s">
        <v>17</v>
      </c>
      <c r="AU814" s="111" t="s">
        <v>18</v>
      </c>
      <c r="AV814" s="112" t="s">
        <v>17</v>
      </c>
      <c r="AW814" s="113" t="s">
        <v>18</v>
      </c>
      <c r="AX814" s="110" t="s">
        <v>17</v>
      </c>
      <c r="AY814" s="111" t="s">
        <v>18</v>
      </c>
      <c r="AZ814" s="112" t="s">
        <v>17</v>
      </c>
      <c r="BA814" s="113" t="s">
        <v>18</v>
      </c>
      <c r="BB814" s="110" t="s">
        <v>17</v>
      </c>
      <c r="BC814" s="111" t="s">
        <v>18</v>
      </c>
      <c r="BD814" s="25" t="s">
        <v>17</v>
      </c>
      <c r="BE814" s="116" t="s">
        <v>18</v>
      </c>
      <c r="BF814" s="167" t="s">
        <v>17</v>
      </c>
      <c r="BG814" s="168" t="s">
        <v>18</v>
      </c>
      <c r="BI814" s="266"/>
      <c r="BJ814" s="110" t="s">
        <v>17</v>
      </c>
      <c r="BK814" s="111" t="s">
        <v>18</v>
      </c>
      <c r="BL814" s="112" t="s">
        <v>17</v>
      </c>
      <c r="BM814" s="113" t="s">
        <v>18</v>
      </c>
      <c r="BN814" s="110" t="s">
        <v>17</v>
      </c>
      <c r="BO814" s="111" t="s">
        <v>18</v>
      </c>
      <c r="BP814" s="112" t="s">
        <v>17</v>
      </c>
      <c r="BQ814" s="113" t="s">
        <v>18</v>
      </c>
      <c r="BR814" s="110" t="s">
        <v>17</v>
      </c>
      <c r="BS814" s="111" t="s">
        <v>18</v>
      </c>
      <c r="BT814" s="112" t="s">
        <v>17</v>
      </c>
      <c r="BU814" s="110" t="s">
        <v>18</v>
      </c>
      <c r="BV814" s="114" t="s">
        <v>17</v>
      </c>
      <c r="BW814" s="115" t="s">
        <v>18</v>
      </c>
      <c r="BX814" s="110" t="s">
        <v>17</v>
      </c>
      <c r="BY814" s="111" t="s">
        <v>18</v>
      </c>
      <c r="BZ814" s="112" t="s">
        <v>17</v>
      </c>
      <c r="CA814" s="113" t="s">
        <v>18</v>
      </c>
      <c r="CB814" s="110" t="s">
        <v>17</v>
      </c>
      <c r="CC814" s="111" t="s">
        <v>18</v>
      </c>
      <c r="CD814" s="112" t="s">
        <v>17</v>
      </c>
      <c r="CE814" s="113" t="s">
        <v>18</v>
      </c>
      <c r="CF814" s="110" t="s">
        <v>17</v>
      </c>
      <c r="CG814" s="111" t="s">
        <v>18</v>
      </c>
      <c r="CH814" s="25" t="s">
        <v>17</v>
      </c>
      <c r="CI814" s="116" t="s">
        <v>18</v>
      </c>
      <c r="CJ814" s="114" t="s">
        <v>17</v>
      </c>
      <c r="CK814" s="115" t="s">
        <v>18</v>
      </c>
    </row>
    <row r="815" spans="1:89" ht="13.5" thickTop="1" x14ac:dyDescent="0.2">
      <c r="A815" s="118" t="s">
        <v>19</v>
      </c>
      <c r="B815" s="119"/>
      <c r="C815" s="176"/>
      <c r="D815" s="120"/>
      <c r="E815" s="171"/>
      <c r="F815" s="119"/>
      <c r="G815" s="121"/>
      <c r="H815" s="120"/>
      <c r="I815" s="171"/>
      <c r="J815" s="119"/>
      <c r="K815" s="121"/>
      <c r="L815" s="120"/>
      <c r="M815" s="119"/>
      <c r="N815" s="170"/>
      <c r="O815" s="172"/>
      <c r="P815" s="119"/>
      <c r="Q815" s="121"/>
      <c r="R815" s="120"/>
      <c r="S815" s="171"/>
      <c r="T815" s="119"/>
      <c r="U815" s="121"/>
      <c r="V815" s="120"/>
      <c r="W815" s="171"/>
      <c r="X815" s="119"/>
      <c r="Y815" s="121"/>
      <c r="Z815" s="20"/>
      <c r="AA815" s="175"/>
      <c r="AB815" s="161">
        <f>B815+D815+F815+H815+J815+L815+N815+P815+R815+T815+V815+X815+Z815</f>
        <v>0</v>
      </c>
      <c r="AC815" s="162">
        <f>C815+E815+G815+I815+K815+M815+O815+Q815+S815+U815+W815+Y815+AA815</f>
        <v>0</v>
      </c>
      <c r="AE815" s="253" t="str">
        <f>$AE$9</f>
        <v>07:00 - 07:59</v>
      </c>
      <c r="AF815" s="119">
        <f>SUMIF($A$9:$A$32,$AE815,B$815:B$838)</f>
        <v>544</v>
      </c>
      <c r="AG815" s="176">
        <f t="shared" ref="AG815:AV817" si="15678">SUMIF($A$9:$A$32,$AE815,C$815:C$838)</f>
        <v>500</v>
      </c>
      <c r="AH815" s="120">
        <f t="shared" si="15678"/>
        <v>219</v>
      </c>
      <c r="AI815" s="171">
        <f t="shared" si="15678"/>
        <v>215</v>
      </c>
      <c r="AJ815" s="119">
        <f t="shared" si="15678"/>
        <v>868</v>
      </c>
      <c r="AK815" s="121">
        <f t="shared" si="15678"/>
        <v>675</v>
      </c>
      <c r="AL815" s="120">
        <f t="shared" si="15678"/>
        <v>931</v>
      </c>
      <c r="AM815" s="171">
        <f t="shared" si="15678"/>
        <v>879</v>
      </c>
      <c r="AN815" s="119">
        <f t="shared" si="15678"/>
        <v>75</v>
      </c>
      <c r="AO815" s="121">
        <f t="shared" si="15678"/>
        <v>119</v>
      </c>
      <c r="AP815" s="120">
        <f t="shared" si="15678"/>
        <v>258</v>
      </c>
      <c r="AQ815" s="119">
        <f t="shared" si="15678"/>
        <v>452</v>
      </c>
      <c r="AR815" s="170">
        <f t="shared" si="15678"/>
        <v>920</v>
      </c>
      <c r="AS815" s="172">
        <f t="shared" si="15678"/>
        <v>847</v>
      </c>
      <c r="AT815" s="119">
        <f t="shared" si="15678"/>
        <v>449</v>
      </c>
      <c r="AU815" s="121">
        <f t="shared" si="15678"/>
        <v>339</v>
      </c>
      <c r="AV815" s="120">
        <f t="shared" si="15678"/>
        <v>720</v>
      </c>
      <c r="AW815" s="171">
        <f t="shared" ref="AW815:BE817" si="15679">SUMIF($A$9:$A$32,$AE815,S$815:S$838)</f>
        <v>563</v>
      </c>
      <c r="AX815" s="119">
        <f t="shared" si="15679"/>
        <v>107</v>
      </c>
      <c r="AY815" s="121">
        <f t="shared" si="15679"/>
        <v>116</v>
      </c>
      <c r="AZ815" s="120">
        <f t="shared" si="15679"/>
        <v>371</v>
      </c>
      <c r="BA815" s="171">
        <f t="shared" si="15679"/>
        <v>529</v>
      </c>
      <c r="BB815" s="119">
        <f t="shared" si="15679"/>
        <v>399</v>
      </c>
      <c r="BC815" s="121">
        <f t="shared" si="15679"/>
        <v>197</v>
      </c>
      <c r="BD815" s="20">
        <f t="shared" si="15679"/>
        <v>963</v>
      </c>
      <c r="BE815" s="175">
        <f t="shared" si="15679"/>
        <v>1167</v>
      </c>
      <c r="BF815" s="161">
        <f>AF815+AH815+AJ815+AL815+AN815+AP815+AR815+AT815+AV815+AX815+AZ815+BB815+BD815</f>
        <v>6824</v>
      </c>
      <c r="BG815" s="162">
        <f>AG815+AI815+AK815+AM815+AO815+AQ815+AS815+AU815+AW815+AY815+BA815+BC815+BE815</f>
        <v>6598</v>
      </c>
      <c r="BI815" s="118" t="s">
        <v>19</v>
      </c>
      <c r="BJ815" s="122">
        <f>B815/B839</f>
        <v>0</v>
      </c>
      <c r="BK815" s="123">
        <f t="shared" ref="BK815" si="15680">C815/C839</f>
        <v>0</v>
      </c>
      <c r="BL815" s="124">
        <f t="shared" ref="BL815" si="15681">D815/D839</f>
        <v>0</v>
      </c>
      <c r="BM815" s="125">
        <f t="shared" ref="BM815" si="15682">E815/E839</f>
        <v>0</v>
      </c>
      <c r="BN815" s="122">
        <f t="shared" ref="BN815" si="15683">F815/F839</f>
        <v>0</v>
      </c>
      <c r="BO815" s="123">
        <f t="shared" ref="BO815" si="15684">G815/G839</f>
        <v>0</v>
      </c>
      <c r="BP815" s="124">
        <f t="shared" ref="BP815" si="15685">H815/H839</f>
        <v>0</v>
      </c>
      <c r="BQ815" s="125">
        <f t="shared" ref="BQ815" si="15686">I815/I839</f>
        <v>0</v>
      </c>
      <c r="BR815" s="122">
        <f t="shared" ref="BR815" si="15687">J815/J839</f>
        <v>0</v>
      </c>
      <c r="BS815" s="123">
        <f t="shared" ref="BS815" si="15688">K815/K839</f>
        <v>0</v>
      </c>
      <c r="BT815" s="124">
        <f t="shared" ref="BT815" si="15689">L815/L839</f>
        <v>0</v>
      </c>
      <c r="BU815" s="122">
        <f t="shared" ref="BU815" si="15690">M815/M839</f>
        <v>0</v>
      </c>
      <c r="BV815" s="126">
        <f t="shared" ref="BV815" si="15691">N815/N839</f>
        <v>0</v>
      </c>
      <c r="BW815" s="127">
        <f t="shared" ref="BW815" si="15692">O815/O839</f>
        <v>0</v>
      </c>
      <c r="BX815" s="122">
        <f t="shared" ref="BX815" si="15693">P815/P839</f>
        <v>0</v>
      </c>
      <c r="BY815" s="123">
        <f t="shared" ref="BY815" si="15694">Q815/Q839</f>
        <v>0</v>
      </c>
      <c r="BZ815" s="124">
        <f t="shared" ref="BZ815" si="15695">R815/R839</f>
        <v>0</v>
      </c>
      <c r="CA815" s="125">
        <f t="shared" ref="CA815" si="15696">S815/S839</f>
        <v>0</v>
      </c>
      <c r="CB815" s="122">
        <f t="shared" ref="CB815" si="15697">T815/T839</f>
        <v>0</v>
      </c>
      <c r="CC815" s="123">
        <f t="shared" ref="CC815" si="15698">U815/U839</f>
        <v>0</v>
      </c>
      <c r="CD815" s="124">
        <f t="shared" ref="CD815" si="15699">V815/V839</f>
        <v>0</v>
      </c>
      <c r="CE815" s="125">
        <f t="shared" ref="CE815" si="15700">W815/W839</f>
        <v>0</v>
      </c>
      <c r="CF815" s="122">
        <f t="shared" ref="CF815" si="15701">X815/X839</f>
        <v>0</v>
      </c>
      <c r="CG815" s="123">
        <f t="shared" ref="CG815" si="15702">Y815/Y839</f>
        <v>0</v>
      </c>
      <c r="CH815" s="124">
        <f t="shared" ref="CH815" si="15703">Z815/Z839</f>
        <v>0</v>
      </c>
      <c r="CI815" s="122">
        <f t="shared" ref="CI815" si="15704">AA815/AA839</f>
        <v>0</v>
      </c>
      <c r="CJ815" s="128">
        <f t="shared" ref="CJ815" si="15705">AB815/AB839</f>
        <v>0</v>
      </c>
      <c r="CK815" s="129">
        <f t="shared" ref="CK815" si="15706">AC815/AC839</f>
        <v>0</v>
      </c>
    </row>
    <row r="816" spans="1:89" x14ac:dyDescent="0.2">
      <c r="A816" s="130" t="s">
        <v>21</v>
      </c>
      <c r="B816" s="179">
        <v>106</v>
      </c>
      <c r="C816" s="180">
        <v>0</v>
      </c>
      <c r="D816" s="181">
        <v>69</v>
      </c>
      <c r="E816" s="182">
        <v>0</v>
      </c>
      <c r="F816" s="179">
        <v>215</v>
      </c>
      <c r="G816" s="183">
        <v>1</v>
      </c>
      <c r="H816" s="181">
        <v>151</v>
      </c>
      <c r="I816" s="182">
        <v>9</v>
      </c>
      <c r="J816" s="179">
        <v>3</v>
      </c>
      <c r="K816" s="183">
        <v>8</v>
      </c>
      <c r="L816" s="181">
        <v>13</v>
      </c>
      <c r="M816" s="179">
        <v>23</v>
      </c>
      <c r="N816" s="184">
        <v>49</v>
      </c>
      <c r="O816" s="185">
        <v>38</v>
      </c>
      <c r="P816" s="179">
        <v>25</v>
      </c>
      <c r="Q816" s="183">
        <v>22</v>
      </c>
      <c r="R816" s="181">
        <v>10</v>
      </c>
      <c r="S816" s="182">
        <v>43</v>
      </c>
      <c r="T816" s="179">
        <v>0</v>
      </c>
      <c r="U816" s="183">
        <v>0</v>
      </c>
      <c r="V816" s="181">
        <v>2</v>
      </c>
      <c r="W816" s="182">
        <v>0</v>
      </c>
      <c r="X816" s="179">
        <v>0</v>
      </c>
      <c r="Y816" s="183">
        <v>0</v>
      </c>
      <c r="Z816" s="181">
        <v>0</v>
      </c>
      <c r="AA816" s="179">
        <v>0</v>
      </c>
      <c r="AB816" s="161">
        <f t="shared" ref="AB816:AB834" si="15707">B816+D816+F816+H816+J816+L816+N816+P816+R816+T816+V816+X816+Z816</f>
        <v>643</v>
      </c>
      <c r="AC816" s="162">
        <f t="shared" ref="AC816:AC835" si="15708">C816+E816+G816+I816+K816+M816+O816+Q816+S816+U816+W816+Y816+AA816</f>
        <v>144</v>
      </c>
      <c r="AE816" s="255" t="str">
        <f>$AE$10</f>
        <v>08:00 - 08:59</v>
      </c>
      <c r="AF816" s="119">
        <f>SUMIF($A$9:$A$32,$AE816,B$815:B$838)</f>
        <v>797</v>
      </c>
      <c r="AG816" s="180">
        <f t="shared" si="15678"/>
        <v>495</v>
      </c>
      <c r="AH816" s="181">
        <f t="shared" si="15678"/>
        <v>256</v>
      </c>
      <c r="AI816" s="182">
        <f t="shared" si="15678"/>
        <v>252</v>
      </c>
      <c r="AJ816" s="179">
        <f t="shared" si="15678"/>
        <v>1021</v>
      </c>
      <c r="AK816" s="183">
        <f t="shared" si="15678"/>
        <v>535</v>
      </c>
      <c r="AL816" s="181">
        <f t="shared" si="15678"/>
        <v>1123</v>
      </c>
      <c r="AM816" s="182">
        <f t="shared" si="15678"/>
        <v>921</v>
      </c>
      <c r="AN816" s="179">
        <f t="shared" si="15678"/>
        <v>71</v>
      </c>
      <c r="AO816" s="183">
        <f t="shared" si="15678"/>
        <v>174</v>
      </c>
      <c r="AP816" s="181">
        <f t="shared" si="15678"/>
        <v>198</v>
      </c>
      <c r="AQ816" s="179">
        <f t="shared" si="15678"/>
        <v>569</v>
      </c>
      <c r="AR816" s="184">
        <f t="shared" si="15678"/>
        <v>867</v>
      </c>
      <c r="AS816" s="185">
        <f t="shared" si="15678"/>
        <v>1022</v>
      </c>
      <c r="AT816" s="179">
        <f t="shared" si="15678"/>
        <v>525</v>
      </c>
      <c r="AU816" s="183">
        <f t="shared" si="15678"/>
        <v>343</v>
      </c>
      <c r="AV816" s="181">
        <f t="shared" si="15678"/>
        <v>862</v>
      </c>
      <c r="AW816" s="182">
        <f t="shared" si="15679"/>
        <v>605</v>
      </c>
      <c r="AX816" s="179">
        <f t="shared" si="15679"/>
        <v>82</v>
      </c>
      <c r="AY816" s="183">
        <f t="shared" si="15679"/>
        <v>111</v>
      </c>
      <c r="AZ816" s="181">
        <f t="shared" si="15679"/>
        <v>332</v>
      </c>
      <c r="BA816" s="182">
        <f t="shared" si="15679"/>
        <v>641</v>
      </c>
      <c r="BB816" s="179">
        <f t="shared" si="15679"/>
        <v>447</v>
      </c>
      <c r="BC816" s="183">
        <f t="shared" si="15679"/>
        <v>213</v>
      </c>
      <c r="BD816" s="181">
        <f t="shared" si="15679"/>
        <v>1153</v>
      </c>
      <c r="BE816" s="179">
        <f t="shared" si="15679"/>
        <v>1064</v>
      </c>
      <c r="BF816" s="163">
        <f>SUM(AF816,AH816,AJ816,AL816,AN816,AP816,AR816,AT816,AV816,AX816,AZ816,BB816,BD816)</f>
        <v>7734</v>
      </c>
      <c r="BG816" s="164">
        <f>SUM(AG816,AI816,AK816,AM816,AO816,AQ816,AS816,AU816,AW816,AY816,BA816,BC816,BE816)</f>
        <v>6945</v>
      </c>
      <c r="BI816" s="130" t="s">
        <v>21</v>
      </c>
      <c r="BJ816" s="122">
        <f>B816/B839</f>
        <v>7.7457069784435516E-3</v>
      </c>
      <c r="BK816" s="123">
        <f t="shared" ref="BK816" si="15709">C816/C839</f>
        <v>0</v>
      </c>
      <c r="BL816" s="124">
        <f t="shared" ref="BL816" si="15710">D816/D839</f>
        <v>1.4492753623188406E-2</v>
      </c>
      <c r="BM816" s="125">
        <f t="shared" ref="BM816" si="15711">E816/E839</f>
        <v>0</v>
      </c>
      <c r="BN816" s="122">
        <f t="shared" ref="BN816" si="15712">F816/F839</f>
        <v>1.5846108490566037E-2</v>
      </c>
      <c r="BO816" s="123">
        <f t="shared" ref="BO816" si="15713">G816/G839</f>
        <v>8.5229694025398451E-5</v>
      </c>
      <c r="BP816" s="124">
        <f t="shared" ref="BP816" si="15714">H816/H839</f>
        <v>7.1263391382321017E-3</v>
      </c>
      <c r="BQ816" s="125">
        <f t="shared" ref="BQ816" si="15715">I816/I839</f>
        <v>4.4033465433729633E-4</v>
      </c>
      <c r="BR816" s="122">
        <f t="shared" ref="BR816" si="15716">J816/J839</f>
        <v>1.455604075691412E-3</v>
      </c>
      <c r="BS816" s="123">
        <f t="shared" ref="BS816" si="15717">K816/K839</f>
        <v>3.8666022232962784E-3</v>
      </c>
      <c r="BT816" s="124">
        <f t="shared" ref="BT816" si="15718">L816/L839</f>
        <v>1.7849787175614445E-3</v>
      </c>
      <c r="BU816" s="122">
        <f t="shared" ref="BU816" si="15719">M816/M839</f>
        <v>2.9932326913066111E-3</v>
      </c>
      <c r="BV816" s="126">
        <f t="shared" ref="BV816" si="15720">N816/N839</f>
        <v>2.8302431698723502E-3</v>
      </c>
      <c r="BW816" s="127">
        <f t="shared" ref="BW816" si="15721">O816/O839</f>
        <v>2.179648961798784E-3</v>
      </c>
      <c r="BX816" s="122">
        <f t="shared" ref="BX816" si="15722">P816/P839</f>
        <v>3.0521303870101333E-3</v>
      </c>
      <c r="BY816" s="123">
        <f t="shared" ref="BY816" si="15723">Q816/Q839</f>
        <v>2.5946455949994104E-3</v>
      </c>
      <c r="BZ816" s="124">
        <f t="shared" ref="BZ816" si="15724">R816/R839</f>
        <v>7.9138968027856913E-4</v>
      </c>
      <c r="CA816" s="125">
        <f t="shared" ref="CA816" si="15725">S816/S839</f>
        <v>3.1485684996704986E-3</v>
      </c>
      <c r="CB816" s="122">
        <f t="shared" ref="CB816" si="15726">T816/T839</f>
        <v>0</v>
      </c>
      <c r="CC816" s="123">
        <f t="shared" ref="CC816" si="15727">U816/U839</f>
        <v>0</v>
      </c>
      <c r="CD816" s="124">
        <f t="shared" ref="CD816" si="15728">V816/V839</f>
        <v>2.0431096128307284E-4</v>
      </c>
      <c r="CE816" s="125">
        <f t="shared" ref="CE816" si="15729">W816/W839</f>
        <v>0</v>
      </c>
      <c r="CF816" s="122">
        <f t="shared" ref="CF816" si="15730">X816/X839</f>
        <v>0</v>
      </c>
      <c r="CG816" s="123">
        <f t="shared" ref="CG816" si="15731">Y816/Y839</f>
        <v>0</v>
      </c>
      <c r="CH816" s="124">
        <f t="shared" ref="CH816" si="15732">Z816/Z839</f>
        <v>0</v>
      </c>
      <c r="CI816" s="122">
        <f t="shared" ref="CI816" si="15733">AA816/AA839</f>
        <v>0</v>
      </c>
      <c r="CJ816" s="128">
        <f t="shared" ref="CJ816" si="15734">AB816/AB839</f>
        <v>4.5859781755937523E-3</v>
      </c>
      <c r="CK816" s="129">
        <f t="shared" ref="CK816" si="15735">AC816/AC839</f>
        <v>1.0290859715572072E-3</v>
      </c>
    </row>
    <row r="817" spans="1:89" ht="13.5" thickBot="1" x14ac:dyDescent="0.25">
      <c r="A817" s="138" t="s">
        <v>23</v>
      </c>
      <c r="B817" s="186">
        <v>382</v>
      </c>
      <c r="C817" s="187">
        <v>0</v>
      </c>
      <c r="D817" s="188">
        <v>164</v>
      </c>
      <c r="E817" s="189">
        <v>47</v>
      </c>
      <c r="F817" s="186">
        <v>695</v>
      </c>
      <c r="G817" s="190">
        <v>189</v>
      </c>
      <c r="H817" s="188">
        <v>707</v>
      </c>
      <c r="I817" s="189">
        <v>251</v>
      </c>
      <c r="J817" s="186">
        <v>34</v>
      </c>
      <c r="K817" s="190">
        <v>65</v>
      </c>
      <c r="L817" s="188">
        <v>111</v>
      </c>
      <c r="M817" s="186">
        <v>246</v>
      </c>
      <c r="N817" s="191">
        <v>470</v>
      </c>
      <c r="O817" s="192">
        <v>504</v>
      </c>
      <c r="P817" s="186">
        <v>296</v>
      </c>
      <c r="Q817" s="190">
        <v>277</v>
      </c>
      <c r="R817" s="188">
        <v>346</v>
      </c>
      <c r="S817" s="189">
        <v>294</v>
      </c>
      <c r="T817" s="186">
        <v>40</v>
      </c>
      <c r="U817" s="190">
        <v>142</v>
      </c>
      <c r="V817" s="188">
        <v>127</v>
      </c>
      <c r="W817" s="189">
        <v>331</v>
      </c>
      <c r="X817" s="186">
        <v>245</v>
      </c>
      <c r="Y817" s="190">
        <v>132</v>
      </c>
      <c r="Z817" s="188">
        <v>511</v>
      </c>
      <c r="AA817" s="186">
        <v>454</v>
      </c>
      <c r="AB817" s="161">
        <f t="shared" si="15707"/>
        <v>4128</v>
      </c>
      <c r="AC817" s="162">
        <f t="shared" si="15708"/>
        <v>2932</v>
      </c>
      <c r="AE817" s="253">
        <f>$AE$11</f>
        <v>0</v>
      </c>
      <c r="AF817" s="119">
        <f>SUMIF($A$9:$A$32,$AE817,B$815:B$838)</f>
        <v>0</v>
      </c>
      <c r="AG817" s="187">
        <f t="shared" si="15678"/>
        <v>0</v>
      </c>
      <c r="AH817" s="188">
        <f t="shared" si="15678"/>
        <v>0</v>
      </c>
      <c r="AI817" s="189">
        <f t="shared" si="15678"/>
        <v>0</v>
      </c>
      <c r="AJ817" s="186">
        <f t="shared" si="15678"/>
        <v>0</v>
      </c>
      <c r="AK817" s="190">
        <f t="shared" si="15678"/>
        <v>0</v>
      </c>
      <c r="AL817" s="188">
        <f t="shared" si="15678"/>
        <v>0</v>
      </c>
      <c r="AM817" s="189">
        <f t="shared" si="15678"/>
        <v>0</v>
      </c>
      <c r="AN817" s="186">
        <f t="shared" si="15678"/>
        <v>0</v>
      </c>
      <c r="AO817" s="190">
        <f t="shared" si="15678"/>
        <v>0</v>
      </c>
      <c r="AP817" s="188">
        <f t="shared" si="15678"/>
        <v>0</v>
      </c>
      <c r="AQ817" s="186">
        <f t="shared" si="15678"/>
        <v>0</v>
      </c>
      <c r="AR817" s="191">
        <f t="shared" si="15678"/>
        <v>0</v>
      </c>
      <c r="AS817" s="192">
        <f t="shared" si="15678"/>
        <v>0</v>
      </c>
      <c r="AT817" s="186">
        <f t="shared" si="15678"/>
        <v>0</v>
      </c>
      <c r="AU817" s="190">
        <f t="shared" si="15678"/>
        <v>0</v>
      </c>
      <c r="AV817" s="188">
        <f t="shared" si="15678"/>
        <v>0</v>
      </c>
      <c r="AW817" s="189">
        <f t="shared" si="15679"/>
        <v>0</v>
      </c>
      <c r="AX817" s="186">
        <f t="shared" si="15679"/>
        <v>0</v>
      </c>
      <c r="AY817" s="190">
        <f t="shared" si="15679"/>
        <v>0</v>
      </c>
      <c r="AZ817" s="188">
        <f t="shared" si="15679"/>
        <v>0</v>
      </c>
      <c r="BA817" s="189">
        <f t="shared" si="15679"/>
        <v>0</v>
      </c>
      <c r="BB817" s="186">
        <f t="shared" si="15679"/>
        <v>0</v>
      </c>
      <c r="BC817" s="190">
        <f t="shared" si="15679"/>
        <v>0</v>
      </c>
      <c r="BD817" s="188">
        <f t="shared" si="15679"/>
        <v>0</v>
      </c>
      <c r="BE817" s="186">
        <f t="shared" si="15679"/>
        <v>0</v>
      </c>
      <c r="BF817" s="163">
        <f>SUM(AF817,AH817,AJ817,AL817,AN817,AP817,AR817,AT817,AV817,AX817,AZ817,BB817,BD817)</f>
        <v>0</v>
      </c>
      <c r="BG817" s="164">
        <f>SUM(AG817,AI817,AK817,AM817,AO817,AQ817,AS817,AU817,AW817,AY817,BA817,BC817,BE817)</f>
        <v>0</v>
      </c>
      <c r="BI817" s="138" t="s">
        <v>23</v>
      </c>
      <c r="BJ817" s="122">
        <f>B817/B839</f>
        <v>2.7913774205334307E-2</v>
      </c>
      <c r="BK817" s="123">
        <f t="shared" ref="BK817" si="15736">C817/C839</f>
        <v>0</v>
      </c>
      <c r="BL817" s="124">
        <f t="shared" ref="BL817" si="15737">D817/D839</f>
        <v>3.444654484352027E-2</v>
      </c>
      <c r="BM817" s="125">
        <f t="shared" ref="BM817" si="15738">E817/E839</f>
        <v>9.5160963757845718E-3</v>
      </c>
      <c r="BN817" s="122">
        <f t="shared" ref="BN817" si="15739">F817/F839</f>
        <v>5.1223466981132074E-2</v>
      </c>
      <c r="BO817" s="123">
        <f t="shared" ref="BO817" si="15740">G817/G839</f>
        <v>1.6108412170800307E-2</v>
      </c>
      <c r="BP817" s="124">
        <f t="shared" ref="BP817" si="15741">H817/H839</f>
        <v>3.3366369342583413E-2</v>
      </c>
      <c r="BQ817" s="125">
        <f t="shared" ref="BQ817" si="15742">I817/I839</f>
        <v>1.2280444248740153E-2</v>
      </c>
      <c r="BR817" s="122">
        <f t="shared" ref="BR817" si="15743">J817/J839</f>
        <v>1.6496846191169336E-2</v>
      </c>
      <c r="BS817" s="123">
        <f t="shared" ref="BS817" si="15744">K817/K839</f>
        <v>3.1416143064282261E-2</v>
      </c>
      <c r="BT817" s="124">
        <f t="shared" ref="BT817" si="15745">L817/L839</f>
        <v>1.5240972126870795E-2</v>
      </c>
      <c r="BU817" s="122">
        <f t="shared" ref="BU817" si="15746">M817/M839</f>
        <v>3.2014575741801145E-2</v>
      </c>
      <c r="BV817" s="126">
        <f t="shared" ref="BV817" si="15747">N817/N839</f>
        <v>2.7147230404898054E-2</v>
      </c>
      <c r="BW817" s="127">
        <f t="shared" ref="BW817" si="15748">O817/O839</f>
        <v>2.8909028335436505E-2</v>
      </c>
      <c r="BX817" s="122">
        <f t="shared" ref="BX817" si="15749">P817/P839</f>
        <v>3.6137223782199974E-2</v>
      </c>
      <c r="BY817" s="123">
        <f t="shared" ref="BY817" si="15750">Q817/Q839</f>
        <v>3.2668946809765301E-2</v>
      </c>
      <c r="BZ817" s="124">
        <f t="shared" ref="BZ817" si="15751">R817/R839</f>
        <v>2.7382082937638493E-2</v>
      </c>
      <c r="CA817" s="125">
        <f t="shared" ref="CA817" si="15752">S817/S839</f>
        <v>2.1527421834956432E-2</v>
      </c>
      <c r="CB817" s="122">
        <f t="shared" ref="CB817" si="15753">T817/T839</f>
        <v>2.7913468248429867E-2</v>
      </c>
      <c r="CC817" s="123">
        <f t="shared" ref="CC817" si="15754">U817/U839</f>
        <v>8.4523809523809529E-2</v>
      </c>
      <c r="CD817" s="124">
        <f t="shared" ref="CD817" si="15755">V817/V839</f>
        <v>1.2973746041475125E-2</v>
      </c>
      <c r="CE817" s="125">
        <f t="shared" ref="CE817" si="15756">W817/W839</f>
        <v>2.8382781684102212E-2</v>
      </c>
      <c r="CF817" s="122">
        <f t="shared" ref="CF817" si="15757">X817/X839</f>
        <v>3.8716814159292033E-2</v>
      </c>
      <c r="CG817" s="123">
        <f t="shared" ref="CG817" si="15758">Y817/Y839</f>
        <v>3.7099494097807759E-2</v>
      </c>
      <c r="CH817" s="124">
        <f t="shared" ref="CH817" si="15759">Z817/Z839</f>
        <v>2.3255813953488372E-2</v>
      </c>
      <c r="CI817" s="122">
        <f t="shared" ref="CI817" si="15760">AA817/AA839</f>
        <v>1.9159351789331532E-2</v>
      </c>
      <c r="CJ817" s="128">
        <f t="shared" ref="CJ817" si="15761">AB817/AB839</f>
        <v>2.9441551957777621E-2</v>
      </c>
      <c r="CK817" s="129">
        <f t="shared" ref="CK817" si="15762">AC817/AC839</f>
        <v>2.0953333809762022E-2</v>
      </c>
    </row>
    <row r="818" spans="1:89" ht="14.25" thickTop="1" thickBot="1" x14ac:dyDescent="0.25">
      <c r="A818" s="130" t="s">
        <v>24</v>
      </c>
      <c r="B818" s="179">
        <v>431</v>
      </c>
      <c r="C818" s="180">
        <v>426</v>
      </c>
      <c r="D818" s="181">
        <v>223</v>
      </c>
      <c r="E818" s="182">
        <v>188</v>
      </c>
      <c r="F818" s="179">
        <v>788</v>
      </c>
      <c r="G818" s="183">
        <v>483</v>
      </c>
      <c r="H818" s="181">
        <v>846</v>
      </c>
      <c r="I818" s="182">
        <v>630</v>
      </c>
      <c r="J818" s="179">
        <v>64</v>
      </c>
      <c r="K818" s="183">
        <v>96</v>
      </c>
      <c r="L818" s="181">
        <v>203</v>
      </c>
      <c r="M818" s="179">
        <v>343</v>
      </c>
      <c r="N818" s="184">
        <v>792</v>
      </c>
      <c r="O818" s="185">
        <v>786</v>
      </c>
      <c r="P818" s="179">
        <v>416</v>
      </c>
      <c r="Q818" s="183">
        <v>370</v>
      </c>
      <c r="R818" s="181">
        <v>540</v>
      </c>
      <c r="S818" s="182">
        <v>497</v>
      </c>
      <c r="T818" s="179">
        <v>86</v>
      </c>
      <c r="U818" s="183">
        <v>183</v>
      </c>
      <c r="V818" s="181">
        <v>328</v>
      </c>
      <c r="W818" s="182">
        <v>554</v>
      </c>
      <c r="X818" s="179">
        <v>353</v>
      </c>
      <c r="Y818" s="183">
        <v>217</v>
      </c>
      <c r="Z818" s="181">
        <v>790</v>
      </c>
      <c r="AA818" s="179">
        <v>823</v>
      </c>
      <c r="AB818" s="161">
        <f t="shared" si="15707"/>
        <v>5860</v>
      </c>
      <c r="AC818" s="162">
        <f t="shared" si="15708"/>
        <v>5596</v>
      </c>
      <c r="AE818" s="250" t="s">
        <v>25</v>
      </c>
      <c r="AF818" s="14">
        <f t="shared" ref="AF818:BG818" si="15763">SUM(AF815:AF817)</f>
        <v>1341</v>
      </c>
      <c r="AG818" s="1">
        <f t="shared" si="15763"/>
        <v>995</v>
      </c>
      <c r="AH818" s="14">
        <f t="shared" si="15763"/>
        <v>475</v>
      </c>
      <c r="AI818" s="1">
        <f t="shared" si="15763"/>
        <v>467</v>
      </c>
      <c r="AJ818" s="14">
        <f t="shared" si="15763"/>
        <v>1889</v>
      </c>
      <c r="AK818" s="1">
        <f t="shared" si="15763"/>
        <v>1210</v>
      </c>
      <c r="AL818" s="14">
        <f t="shared" si="15763"/>
        <v>2054</v>
      </c>
      <c r="AM818" s="1">
        <f t="shared" si="15763"/>
        <v>1800</v>
      </c>
      <c r="AN818" s="14">
        <f t="shared" si="15763"/>
        <v>146</v>
      </c>
      <c r="AO818" s="1">
        <f t="shared" si="15763"/>
        <v>293</v>
      </c>
      <c r="AP818" s="14">
        <f t="shared" si="15763"/>
        <v>456</v>
      </c>
      <c r="AQ818" s="1">
        <f t="shared" si="15763"/>
        <v>1021</v>
      </c>
      <c r="AR818" s="14">
        <f t="shared" si="15763"/>
        <v>1787</v>
      </c>
      <c r="AS818" s="1">
        <f t="shared" si="15763"/>
        <v>1869</v>
      </c>
      <c r="AT818" s="14">
        <f t="shared" si="15763"/>
        <v>974</v>
      </c>
      <c r="AU818" s="1">
        <f t="shared" si="15763"/>
        <v>682</v>
      </c>
      <c r="AV818" s="14">
        <f t="shared" si="15763"/>
        <v>1582</v>
      </c>
      <c r="AW818" s="1">
        <f t="shared" si="15763"/>
        <v>1168</v>
      </c>
      <c r="AX818" s="14">
        <f t="shared" si="15763"/>
        <v>189</v>
      </c>
      <c r="AY818" s="1">
        <f t="shared" si="15763"/>
        <v>227</v>
      </c>
      <c r="AZ818" s="14">
        <f t="shared" si="15763"/>
        <v>703</v>
      </c>
      <c r="BA818" s="1">
        <f t="shared" si="15763"/>
        <v>1170</v>
      </c>
      <c r="BB818" s="14">
        <f t="shared" si="15763"/>
        <v>846</v>
      </c>
      <c r="BC818" s="1">
        <f t="shared" si="15763"/>
        <v>410</v>
      </c>
      <c r="BD818" s="14">
        <f t="shared" si="15763"/>
        <v>2116</v>
      </c>
      <c r="BE818" s="1">
        <f t="shared" si="15763"/>
        <v>2231</v>
      </c>
      <c r="BF818" s="165">
        <f t="shared" si="15763"/>
        <v>14558</v>
      </c>
      <c r="BG818" s="166">
        <f t="shared" si="15763"/>
        <v>13543</v>
      </c>
      <c r="BI818" s="130" t="s">
        <v>24</v>
      </c>
      <c r="BJ818" s="122">
        <f>B818/B839</f>
        <v>3.1494336865180855E-2</v>
      </c>
      <c r="BK818" s="123">
        <f t="shared" ref="BK818" si="15764">C818/C839</f>
        <v>3.3023255813953489E-2</v>
      </c>
      <c r="BL818" s="124">
        <f t="shared" ref="BL818" si="15765">D818/D839</f>
        <v>4.6838899390884266E-2</v>
      </c>
      <c r="BM818" s="125">
        <f t="shared" ref="BM818" si="15766">E818/E839</f>
        <v>3.8064385503138287E-2</v>
      </c>
      <c r="BN818" s="122">
        <f t="shared" ref="BN818" si="15767">F818/F839</f>
        <v>5.8077830188679243E-2</v>
      </c>
      <c r="BO818" s="123">
        <f t="shared" ref="BO818" si="15768">G818/G839</f>
        <v>4.1165942214267448E-2</v>
      </c>
      <c r="BP818" s="124">
        <f t="shared" ref="BP818" si="15769">H818/H839</f>
        <v>3.9926376893671248E-2</v>
      </c>
      <c r="BQ818" s="125">
        <f t="shared" ref="BQ818" si="15770">I818/I839</f>
        <v>3.0823425803610745E-2</v>
      </c>
      <c r="BR818" s="122">
        <f t="shared" ref="BR818" si="15771">J818/J839</f>
        <v>3.1052886948083454E-2</v>
      </c>
      <c r="BS818" s="123">
        <f t="shared" ref="BS818" si="15772">K818/K839</f>
        <v>4.6399226679555337E-2</v>
      </c>
      <c r="BT818" s="124">
        <f t="shared" ref="BT818" si="15773">L818/L839</f>
        <v>2.7873129204997939E-2</v>
      </c>
      <c r="BU818" s="122">
        <f t="shared" ref="BU818" si="15774">M818/M839</f>
        <v>4.4638209266007291E-2</v>
      </c>
      <c r="BV818" s="126">
        <f t="shared" ref="BV818" si="15775">N818/N839</f>
        <v>4.5745971235487785E-2</v>
      </c>
      <c r="BW818" s="127">
        <f t="shared" ref="BW818" si="15776">O818/O839</f>
        <v>4.5084317999311688E-2</v>
      </c>
      <c r="BX818" s="122">
        <f t="shared" ref="BX818" si="15777">P818/P839</f>
        <v>5.0787449639848617E-2</v>
      </c>
      <c r="BY818" s="123">
        <f t="shared" ref="BY818" si="15778">Q818/Q839</f>
        <v>4.363722137044463E-2</v>
      </c>
      <c r="BZ818" s="124">
        <f t="shared" ref="BZ818" si="15779">R818/R839</f>
        <v>4.2735042735042736E-2</v>
      </c>
      <c r="CA818" s="125">
        <f t="shared" ref="CA818" si="15780">S818/S839</f>
        <v>3.6391594054331115E-2</v>
      </c>
      <c r="CB818" s="122">
        <f t="shared" ref="CB818" si="15781">T818/T839</f>
        <v>6.0013956734124213E-2</v>
      </c>
      <c r="CC818" s="123">
        <f t="shared" ref="CC818" si="15782">U818/U839</f>
        <v>0.10892857142857143</v>
      </c>
      <c r="CD818" s="124">
        <f t="shared" ref="CD818" si="15783">V818/V839</f>
        <v>3.3506997650423948E-2</v>
      </c>
      <c r="CE818" s="125">
        <f t="shared" ref="CE818" si="15784">W818/W839</f>
        <v>4.7504716172183159E-2</v>
      </c>
      <c r="CF818" s="122">
        <f t="shared" ref="CF818" si="15785">X818/X839</f>
        <v>5.5783817951959545E-2</v>
      </c>
      <c r="CG818" s="123">
        <f t="shared" ref="CG818" si="15786">Y818/Y839</f>
        <v>6.0989319842608206E-2</v>
      </c>
      <c r="CH818" s="124">
        <f t="shared" ref="CH818" si="15787">Z818/Z839</f>
        <v>3.5953215309698264E-2</v>
      </c>
      <c r="CI818" s="122">
        <f t="shared" ref="CI818" si="15788">AA818/AA839</f>
        <v>3.473160027008778E-2</v>
      </c>
      <c r="CJ818" s="128">
        <f t="shared" ref="CJ818" si="15789">AB818/AB839</f>
        <v>4.1794451180372297E-2</v>
      </c>
      <c r="CK818" s="129">
        <f t="shared" ref="CK818" si="15790">AC818/AC839</f>
        <v>3.9991424283570359E-2</v>
      </c>
    </row>
    <row r="819" spans="1:89" ht="13.5" thickTop="1" x14ac:dyDescent="0.2">
      <c r="A819" s="138" t="s">
        <v>20</v>
      </c>
      <c r="B819" s="186">
        <v>544</v>
      </c>
      <c r="C819" s="187">
        <v>500</v>
      </c>
      <c r="D819" s="188">
        <v>219</v>
      </c>
      <c r="E819" s="189">
        <v>215</v>
      </c>
      <c r="F819" s="186">
        <v>868</v>
      </c>
      <c r="G819" s="190">
        <v>675</v>
      </c>
      <c r="H819" s="188">
        <v>931</v>
      </c>
      <c r="I819" s="189">
        <v>879</v>
      </c>
      <c r="J819" s="186">
        <v>75</v>
      </c>
      <c r="K819" s="190">
        <v>119</v>
      </c>
      <c r="L819" s="188">
        <v>258</v>
      </c>
      <c r="M819" s="186">
        <v>452</v>
      </c>
      <c r="N819" s="191">
        <v>920</v>
      </c>
      <c r="O819" s="192">
        <v>847</v>
      </c>
      <c r="P819" s="186">
        <v>449</v>
      </c>
      <c r="Q819" s="190">
        <v>339</v>
      </c>
      <c r="R819" s="188">
        <v>720</v>
      </c>
      <c r="S819" s="189">
        <v>563</v>
      </c>
      <c r="T819" s="186">
        <v>107</v>
      </c>
      <c r="U819" s="190">
        <v>116</v>
      </c>
      <c r="V819" s="188">
        <v>371</v>
      </c>
      <c r="W819" s="189">
        <v>529</v>
      </c>
      <c r="X819" s="186">
        <v>399</v>
      </c>
      <c r="Y819" s="190">
        <v>197</v>
      </c>
      <c r="Z819" s="188">
        <v>963</v>
      </c>
      <c r="AA819" s="186">
        <v>1167</v>
      </c>
      <c r="AB819" s="161">
        <f t="shared" si="15707"/>
        <v>6824</v>
      </c>
      <c r="AC819" s="162">
        <f t="shared" si="15708"/>
        <v>6598</v>
      </c>
      <c r="BI819" s="138" t="s">
        <v>20</v>
      </c>
      <c r="BJ819" s="122">
        <f>B819/B839</f>
        <v>3.9751552795031057E-2</v>
      </c>
      <c r="BK819" s="123">
        <f t="shared" ref="BK819" si="15791">C819/C839</f>
        <v>3.875968992248062E-2</v>
      </c>
      <c r="BL819" s="124">
        <f t="shared" ref="BL819" si="15792">D819/D839</f>
        <v>4.5998739760554505E-2</v>
      </c>
      <c r="BM819" s="125">
        <f t="shared" ref="BM819" si="15793">E819/E839</f>
        <v>4.3531079165823043E-2</v>
      </c>
      <c r="BN819" s="122">
        <f t="shared" ref="BN819" si="15794">F819/F839</f>
        <v>6.3974056603773588E-2</v>
      </c>
      <c r="BO819" s="123">
        <f t="shared" ref="BO819" si="15795">G819/G839</f>
        <v>5.7530043467143951E-2</v>
      </c>
      <c r="BP819" s="124">
        <f t="shared" ref="BP819" si="15796">H819/H839</f>
        <v>4.3937892302609846E-2</v>
      </c>
      <c r="BQ819" s="125">
        <f t="shared" ref="BQ819" si="15797">I819/I839</f>
        <v>4.3006017906942612E-2</v>
      </c>
      <c r="BR819" s="122">
        <f t="shared" ref="BR819" si="15798">J819/J839</f>
        <v>3.6390101892285295E-2</v>
      </c>
      <c r="BS819" s="123">
        <f t="shared" ref="BS819" si="15799">K819/K839</f>
        <v>5.751570807153214E-2</v>
      </c>
      <c r="BT819" s="124">
        <f t="shared" ref="BT819" si="15800">L819/L839</f>
        <v>3.5424962240834822E-2</v>
      </c>
      <c r="BU819" s="122">
        <f t="shared" ref="BU819" si="15801">M819/M839</f>
        <v>5.8823529411764705E-2</v>
      </c>
      <c r="BV819" s="126">
        <f t="shared" ref="BV819" si="15802">N819/N839</f>
        <v>5.3139259515970656E-2</v>
      </c>
      <c r="BW819" s="127">
        <f t="shared" ref="BW819" si="15803">O819/O839</f>
        <v>4.8583228174830788E-2</v>
      </c>
      <c r="BX819" s="122">
        <f t="shared" ref="BX819" si="15804">P819/P839</f>
        <v>5.4816261750701992E-2</v>
      </c>
      <c r="BY819" s="123">
        <f t="shared" ref="BY819" si="15805">Q819/Q839</f>
        <v>3.9981129850218185E-2</v>
      </c>
      <c r="BZ819" s="124">
        <f t="shared" ref="BZ819" si="15806">R819/R839</f>
        <v>5.6980056980056981E-2</v>
      </c>
      <c r="CA819" s="125">
        <f t="shared" ref="CA819" si="15807">S819/S839</f>
        <v>4.1224280588709084E-2</v>
      </c>
      <c r="CB819" s="122">
        <f t="shared" ref="CB819" si="15808">T819/T839</f>
        <v>7.4668527564549891E-2</v>
      </c>
      <c r="CC819" s="123">
        <f t="shared" ref="CC819" si="15809">U819/U839</f>
        <v>6.9047619047619052E-2</v>
      </c>
      <c r="CD819" s="124">
        <f t="shared" ref="CD819" si="15810">V819/V839</f>
        <v>3.7899683318010011E-2</v>
      </c>
      <c r="CE819" s="125">
        <f t="shared" ref="CE819" si="15811">W819/W839</f>
        <v>4.5361001543474534E-2</v>
      </c>
      <c r="CF819" s="122">
        <f t="shared" ref="CF819" si="15812">X819/X839</f>
        <v>6.3053097345132744E-2</v>
      </c>
      <c r="CG819" s="123">
        <f t="shared" ref="CG819" si="15813">Y819/Y839</f>
        <v>5.5368184373243395E-2</v>
      </c>
      <c r="CH819" s="124">
        <f t="shared" ref="CH819" si="15814">Z819/Z839</f>
        <v>4.3826514358530924E-2</v>
      </c>
      <c r="CI819" s="122">
        <f t="shared" ref="CI819" si="15815">AA819/AA839</f>
        <v>4.9248818365968942E-2</v>
      </c>
      <c r="CJ819" s="128">
        <f t="shared" ref="CJ819" si="15816">AB819/AB839</f>
        <v>4.8669852364310678E-2</v>
      </c>
      <c r="CK819" s="129">
        <f t="shared" ref="CK819" si="15817">AC819/AC839</f>
        <v>4.7152147502322592E-2</v>
      </c>
    </row>
    <row r="820" spans="1:89" ht="13.5" thickBot="1" x14ac:dyDescent="0.25">
      <c r="A820" s="130" t="s">
        <v>22</v>
      </c>
      <c r="B820" s="179">
        <v>797</v>
      </c>
      <c r="C820" s="180">
        <v>495</v>
      </c>
      <c r="D820" s="181">
        <v>256</v>
      </c>
      <c r="E820" s="182">
        <v>252</v>
      </c>
      <c r="F820" s="179">
        <v>1021</v>
      </c>
      <c r="G820" s="183">
        <v>535</v>
      </c>
      <c r="H820" s="181">
        <v>1123</v>
      </c>
      <c r="I820" s="182">
        <v>921</v>
      </c>
      <c r="J820" s="179">
        <v>71</v>
      </c>
      <c r="K820" s="183">
        <v>174</v>
      </c>
      <c r="L820" s="181">
        <v>198</v>
      </c>
      <c r="M820" s="179">
        <v>569</v>
      </c>
      <c r="N820" s="184">
        <v>867</v>
      </c>
      <c r="O820" s="185">
        <v>1022</v>
      </c>
      <c r="P820" s="179">
        <v>525</v>
      </c>
      <c r="Q820" s="183">
        <v>343</v>
      </c>
      <c r="R820" s="181">
        <v>862</v>
      </c>
      <c r="S820" s="182">
        <v>605</v>
      </c>
      <c r="T820" s="179">
        <v>82</v>
      </c>
      <c r="U820" s="183">
        <v>111</v>
      </c>
      <c r="V820" s="181">
        <v>332</v>
      </c>
      <c r="W820" s="182">
        <v>641</v>
      </c>
      <c r="X820" s="179">
        <v>447</v>
      </c>
      <c r="Y820" s="183">
        <v>213</v>
      </c>
      <c r="Z820" s="181">
        <v>1153</v>
      </c>
      <c r="AA820" s="179">
        <v>1064</v>
      </c>
      <c r="AB820" s="161">
        <f t="shared" si="15707"/>
        <v>7734</v>
      </c>
      <c r="AC820" s="162">
        <f t="shared" si="15708"/>
        <v>6945</v>
      </c>
      <c r="AE820" t="s">
        <v>26</v>
      </c>
      <c r="BI820" s="130" t="s">
        <v>22</v>
      </c>
      <c r="BJ820" s="122">
        <f>B820/B839</f>
        <v>5.8238947753014247E-2</v>
      </c>
      <c r="BK820" s="123">
        <f t="shared" ref="BK820" si="15818">C820/C839</f>
        <v>3.8372093023255817E-2</v>
      </c>
      <c r="BL820" s="124">
        <f t="shared" ref="BL820" si="15819">D820/D839</f>
        <v>5.3770216341104807E-2</v>
      </c>
      <c r="BM820" s="125">
        <f t="shared" ref="BM820" si="15820">E820/E839</f>
        <v>5.1022474185057703E-2</v>
      </c>
      <c r="BN820" s="122">
        <f t="shared" ref="BN820" si="15821">F820/F839</f>
        <v>7.5250589622641514E-2</v>
      </c>
      <c r="BO820" s="123">
        <f t="shared" ref="BO820" si="15822">G820/G839</f>
        <v>4.5597886303588173E-2</v>
      </c>
      <c r="BP820" s="124">
        <f t="shared" ref="BP820" si="15823">H820/H839</f>
        <v>5.2999197696918215E-2</v>
      </c>
      <c r="BQ820" s="125">
        <f t="shared" ref="BQ820" si="15824">I820/I839</f>
        <v>4.5060912960516661E-2</v>
      </c>
      <c r="BR820" s="122">
        <f t="shared" ref="BR820" si="15825">J820/J839</f>
        <v>3.4449296458030083E-2</v>
      </c>
      <c r="BS820" s="123">
        <f t="shared" ref="BS820" si="15826">K820/K839</f>
        <v>8.409859835669406E-2</v>
      </c>
      <c r="BT820" s="124">
        <f t="shared" ref="BT820" si="15827">L820/L839</f>
        <v>2.7186598929012769E-2</v>
      </c>
      <c r="BU820" s="122">
        <f t="shared" ref="BU820" si="15828">M820/M839</f>
        <v>7.4049973971889643E-2</v>
      </c>
      <c r="BV820" s="126">
        <f t="shared" ref="BV820" si="15829">N820/N839</f>
        <v>5.007797608733322E-2</v>
      </c>
      <c r="BW820" s="127">
        <f t="shared" ref="BW820" si="15830">O820/O839</f>
        <v>5.8621085235746245E-2</v>
      </c>
      <c r="BX820" s="122">
        <f t="shared" ref="BX820" si="15831">P820/P839</f>
        <v>6.4094738127212794E-2</v>
      </c>
      <c r="BY820" s="123">
        <f t="shared" ref="BY820" si="15832">Q820/Q839</f>
        <v>4.0452883594763532E-2</v>
      </c>
      <c r="BZ820" s="124">
        <f t="shared" ref="BZ820" si="15833">R820/R839</f>
        <v>6.8217790440012666E-2</v>
      </c>
      <c r="CA820" s="125">
        <f t="shared" ref="CA820" si="15834">S820/S839</f>
        <v>4.4299626565131436E-2</v>
      </c>
      <c r="CB820" s="122">
        <f t="shared" ref="CB820" si="15835">T820/T839</f>
        <v>5.7222609909281227E-2</v>
      </c>
      <c r="CC820" s="123">
        <f t="shared" ref="CC820" si="15836">U820/U839</f>
        <v>6.6071428571428573E-2</v>
      </c>
      <c r="CD820" s="124">
        <f t="shared" ref="CD820" si="15837">V820/V839</f>
        <v>3.3915619572990094E-2</v>
      </c>
      <c r="CE820" s="125">
        <f t="shared" ref="CE820" si="15838">W820/W839</f>
        <v>5.4964843080089178E-2</v>
      </c>
      <c r="CF820" s="122">
        <f t="shared" ref="CF820" si="15839">X820/X839</f>
        <v>7.0638432364096088E-2</v>
      </c>
      <c r="CG820" s="123">
        <f t="shared" ref="CG820" si="15840">Y820/Y839</f>
        <v>5.9865092748735242E-2</v>
      </c>
      <c r="CH820" s="124">
        <f t="shared" ref="CH820" si="15841">Z820/Z839</f>
        <v>5.2473490192508986E-2</v>
      </c>
      <c r="CI820" s="122">
        <f t="shared" ref="CI820" si="15842">AA820/AA839</f>
        <v>4.4902093180283591E-2</v>
      </c>
      <c r="CJ820" s="128">
        <f t="shared" ref="CJ820" si="15843">AB820/AB839</f>
        <v>5.5160116967406032E-2</v>
      </c>
      <c r="CK820" s="129">
        <f t="shared" ref="CK820" si="15844">AC820/AC839</f>
        <v>4.9631958836561137E-2</v>
      </c>
    </row>
    <row r="821" spans="1:89" ht="14.25" thickTop="1" thickBot="1" x14ac:dyDescent="0.25">
      <c r="A821" s="138" t="s">
        <v>27</v>
      </c>
      <c r="B821" s="186">
        <v>920</v>
      </c>
      <c r="C821" s="187">
        <v>792</v>
      </c>
      <c r="D821" s="188">
        <v>340</v>
      </c>
      <c r="E821" s="189">
        <v>269</v>
      </c>
      <c r="F821" s="186">
        <v>1174</v>
      </c>
      <c r="G821" s="190">
        <v>471</v>
      </c>
      <c r="H821" s="188">
        <v>1546</v>
      </c>
      <c r="I821" s="189">
        <v>1179</v>
      </c>
      <c r="J821" s="186">
        <v>129</v>
      </c>
      <c r="K821" s="190">
        <v>278</v>
      </c>
      <c r="L821" s="188">
        <v>238</v>
      </c>
      <c r="M821" s="186">
        <v>953</v>
      </c>
      <c r="N821" s="191">
        <v>1006</v>
      </c>
      <c r="O821" s="192">
        <v>1514</v>
      </c>
      <c r="P821" s="186">
        <v>628</v>
      </c>
      <c r="Q821" s="190">
        <v>395</v>
      </c>
      <c r="R821" s="188">
        <v>1052</v>
      </c>
      <c r="S821" s="189">
        <v>625</v>
      </c>
      <c r="T821" s="186">
        <v>78</v>
      </c>
      <c r="U821" s="190">
        <v>79</v>
      </c>
      <c r="V821" s="188">
        <v>317</v>
      </c>
      <c r="W821" s="189">
        <v>1135</v>
      </c>
      <c r="X821" s="186">
        <v>410</v>
      </c>
      <c r="Y821" s="190">
        <v>206</v>
      </c>
      <c r="Z821" s="188">
        <v>1373</v>
      </c>
      <c r="AA821" s="186">
        <v>1375</v>
      </c>
      <c r="AB821" s="161">
        <f t="shared" si="15707"/>
        <v>9211</v>
      </c>
      <c r="AC821" s="162">
        <f t="shared" si="15708"/>
        <v>9271</v>
      </c>
      <c r="AE821" s="265" t="s">
        <v>2</v>
      </c>
      <c r="AF821" s="267" t="s">
        <v>3</v>
      </c>
      <c r="AG821" s="268"/>
      <c r="AH821" s="267" t="s">
        <v>4</v>
      </c>
      <c r="AI821" s="268"/>
      <c r="AJ821" s="267" t="s">
        <v>5</v>
      </c>
      <c r="AK821" s="268"/>
      <c r="AL821" s="267" t="s">
        <v>6</v>
      </c>
      <c r="AM821" s="268"/>
      <c r="AN821" s="267" t="s">
        <v>7</v>
      </c>
      <c r="AO821" s="268"/>
      <c r="AP821" s="267" t="s">
        <v>8</v>
      </c>
      <c r="AQ821" s="268"/>
      <c r="AR821" s="267" t="s">
        <v>9</v>
      </c>
      <c r="AS821" s="268"/>
      <c r="AT821" s="267" t="s">
        <v>10</v>
      </c>
      <c r="AU821" s="268"/>
      <c r="AV821" s="267" t="s">
        <v>11</v>
      </c>
      <c r="AW821" s="268"/>
      <c r="AX821" s="267" t="s">
        <v>12</v>
      </c>
      <c r="AY821" s="268"/>
      <c r="AZ821" s="267" t="s">
        <v>13</v>
      </c>
      <c r="BA821" s="268"/>
      <c r="BB821" s="267" t="s">
        <v>14</v>
      </c>
      <c r="BC821" s="268"/>
      <c r="BD821" s="270" t="s">
        <v>15</v>
      </c>
      <c r="BE821" s="271"/>
      <c r="BF821" s="272" t="s">
        <v>16</v>
      </c>
      <c r="BG821" s="273"/>
      <c r="BI821" s="138" t="s">
        <v>27</v>
      </c>
      <c r="BJ821" s="122">
        <f>B821/B839</f>
        <v>6.7226890756302518E-2</v>
      </c>
      <c r="BK821" s="123">
        <f t="shared" ref="BK821" si="15845">C821/C839</f>
        <v>6.1395348837209304E-2</v>
      </c>
      <c r="BL821" s="124">
        <f t="shared" ref="BL821" si="15846">D821/D839</f>
        <v>7.1413568578029829E-2</v>
      </c>
      <c r="BM821" s="125">
        <f t="shared" ref="BM821" si="15847">E821/E839</f>
        <v>5.4464466491192548E-2</v>
      </c>
      <c r="BN821" s="122">
        <f t="shared" ref="BN821" si="15848">F821/F839</f>
        <v>8.6527122641509441E-2</v>
      </c>
      <c r="BO821" s="123">
        <f t="shared" ref="BO821" si="15849">G821/G839</f>
        <v>4.0143185885962669E-2</v>
      </c>
      <c r="BP821" s="124">
        <f t="shared" ref="BP821" si="15850">H821/H839</f>
        <v>7.2962386143753832E-2</v>
      </c>
      <c r="BQ821" s="125">
        <f t="shared" ref="BQ821" si="15851">I821/I839</f>
        <v>5.7683839718185824E-2</v>
      </c>
      <c r="BR821" s="122">
        <f t="shared" ref="BR821" si="15852">J821/J839</f>
        <v>6.2590975254730716E-2</v>
      </c>
      <c r="BS821" s="123">
        <f t="shared" ref="BS821" si="15853">K821/K839</f>
        <v>0.13436442725954567</v>
      </c>
      <c r="BT821" s="124">
        <f t="shared" ref="BT821" si="15854">L821/L839</f>
        <v>3.2678841136894135E-2</v>
      </c>
      <c r="BU821" s="122">
        <f t="shared" ref="BU821" si="15855">M821/M839</f>
        <v>0.12402394586153045</v>
      </c>
      <c r="BV821" s="126">
        <f t="shared" ref="BV821" si="15856">N821/N839</f>
        <v>5.8106625079420091E-2</v>
      </c>
      <c r="BW821" s="127">
        <f t="shared" ref="BW821" si="15857">O821/O839</f>
        <v>8.6841803372719975E-2</v>
      </c>
      <c r="BX821" s="122">
        <f t="shared" ref="BX821" si="15858">P821/P839</f>
        <v>7.666951532169454E-2</v>
      </c>
      <c r="BY821" s="123">
        <f t="shared" ref="BY821" si="15859">Q821/Q839</f>
        <v>4.6585682273853048E-2</v>
      </c>
      <c r="BZ821" s="124">
        <f t="shared" ref="BZ821" si="15860">R821/R839</f>
        <v>8.325419436530547E-2</v>
      </c>
      <c r="CA821" s="125">
        <f t="shared" ref="CA821" si="15861">S821/S839</f>
        <v>4.5764077030094455E-2</v>
      </c>
      <c r="CB821" s="122">
        <f t="shared" ref="CB821" si="15862">T821/T839</f>
        <v>5.4431263084438242E-2</v>
      </c>
      <c r="CC821" s="123">
        <f t="shared" ref="CC821" si="15863">U821/U839</f>
        <v>4.7023809523809523E-2</v>
      </c>
      <c r="CD821" s="124">
        <f t="shared" ref="CD821" si="15864">V821/V839</f>
        <v>3.2383287363367042E-2</v>
      </c>
      <c r="CE821" s="125">
        <f t="shared" ref="CE821" si="15865">W821/W839</f>
        <v>9.7324644143371636E-2</v>
      </c>
      <c r="CF821" s="122">
        <f t="shared" ref="CF821" si="15866">X821/X839</f>
        <v>6.4791403286978508E-2</v>
      </c>
      <c r="CG821" s="123">
        <f t="shared" ref="CG821" si="15867">Y821/Y839</f>
        <v>5.7897695334457558E-2</v>
      </c>
      <c r="CH821" s="124">
        <f t="shared" ref="CH821" si="15868">Z821/Z839</f>
        <v>6.2485778000273065E-2</v>
      </c>
      <c r="CI821" s="122">
        <f t="shared" ref="CI821" si="15869">AA821/AA839</f>
        <v>5.8026671168129644E-2</v>
      </c>
      <c r="CJ821" s="128">
        <f t="shared" ref="CJ821" si="15870">AB821/AB839</f>
        <v>6.5694315669353118E-2</v>
      </c>
      <c r="CK821" s="129">
        <f t="shared" ref="CK821" si="15871">AC821/AC839</f>
        <v>6.6254555849353247E-2</v>
      </c>
    </row>
    <row r="822" spans="1:89" ht="15" thickTop="1" thickBot="1" x14ac:dyDescent="0.3">
      <c r="A822" s="130" t="s">
        <v>28</v>
      </c>
      <c r="B822" s="179">
        <v>856</v>
      </c>
      <c r="C822" s="180">
        <v>833</v>
      </c>
      <c r="D822" s="181">
        <v>290</v>
      </c>
      <c r="E822" s="182">
        <v>278</v>
      </c>
      <c r="F822" s="179">
        <v>959</v>
      </c>
      <c r="G822" s="183">
        <v>444</v>
      </c>
      <c r="H822" s="181">
        <v>1418</v>
      </c>
      <c r="I822" s="182">
        <v>1068</v>
      </c>
      <c r="J822" s="179">
        <v>81</v>
      </c>
      <c r="K822" s="183">
        <v>231</v>
      </c>
      <c r="L822" s="181">
        <v>195</v>
      </c>
      <c r="M822" s="179">
        <v>743</v>
      </c>
      <c r="N822" s="184">
        <v>874</v>
      </c>
      <c r="O822" s="185">
        <v>1076</v>
      </c>
      <c r="P822" s="179">
        <v>550</v>
      </c>
      <c r="Q822" s="183">
        <v>297</v>
      </c>
      <c r="R822" s="181">
        <v>833</v>
      </c>
      <c r="S822" s="182">
        <v>662</v>
      </c>
      <c r="T822" s="179">
        <v>67</v>
      </c>
      <c r="U822" s="183">
        <v>77</v>
      </c>
      <c r="V822" s="181">
        <v>335</v>
      </c>
      <c r="W822" s="182">
        <v>855</v>
      </c>
      <c r="X822" s="179">
        <v>354</v>
      </c>
      <c r="Y822" s="183">
        <v>166</v>
      </c>
      <c r="Z822" s="181">
        <v>1339</v>
      </c>
      <c r="AA822" s="179">
        <v>1341</v>
      </c>
      <c r="AB822" s="161">
        <f t="shared" si="15707"/>
        <v>8151</v>
      </c>
      <c r="AC822" s="162">
        <f t="shared" si="15708"/>
        <v>8071</v>
      </c>
      <c r="AE822" s="266"/>
      <c r="AF822" s="110" t="s">
        <v>17</v>
      </c>
      <c r="AG822" s="111" t="s">
        <v>18</v>
      </c>
      <c r="AH822" s="112" t="s">
        <v>17</v>
      </c>
      <c r="AI822" s="113" t="s">
        <v>18</v>
      </c>
      <c r="AJ822" s="110" t="s">
        <v>17</v>
      </c>
      <c r="AK822" s="111" t="s">
        <v>18</v>
      </c>
      <c r="AL822" s="112" t="s">
        <v>17</v>
      </c>
      <c r="AM822" s="113" t="s">
        <v>18</v>
      </c>
      <c r="AN822" s="110" t="s">
        <v>17</v>
      </c>
      <c r="AO822" s="111" t="s">
        <v>18</v>
      </c>
      <c r="AP822" s="112" t="s">
        <v>17</v>
      </c>
      <c r="AQ822" s="110" t="s">
        <v>18</v>
      </c>
      <c r="AR822" s="114" t="s">
        <v>17</v>
      </c>
      <c r="AS822" s="115" t="s">
        <v>18</v>
      </c>
      <c r="AT822" s="110" t="s">
        <v>17</v>
      </c>
      <c r="AU822" s="111" t="s">
        <v>18</v>
      </c>
      <c r="AV822" s="112" t="s">
        <v>17</v>
      </c>
      <c r="AW822" s="113" t="s">
        <v>18</v>
      </c>
      <c r="AX822" s="110" t="s">
        <v>17</v>
      </c>
      <c r="AY822" s="111" t="s">
        <v>18</v>
      </c>
      <c r="AZ822" s="112" t="s">
        <v>17</v>
      </c>
      <c r="BA822" s="113" t="s">
        <v>18</v>
      </c>
      <c r="BB822" s="110" t="s">
        <v>17</v>
      </c>
      <c r="BC822" s="111" t="s">
        <v>18</v>
      </c>
      <c r="BD822" s="25" t="s">
        <v>17</v>
      </c>
      <c r="BE822" s="116" t="s">
        <v>18</v>
      </c>
      <c r="BF822" s="167" t="s">
        <v>17</v>
      </c>
      <c r="BG822" s="168" t="s">
        <v>18</v>
      </c>
      <c r="BI822" s="130" t="s">
        <v>28</v>
      </c>
      <c r="BJ822" s="122">
        <f>B822/B839</f>
        <v>6.2550237486298871E-2</v>
      </c>
      <c r="BK822" s="123">
        <f t="shared" ref="BK822" si="15872">C822/C839</f>
        <v>6.4573643410852713E-2</v>
      </c>
      <c r="BL822" s="124">
        <f t="shared" ref="BL822" si="15873">D822/D839</f>
        <v>6.091157319890779E-2</v>
      </c>
      <c r="BM822" s="125">
        <f t="shared" ref="BM822" si="15874">E822/E839</f>
        <v>5.6286697712087469E-2</v>
      </c>
      <c r="BN822" s="122">
        <f t="shared" ref="BN822" si="15875">F822/F839</f>
        <v>7.0681014150943397E-2</v>
      </c>
      <c r="BO822" s="123">
        <f t="shared" ref="BO822" si="15876">G822/G839</f>
        <v>3.7841984147276908E-2</v>
      </c>
      <c r="BP822" s="124">
        <f t="shared" ref="BP822" si="15877">H822/H839</f>
        <v>6.6921515880881591E-2</v>
      </c>
      <c r="BQ822" s="125">
        <f t="shared" ref="BQ822" si="15878">I822/I839</f>
        <v>5.2253045648025832E-2</v>
      </c>
      <c r="BR822" s="122">
        <f t="shared" ref="BR822" si="15879">J822/J839</f>
        <v>3.9301310043668124E-2</v>
      </c>
      <c r="BS822" s="123">
        <f t="shared" ref="BS822" si="15880">K822/K839</f>
        <v>0.11164813919768003</v>
      </c>
      <c r="BT822" s="124">
        <f t="shared" ref="BT822" si="15881">L822/L839</f>
        <v>2.6774680763421668E-2</v>
      </c>
      <c r="BU822" s="122">
        <f t="shared" ref="BU822" si="15882">M822/M839</f>
        <v>9.6694429984383129E-2</v>
      </c>
      <c r="BV822" s="126">
        <f t="shared" ref="BV822" si="15883">N822/N839</f>
        <v>5.0482296540172125E-2</v>
      </c>
      <c r="BW822" s="127">
        <f t="shared" ref="BW822" si="15884">O822/O839</f>
        <v>6.1718481128828724E-2</v>
      </c>
      <c r="BX822" s="122">
        <f t="shared" ref="BX822" si="15885">P822/P839</f>
        <v>6.7146868514222927E-2</v>
      </c>
      <c r="BY822" s="123">
        <f t="shared" ref="BY822" si="15886">Q822/Q839</f>
        <v>3.5027715532492038E-2</v>
      </c>
      <c r="BZ822" s="124">
        <f t="shared" ref="BZ822" si="15887">R822/R839</f>
        <v>6.5922760367204805E-2</v>
      </c>
      <c r="CA822" s="125">
        <f t="shared" ref="CA822" si="15888">S822/S839</f>
        <v>4.8473310390276046E-2</v>
      </c>
      <c r="CB822" s="122">
        <f t="shared" ref="CB822" si="15889">T822/T839</f>
        <v>4.6755059316120028E-2</v>
      </c>
      <c r="CC822" s="123">
        <f t="shared" ref="CC822" si="15890">U822/U839</f>
        <v>4.583333333333333E-2</v>
      </c>
      <c r="CD822" s="124">
        <f t="shared" ref="CD822" si="15891">V822/V839</f>
        <v>3.42220860149147E-2</v>
      </c>
      <c r="CE822" s="125">
        <f t="shared" ref="CE822" si="15892">W822/W839</f>
        <v>7.3315040301835013E-2</v>
      </c>
      <c r="CF822" s="122">
        <f t="shared" ref="CF822" si="15893">X822/X839</f>
        <v>5.5941845764854614E-2</v>
      </c>
      <c r="CG822" s="123">
        <f t="shared" ref="CG822" si="15894">Y822/Y839</f>
        <v>4.6655424395727937E-2</v>
      </c>
      <c r="CH822" s="124">
        <f t="shared" ref="CH822" si="15895">Z822/Z839</f>
        <v>6.0938424429982249E-2</v>
      </c>
      <c r="CI822" s="122">
        <f t="shared" ref="CI822" si="15896">AA822/AA839</f>
        <v>5.6591829844699529E-2</v>
      </c>
      <c r="CJ822" s="128">
        <f t="shared" ref="CJ822" si="15897">AB822/AB839</f>
        <v>5.8134227230582695E-2</v>
      </c>
      <c r="CK822" s="129">
        <f t="shared" ref="CK822" si="15898">AC822/AC839</f>
        <v>5.7678839419709853E-2</v>
      </c>
    </row>
    <row r="823" spans="1:89" ht="13.5" thickTop="1" x14ac:dyDescent="0.2">
      <c r="A823" s="138" t="s">
        <v>29</v>
      </c>
      <c r="B823" s="193">
        <v>850</v>
      </c>
      <c r="C823" s="187">
        <v>877</v>
      </c>
      <c r="D823" s="188">
        <v>306</v>
      </c>
      <c r="E823" s="189">
        <v>254</v>
      </c>
      <c r="F823" s="186">
        <v>1009</v>
      </c>
      <c r="G823" s="190">
        <v>450</v>
      </c>
      <c r="H823" s="188">
        <v>1465</v>
      </c>
      <c r="I823" s="189">
        <v>1040</v>
      </c>
      <c r="J823" s="186">
        <v>100</v>
      </c>
      <c r="K823" s="190">
        <v>148</v>
      </c>
      <c r="L823" s="188">
        <v>205</v>
      </c>
      <c r="M823" s="186">
        <v>816</v>
      </c>
      <c r="N823" s="191">
        <v>894</v>
      </c>
      <c r="O823" s="194">
        <v>1256</v>
      </c>
      <c r="P823" s="186">
        <v>551</v>
      </c>
      <c r="Q823" s="190">
        <v>379</v>
      </c>
      <c r="R823" s="188">
        <v>829</v>
      </c>
      <c r="S823" s="189">
        <v>711</v>
      </c>
      <c r="T823" s="186">
        <v>91</v>
      </c>
      <c r="U823" s="190">
        <v>83</v>
      </c>
      <c r="V823" s="188">
        <v>347</v>
      </c>
      <c r="W823" s="195">
        <v>995</v>
      </c>
      <c r="X823" s="186">
        <v>372</v>
      </c>
      <c r="Y823" s="190">
        <v>150</v>
      </c>
      <c r="Z823" s="188">
        <v>1363</v>
      </c>
      <c r="AA823" s="186">
        <v>1581</v>
      </c>
      <c r="AB823" s="161">
        <f t="shared" si="15707"/>
        <v>8382</v>
      </c>
      <c r="AC823" s="162">
        <f t="shared" si="15708"/>
        <v>8740</v>
      </c>
      <c r="AE823" s="253" t="str">
        <f>$AE$17</f>
        <v>17:00 - 17:59</v>
      </c>
      <c r="AF823" s="119">
        <f t="shared" ref="AF823:AU825" si="15899">SUMIF($A$9:$A$32,$AE823,B$815:B$838)</f>
        <v>1170</v>
      </c>
      <c r="AG823" s="176">
        <f t="shared" si="15899"/>
        <v>1024</v>
      </c>
      <c r="AH823" s="120">
        <f t="shared" si="15899"/>
        <v>386</v>
      </c>
      <c r="AI823" s="171">
        <f t="shared" si="15899"/>
        <v>323</v>
      </c>
      <c r="AJ823" s="119">
        <f t="shared" si="15899"/>
        <v>912</v>
      </c>
      <c r="AK823" s="121">
        <f t="shared" si="15899"/>
        <v>826</v>
      </c>
      <c r="AL823" s="120">
        <f t="shared" si="15899"/>
        <v>1566</v>
      </c>
      <c r="AM823" s="171">
        <f t="shared" si="15899"/>
        <v>1532</v>
      </c>
      <c r="AN823" s="119">
        <f t="shared" si="15899"/>
        <v>133</v>
      </c>
      <c r="AO823" s="121">
        <f t="shared" si="15899"/>
        <v>90</v>
      </c>
      <c r="AP823" s="120">
        <f t="shared" si="15899"/>
        <v>610</v>
      </c>
      <c r="AQ823" s="119">
        <f t="shared" si="15899"/>
        <v>365</v>
      </c>
      <c r="AR823" s="170">
        <f t="shared" si="15899"/>
        <v>1240</v>
      </c>
      <c r="AS823" s="172">
        <f t="shared" si="15899"/>
        <v>1168</v>
      </c>
      <c r="AT823" s="119">
        <f t="shared" si="15899"/>
        <v>494</v>
      </c>
      <c r="AU823" s="121">
        <f t="shared" si="15899"/>
        <v>704</v>
      </c>
      <c r="AV823" s="120">
        <f t="shared" ref="AP823:BE825" si="15900">SUMIF($A$9:$A$32,$AE823,R$815:R$838)</f>
        <v>799</v>
      </c>
      <c r="AW823" s="171">
        <f t="shared" si="15900"/>
        <v>1152</v>
      </c>
      <c r="AX823" s="119">
        <f t="shared" si="15900"/>
        <v>149</v>
      </c>
      <c r="AY823" s="121">
        <f t="shared" si="15900"/>
        <v>100</v>
      </c>
      <c r="AZ823" s="120">
        <f t="shared" si="15900"/>
        <v>758</v>
      </c>
      <c r="BA823" s="171">
        <f t="shared" si="15900"/>
        <v>788</v>
      </c>
      <c r="BB823" s="119">
        <f t="shared" si="15900"/>
        <v>532</v>
      </c>
      <c r="BC823" s="121">
        <f t="shared" si="15900"/>
        <v>273</v>
      </c>
      <c r="BD823" s="20">
        <f t="shared" si="15900"/>
        <v>1637</v>
      </c>
      <c r="BE823" s="175">
        <f t="shared" si="15900"/>
        <v>1547</v>
      </c>
      <c r="BF823" s="161">
        <f>AF823+AH823+AJ823+AL823+AN823+AP823+AR823+AT823+AV823+AX823+AZ823+BB823+BD823</f>
        <v>10386</v>
      </c>
      <c r="BG823" s="162">
        <f>AG823+AI823+AK823+AM823+AO823+AQ823+AS823+AU823+AW823+AY823+BA823+BC823+BE823</f>
        <v>9892</v>
      </c>
      <c r="BI823" s="138" t="s">
        <v>29</v>
      </c>
      <c r="BJ823" s="122">
        <f>B823/B839</f>
        <v>6.2111801242236024E-2</v>
      </c>
      <c r="BK823" s="123">
        <f t="shared" ref="BK823" si="15901">C823/C839</f>
        <v>6.7984496124031013E-2</v>
      </c>
      <c r="BL823" s="124">
        <f t="shared" ref="BL823" si="15902">D823/D839</f>
        <v>6.4272211720226846E-2</v>
      </c>
      <c r="BM823" s="125">
        <f t="shared" ref="BM823" si="15903">E823/E839</f>
        <v>5.1427414456367684E-2</v>
      </c>
      <c r="BN823" s="122">
        <f t="shared" ref="BN823" si="15904">F823/F839</f>
        <v>7.4366155660377353E-2</v>
      </c>
      <c r="BO823" s="123">
        <f t="shared" ref="BO823" si="15905">G823/G839</f>
        <v>3.8353362311429301E-2</v>
      </c>
      <c r="BP823" s="124">
        <f t="shared" ref="BP823" si="15906">H823/H839</f>
        <v>6.9139647930529999E-2</v>
      </c>
      <c r="BQ823" s="125">
        <f t="shared" ref="BQ823" si="15907">I823/I839</f>
        <v>5.08831156123098E-2</v>
      </c>
      <c r="BR823" s="122">
        <f t="shared" ref="BR823" si="15908">J823/J839</f>
        <v>4.8520135856380396E-2</v>
      </c>
      <c r="BS823" s="123">
        <f t="shared" ref="BS823" si="15909">K823/K839</f>
        <v>7.153214113098115E-2</v>
      </c>
      <c r="BT823" s="124">
        <f t="shared" ref="BT823" si="15910">L823/L839</f>
        <v>2.8147741315392008E-2</v>
      </c>
      <c r="BU823" s="122">
        <f t="shared" ref="BU823" si="15911">M823/M839</f>
        <v>0.10619469026548672</v>
      </c>
      <c r="BV823" s="126">
        <f t="shared" ref="BV823" si="15912">N823/N839</f>
        <v>5.1637497833997577E-2</v>
      </c>
      <c r="BW823" s="127">
        <f t="shared" ref="BW823" si="15913">O823/O839</f>
        <v>7.2043134105770332E-2</v>
      </c>
      <c r="BX823" s="122">
        <f t="shared" ref="BX823" si="15914">P823/P839</f>
        <v>6.7268953729703332E-2</v>
      </c>
      <c r="BY823" s="123">
        <f t="shared" ref="BY823" si="15915">Q823/Q839</f>
        <v>4.4698667295671658E-2</v>
      </c>
      <c r="BZ823" s="124">
        <f t="shared" ref="BZ823" si="15916">R823/R839</f>
        <v>6.5606204495093384E-2</v>
      </c>
      <c r="CA823" s="125">
        <f t="shared" ref="CA823" si="15917">S823/S839</f>
        <v>5.2061214029435456E-2</v>
      </c>
      <c r="CB823" s="122">
        <f t="shared" ref="CB823" si="15918">T823/T839</f>
        <v>6.3503140265177949E-2</v>
      </c>
      <c r="CC823" s="123">
        <f t="shared" ref="CC823" si="15919">U823/U839</f>
        <v>4.9404761904761903E-2</v>
      </c>
      <c r="CD823" s="124">
        <f t="shared" ref="CD823" si="15920">V823/V839</f>
        <v>3.5447951782613139E-2</v>
      </c>
      <c r="CE823" s="125">
        <f t="shared" ref="CE823" si="15921">W823/W839</f>
        <v>8.5319842222603332E-2</v>
      </c>
      <c r="CF823" s="122">
        <f t="shared" ref="CF823" si="15922">X823/X839</f>
        <v>5.8786346396965866E-2</v>
      </c>
      <c r="CG823" s="123">
        <f t="shared" ref="CG823" si="15923">Y823/Y839</f>
        <v>4.2158516020236091E-2</v>
      </c>
      <c r="CH823" s="124">
        <f t="shared" ref="CH823" si="15924">Z823/Z839</f>
        <v>6.2030674009011057E-2</v>
      </c>
      <c r="CI823" s="122">
        <f t="shared" ref="CI823" si="15925">AA823/AA839</f>
        <v>6.6720121539500341E-2</v>
      </c>
      <c r="CJ823" s="128">
        <f t="shared" ref="CJ823" si="15926">AB823/AB839</f>
        <v>5.9781755937522288E-2</v>
      </c>
      <c r="CK823" s="129">
        <f t="shared" ref="CK823" si="15927">AC823/AC839</f>
        <v>6.2459801329236043E-2</v>
      </c>
    </row>
    <row r="824" spans="1:89" x14ac:dyDescent="0.2">
      <c r="A824" s="130" t="s">
        <v>31</v>
      </c>
      <c r="B824" s="196">
        <v>655</v>
      </c>
      <c r="C824" s="180">
        <v>693</v>
      </c>
      <c r="D824" s="181">
        <v>305</v>
      </c>
      <c r="E824" s="182">
        <v>266</v>
      </c>
      <c r="F824" s="179">
        <v>713</v>
      </c>
      <c r="G824" s="183">
        <v>444</v>
      </c>
      <c r="H824" s="181">
        <v>1212</v>
      </c>
      <c r="I824" s="182">
        <v>1069</v>
      </c>
      <c r="J824" s="179">
        <v>86</v>
      </c>
      <c r="K824" s="180">
        <v>104</v>
      </c>
      <c r="L824" s="181">
        <v>239</v>
      </c>
      <c r="M824" s="179">
        <v>557</v>
      </c>
      <c r="N824" s="184">
        <v>805</v>
      </c>
      <c r="O824" s="197">
        <v>894</v>
      </c>
      <c r="P824" s="179">
        <v>512</v>
      </c>
      <c r="Q824" s="180">
        <v>389</v>
      </c>
      <c r="R824" s="181">
        <v>745</v>
      </c>
      <c r="S824" s="182">
        <v>593</v>
      </c>
      <c r="T824" s="188">
        <v>59</v>
      </c>
      <c r="U824" s="179">
        <v>83</v>
      </c>
      <c r="V824" s="181">
        <v>431</v>
      </c>
      <c r="W824" s="198">
        <v>698</v>
      </c>
      <c r="X824" s="179">
        <v>319</v>
      </c>
      <c r="Y824" s="183">
        <v>139</v>
      </c>
      <c r="Z824" s="181">
        <v>1351</v>
      </c>
      <c r="AA824" s="179">
        <v>1370</v>
      </c>
      <c r="AB824" s="161">
        <f t="shared" si="15707"/>
        <v>7432</v>
      </c>
      <c r="AC824" s="162">
        <f t="shared" si="15708"/>
        <v>7299</v>
      </c>
      <c r="AE824" s="255" t="str">
        <f>$AE$18</f>
        <v>18:00 - 18:59</v>
      </c>
      <c r="AF824" s="119">
        <f t="shared" si="15899"/>
        <v>981</v>
      </c>
      <c r="AG824" s="180">
        <f t="shared" si="15899"/>
        <v>883</v>
      </c>
      <c r="AH824" s="181">
        <f t="shared" si="15899"/>
        <v>333</v>
      </c>
      <c r="AI824" s="182">
        <f t="shared" si="15899"/>
        <v>375</v>
      </c>
      <c r="AJ824" s="179">
        <f t="shared" si="15899"/>
        <v>690</v>
      </c>
      <c r="AK824" s="183">
        <f t="shared" si="15899"/>
        <v>867</v>
      </c>
      <c r="AL824" s="181">
        <f t="shared" si="15899"/>
        <v>1564</v>
      </c>
      <c r="AM824" s="182">
        <f t="shared" si="15899"/>
        <v>1507</v>
      </c>
      <c r="AN824" s="179">
        <f t="shared" si="15899"/>
        <v>164</v>
      </c>
      <c r="AO824" s="183">
        <f t="shared" si="15899"/>
        <v>118</v>
      </c>
      <c r="AP824" s="181">
        <f t="shared" si="15900"/>
        <v>795</v>
      </c>
      <c r="AQ824" s="179">
        <f t="shared" si="15900"/>
        <v>284</v>
      </c>
      <c r="AR824" s="184">
        <f t="shared" si="15900"/>
        <v>1319</v>
      </c>
      <c r="AS824" s="185">
        <f t="shared" si="15900"/>
        <v>1140</v>
      </c>
      <c r="AT824" s="179">
        <f t="shared" si="15900"/>
        <v>449</v>
      </c>
      <c r="AU824" s="183">
        <f t="shared" si="15900"/>
        <v>793</v>
      </c>
      <c r="AV824" s="181">
        <f t="shared" si="15900"/>
        <v>716</v>
      </c>
      <c r="AW824" s="182">
        <f t="shared" si="15900"/>
        <v>1327</v>
      </c>
      <c r="AX824" s="179">
        <f t="shared" si="15900"/>
        <v>95</v>
      </c>
      <c r="AY824" s="183">
        <f t="shared" si="15900"/>
        <v>105</v>
      </c>
      <c r="AZ824" s="181">
        <f t="shared" si="15900"/>
        <v>930</v>
      </c>
      <c r="BA824" s="182">
        <f t="shared" si="15900"/>
        <v>819</v>
      </c>
      <c r="BB824" s="179">
        <f t="shared" si="15900"/>
        <v>420</v>
      </c>
      <c r="BC824" s="183">
        <f t="shared" si="15900"/>
        <v>310</v>
      </c>
      <c r="BD824" s="181">
        <f t="shared" si="15900"/>
        <v>1560</v>
      </c>
      <c r="BE824" s="179">
        <f t="shared" si="15900"/>
        <v>1786</v>
      </c>
      <c r="BF824" s="163">
        <f>SUM(AF824,AH824,AJ824,AL824,AN824,AP824,AR824,AT824,AV824,AX824,AZ824,BB824,BD824)</f>
        <v>10016</v>
      </c>
      <c r="BG824" s="164">
        <f>SUM(AG824,AI824,AK824,AM824,AO824,AQ824,AS824,AU824,AW824,AY824,BA824,BC824,BE824)</f>
        <v>10314</v>
      </c>
      <c r="BI824" s="130" t="s">
        <v>31</v>
      </c>
      <c r="BJ824" s="122">
        <f>B824/B839</f>
        <v>4.7862623310193642E-2</v>
      </c>
      <c r="BK824" s="123">
        <f t="shared" ref="BK824" si="15928">C824/C839</f>
        <v>5.3720930232558139E-2</v>
      </c>
      <c r="BL824" s="124">
        <f t="shared" ref="BL824" si="15929">D824/D839</f>
        <v>6.4062171812644397E-2</v>
      </c>
      <c r="BM824" s="125">
        <f t="shared" ref="BM824" si="15930">E824/E839</f>
        <v>5.3857056084227577E-2</v>
      </c>
      <c r="BN824" s="122">
        <f t="shared" ref="BN824" si="15931">F824/F839</f>
        <v>5.2550117924528301E-2</v>
      </c>
      <c r="BO824" s="123">
        <f t="shared" ref="BO824" si="15932">G824/G839</f>
        <v>3.7841984147276908E-2</v>
      </c>
      <c r="BP824" s="124">
        <f t="shared" ref="BP824" si="15933">H824/H839</f>
        <v>5.7199490301571572E-2</v>
      </c>
      <c r="BQ824" s="125">
        <f t="shared" ref="BQ824" si="15934">I824/I839</f>
        <v>5.2301971720729978E-2</v>
      </c>
      <c r="BR824" s="122">
        <f t="shared" ref="BR824" si="15935">J824/J839</f>
        <v>4.1727316836487144E-2</v>
      </c>
      <c r="BS824" s="123">
        <f t="shared" ref="BS824" si="15936">K824/K839</f>
        <v>5.0265828902851618E-2</v>
      </c>
      <c r="BT824" s="124">
        <f t="shared" ref="BT824" si="15937">L824/L839</f>
        <v>3.2816147192091173E-2</v>
      </c>
      <c r="BU824" s="122">
        <f t="shared" ref="BU824" si="15938">M824/M839</f>
        <v>7.2488287350338368E-2</v>
      </c>
      <c r="BV824" s="126">
        <f t="shared" ref="BV824" si="15939">N824/N839</f>
        <v>4.6496852076474325E-2</v>
      </c>
      <c r="BW824" s="127">
        <f t="shared" ref="BW824" si="15940">O824/O839</f>
        <v>5.1279109785476652E-2</v>
      </c>
      <c r="BX824" s="122">
        <f t="shared" ref="BX824" si="15941">P824/P839</f>
        <v>6.2507630325967525E-2</v>
      </c>
      <c r="BY824" s="123">
        <f t="shared" ref="BY824" si="15942">Q824/Q839</f>
        <v>4.5878051657035027E-2</v>
      </c>
      <c r="BZ824" s="124">
        <f t="shared" ref="BZ824" si="15943">R824/R839</f>
        <v>5.89585311807534E-2</v>
      </c>
      <c r="CA824" s="125">
        <f t="shared" ref="CA824" si="15944">S824/S839</f>
        <v>4.3420956286153618E-2</v>
      </c>
      <c r="CB824" s="122">
        <f t="shared" ref="CB824" si="15945">T824/T839</f>
        <v>4.1172365666434056E-2</v>
      </c>
      <c r="CC824" s="123">
        <f t="shared" ref="CC824" si="15946">U824/U839</f>
        <v>4.9404761904761903E-2</v>
      </c>
      <c r="CD824" s="124">
        <f t="shared" ref="CD824" si="15947">V824/V839</f>
        <v>4.4029012156502199E-2</v>
      </c>
      <c r="CE824" s="125">
        <f t="shared" ref="CE824" si="15948">W824/W839</f>
        <v>5.9852512433544849E-2</v>
      </c>
      <c r="CF824" s="122">
        <f t="shared" ref="CF824" si="15949">X824/X839</f>
        <v>5.0410872313527179E-2</v>
      </c>
      <c r="CG824" s="123">
        <f t="shared" ref="CG824" si="15950">Y824/Y839</f>
        <v>3.9066891512085443E-2</v>
      </c>
      <c r="CH824" s="124">
        <f t="shared" ref="CH824" si="15951">Z824/Z839</f>
        <v>6.1484549219496656E-2</v>
      </c>
      <c r="CI824" s="122">
        <f t="shared" ref="CI824" si="15952">AA824/AA839</f>
        <v>5.7815665091154628E-2</v>
      </c>
      <c r="CJ824" s="128">
        <f t="shared" ref="CJ824" si="15953">AB824/AB839</f>
        <v>5.3006204978246915E-2</v>
      </c>
      <c r="CK824" s="129">
        <f t="shared" ref="CK824" si="15954">AC824/AC839</f>
        <v>5.2161795183305937E-2</v>
      </c>
    </row>
    <row r="825" spans="1:89" ht="13.5" thickBot="1" x14ac:dyDescent="0.25">
      <c r="A825" s="138" t="s">
        <v>33</v>
      </c>
      <c r="B825" s="193">
        <v>781</v>
      </c>
      <c r="C825" s="187">
        <v>771</v>
      </c>
      <c r="D825" s="188">
        <v>270</v>
      </c>
      <c r="E825" s="189">
        <v>231</v>
      </c>
      <c r="F825" s="186">
        <v>656</v>
      </c>
      <c r="G825" s="190">
        <v>451</v>
      </c>
      <c r="H825" s="188">
        <v>1285</v>
      </c>
      <c r="I825" s="189">
        <v>1175</v>
      </c>
      <c r="J825" s="186">
        <v>78</v>
      </c>
      <c r="K825" s="187">
        <v>87</v>
      </c>
      <c r="L825" s="188">
        <v>265</v>
      </c>
      <c r="M825" s="186">
        <v>408</v>
      </c>
      <c r="N825" s="191">
        <v>811</v>
      </c>
      <c r="O825" s="194">
        <v>860</v>
      </c>
      <c r="P825" s="186">
        <v>491</v>
      </c>
      <c r="Q825" s="187">
        <v>335</v>
      </c>
      <c r="R825" s="188">
        <v>742</v>
      </c>
      <c r="S825" s="189">
        <v>716</v>
      </c>
      <c r="T825" s="186">
        <v>39</v>
      </c>
      <c r="U825" s="190">
        <v>101</v>
      </c>
      <c r="V825" s="188">
        <v>422</v>
      </c>
      <c r="W825" s="195">
        <v>599</v>
      </c>
      <c r="X825" s="186">
        <v>341</v>
      </c>
      <c r="Y825" s="190">
        <v>176</v>
      </c>
      <c r="Z825" s="188">
        <v>1395</v>
      </c>
      <c r="AA825" s="186">
        <v>1429</v>
      </c>
      <c r="AB825" s="161">
        <f t="shared" si="15707"/>
        <v>7576</v>
      </c>
      <c r="AC825" s="162">
        <f t="shared" si="15708"/>
        <v>7339</v>
      </c>
      <c r="AE825" s="253">
        <f>$AE$19</f>
        <v>0</v>
      </c>
      <c r="AF825" s="119">
        <f t="shared" si="15899"/>
        <v>0</v>
      </c>
      <c r="AG825" s="187">
        <f t="shared" si="15899"/>
        <v>0</v>
      </c>
      <c r="AH825" s="188">
        <f t="shared" si="15899"/>
        <v>0</v>
      </c>
      <c r="AI825" s="189">
        <f t="shared" si="15899"/>
        <v>0</v>
      </c>
      <c r="AJ825" s="186">
        <f t="shared" si="15899"/>
        <v>0</v>
      </c>
      <c r="AK825" s="190">
        <f t="shared" si="15899"/>
        <v>0</v>
      </c>
      <c r="AL825" s="188">
        <f t="shared" si="15899"/>
        <v>0</v>
      </c>
      <c r="AM825" s="189">
        <f t="shared" si="15899"/>
        <v>0</v>
      </c>
      <c r="AN825" s="186">
        <f t="shared" si="15899"/>
        <v>0</v>
      </c>
      <c r="AO825" s="190">
        <f t="shared" si="15899"/>
        <v>0</v>
      </c>
      <c r="AP825" s="188">
        <f t="shared" si="15900"/>
        <v>0</v>
      </c>
      <c r="AQ825" s="186">
        <f t="shared" si="15900"/>
        <v>0</v>
      </c>
      <c r="AR825" s="191">
        <f t="shared" si="15900"/>
        <v>0</v>
      </c>
      <c r="AS825" s="192">
        <f t="shared" si="15900"/>
        <v>0</v>
      </c>
      <c r="AT825" s="186">
        <f t="shared" si="15900"/>
        <v>0</v>
      </c>
      <c r="AU825" s="190">
        <f t="shared" si="15900"/>
        <v>0</v>
      </c>
      <c r="AV825" s="188">
        <f t="shared" si="15900"/>
        <v>0</v>
      </c>
      <c r="AW825" s="189">
        <f t="shared" si="15900"/>
        <v>0</v>
      </c>
      <c r="AX825" s="186">
        <f t="shared" si="15900"/>
        <v>0</v>
      </c>
      <c r="AY825" s="190">
        <f t="shared" si="15900"/>
        <v>0</v>
      </c>
      <c r="AZ825" s="188">
        <f t="shared" si="15900"/>
        <v>0</v>
      </c>
      <c r="BA825" s="189">
        <f t="shared" si="15900"/>
        <v>0</v>
      </c>
      <c r="BB825" s="186">
        <f t="shared" si="15900"/>
        <v>0</v>
      </c>
      <c r="BC825" s="190">
        <f t="shared" si="15900"/>
        <v>0</v>
      </c>
      <c r="BD825" s="188">
        <f t="shared" si="15900"/>
        <v>0</v>
      </c>
      <c r="BE825" s="186">
        <f t="shared" si="15900"/>
        <v>0</v>
      </c>
      <c r="BF825" s="163">
        <f>SUM(AF825,AH825,AJ825,AL825,AN825,AP825,AR825,AT825,AV825,AX825,AZ825,BB825,BD825)</f>
        <v>0</v>
      </c>
      <c r="BG825" s="164">
        <f>SUM(AG825,AI825,AK825,AM825,AO825,AQ825,AS825,AU825,AW825,AY825,BA825,BC825,BE825)</f>
        <v>0</v>
      </c>
      <c r="BI825" s="138" t="s">
        <v>33</v>
      </c>
      <c r="BJ825" s="122">
        <f>B825/B839</f>
        <v>5.7069784435513339E-2</v>
      </c>
      <c r="BK825" s="123">
        <f t="shared" ref="BK825" si="15955">C825/C839</f>
        <v>5.9767441860465113E-2</v>
      </c>
      <c r="BL825" s="124">
        <f t="shared" ref="BL825" si="15956">D825/D839</f>
        <v>5.6710775047258979E-2</v>
      </c>
      <c r="BM825" s="125">
        <f t="shared" ref="BM825" si="15957">E825/E839</f>
        <v>4.6770601336302897E-2</v>
      </c>
      <c r="BN825" s="122">
        <f t="shared" ref="BN825" si="15958">F825/F839</f>
        <v>4.8349056603773588E-2</v>
      </c>
      <c r="BO825" s="123">
        <f t="shared" ref="BO825" si="15959">G825/G839</f>
        <v>3.84385920054547E-2</v>
      </c>
      <c r="BP825" s="124">
        <f t="shared" ref="BP825" si="15960">H825/H839</f>
        <v>6.0644674123365896E-2</v>
      </c>
      <c r="BQ825" s="125">
        <f t="shared" ref="BQ825" si="15961">I825/I839</f>
        <v>5.7488135427369247E-2</v>
      </c>
      <c r="BR825" s="122">
        <f t="shared" ref="BR825" si="15962">J825/J839</f>
        <v>3.7845705967976713E-2</v>
      </c>
      <c r="BS825" s="123">
        <f t="shared" ref="BS825" si="15963">K825/K839</f>
        <v>4.204929917834703E-2</v>
      </c>
      <c r="BT825" s="124">
        <f t="shared" ref="BT825" si="15964">L825/L839</f>
        <v>3.6386104627214061E-2</v>
      </c>
      <c r="BU825" s="122">
        <f t="shared" ref="BU825" si="15965">M825/M839</f>
        <v>5.3097345132743362E-2</v>
      </c>
      <c r="BV825" s="126">
        <f t="shared" ref="BV825" si="15966">N825/N839</f>
        <v>4.684341246462196E-2</v>
      </c>
      <c r="BW825" s="127">
        <f t="shared" ref="BW825" si="15967">O825/O839</f>
        <v>4.9328897556498795E-2</v>
      </c>
      <c r="BX825" s="122">
        <f t="shared" ref="BX825" si="15968">P825/P839</f>
        <v>5.9943840800879014E-2</v>
      </c>
      <c r="BY825" s="123">
        <f t="shared" ref="BY825" si="15969">Q825/Q839</f>
        <v>3.9509376105672837E-2</v>
      </c>
      <c r="BZ825" s="124">
        <f t="shared" ref="BZ825" si="15970">R825/R839</f>
        <v>5.8721114276669831E-2</v>
      </c>
      <c r="CA825" s="125">
        <f t="shared" ref="CA825" si="15971">S825/S839</f>
        <v>5.242732664567621E-2</v>
      </c>
      <c r="CB825" s="122">
        <f t="shared" ref="CB825" si="15972">T825/T839</f>
        <v>2.7215631542219121E-2</v>
      </c>
      <c r="CC825" s="123">
        <f t="shared" ref="CC825" si="15973">U825/U839</f>
        <v>6.0119047619047621E-2</v>
      </c>
      <c r="CD825" s="124">
        <f t="shared" ref="CD825" si="15974">V825/V839</f>
        <v>4.3109612830728367E-2</v>
      </c>
      <c r="CE825" s="125">
        <f t="shared" ref="CE825" si="15975">W825/W839</f>
        <v>5.1363402503858686E-2</v>
      </c>
      <c r="CF825" s="122">
        <f t="shared" ref="CF825" si="15976">X825/X839</f>
        <v>5.3887484197218713E-2</v>
      </c>
      <c r="CG825" s="123">
        <f t="shared" ref="CG825" si="15977">Y825/Y839</f>
        <v>4.9465992130410343E-2</v>
      </c>
      <c r="CH825" s="124">
        <f t="shared" ref="CH825" si="15978">Z825/Z839</f>
        <v>6.3487006781049474E-2</v>
      </c>
      <c r="CI825" s="122">
        <f t="shared" ref="CI825" si="15979">AA825/AA839</f>
        <v>6.0305536799459825E-2</v>
      </c>
      <c r="CJ825" s="128">
        <f t="shared" ref="CJ825" si="15980">AB825/AB839</f>
        <v>5.4033235860494973E-2</v>
      </c>
      <c r="CK825" s="129">
        <f t="shared" ref="CK825" si="15981">AC825/AC839</f>
        <v>5.2447652397627387E-2</v>
      </c>
    </row>
    <row r="826" spans="1:89" ht="14.25" thickTop="1" thickBot="1" x14ac:dyDescent="0.25">
      <c r="A826" s="130" t="s">
        <v>34</v>
      </c>
      <c r="B826" s="196">
        <v>779</v>
      </c>
      <c r="C826" s="180">
        <v>846</v>
      </c>
      <c r="D826" s="181">
        <v>306</v>
      </c>
      <c r="E826" s="182">
        <v>292</v>
      </c>
      <c r="F826" s="179">
        <v>685</v>
      </c>
      <c r="G826" s="183">
        <v>554</v>
      </c>
      <c r="H826" s="181">
        <v>1305</v>
      </c>
      <c r="I826" s="182">
        <v>1234</v>
      </c>
      <c r="J826" s="179">
        <v>111</v>
      </c>
      <c r="K826" s="180">
        <v>88</v>
      </c>
      <c r="L826" s="181">
        <v>363</v>
      </c>
      <c r="M826" s="179">
        <v>431</v>
      </c>
      <c r="N826" s="184">
        <v>968</v>
      </c>
      <c r="O826" s="197">
        <v>835</v>
      </c>
      <c r="P826" s="179">
        <v>578</v>
      </c>
      <c r="Q826" s="180">
        <v>369</v>
      </c>
      <c r="R826" s="181">
        <v>758</v>
      </c>
      <c r="S826" s="182">
        <v>743</v>
      </c>
      <c r="T826" s="179">
        <v>70</v>
      </c>
      <c r="U826" s="183">
        <v>60</v>
      </c>
      <c r="V826" s="181">
        <v>519</v>
      </c>
      <c r="W826" s="198">
        <v>616</v>
      </c>
      <c r="X826" s="179">
        <v>325</v>
      </c>
      <c r="Y826" s="183">
        <v>137</v>
      </c>
      <c r="Z826" s="181">
        <v>1423</v>
      </c>
      <c r="AA826" s="179">
        <v>1543</v>
      </c>
      <c r="AB826" s="161">
        <f t="shared" si="15707"/>
        <v>8190</v>
      </c>
      <c r="AC826" s="162">
        <f t="shared" si="15708"/>
        <v>7748</v>
      </c>
      <c r="AE826" s="250" t="s">
        <v>25</v>
      </c>
      <c r="AF826" s="14">
        <f t="shared" ref="AF826:BG826" si="15982">SUM(AF823:AF825)</f>
        <v>2151</v>
      </c>
      <c r="AG826" s="1">
        <f t="shared" si="15982"/>
        <v>1907</v>
      </c>
      <c r="AH826" s="14">
        <f t="shared" si="15982"/>
        <v>719</v>
      </c>
      <c r="AI826" s="1">
        <f t="shared" si="15982"/>
        <v>698</v>
      </c>
      <c r="AJ826" s="14">
        <f t="shared" si="15982"/>
        <v>1602</v>
      </c>
      <c r="AK826" s="1">
        <f t="shared" si="15982"/>
        <v>1693</v>
      </c>
      <c r="AL826" s="14">
        <f t="shared" si="15982"/>
        <v>3130</v>
      </c>
      <c r="AM826" s="1">
        <f t="shared" si="15982"/>
        <v>3039</v>
      </c>
      <c r="AN826" s="14">
        <f t="shared" si="15982"/>
        <v>297</v>
      </c>
      <c r="AO826" s="1">
        <f t="shared" si="15982"/>
        <v>208</v>
      </c>
      <c r="AP826" s="14">
        <f t="shared" si="15982"/>
        <v>1405</v>
      </c>
      <c r="AQ826" s="1">
        <f t="shared" si="15982"/>
        <v>649</v>
      </c>
      <c r="AR826" s="14">
        <f t="shared" si="15982"/>
        <v>2559</v>
      </c>
      <c r="AS826" s="1">
        <f t="shared" si="15982"/>
        <v>2308</v>
      </c>
      <c r="AT826" s="14">
        <f t="shared" si="15982"/>
        <v>943</v>
      </c>
      <c r="AU826" s="1">
        <f t="shared" si="15982"/>
        <v>1497</v>
      </c>
      <c r="AV826" s="14">
        <f t="shared" si="15982"/>
        <v>1515</v>
      </c>
      <c r="AW826" s="1">
        <f t="shared" si="15982"/>
        <v>2479</v>
      </c>
      <c r="AX826" s="14">
        <f t="shared" si="15982"/>
        <v>244</v>
      </c>
      <c r="AY826" s="1">
        <f t="shared" si="15982"/>
        <v>205</v>
      </c>
      <c r="AZ826" s="14">
        <f t="shared" si="15982"/>
        <v>1688</v>
      </c>
      <c r="BA826" s="1">
        <f t="shared" si="15982"/>
        <v>1607</v>
      </c>
      <c r="BB826" s="14">
        <f t="shared" si="15982"/>
        <v>952</v>
      </c>
      <c r="BC826" s="1">
        <f t="shared" si="15982"/>
        <v>583</v>
      </c>
      <c r="BD826" s="14">
        <f t="shared" si="15982"/>
        <v>3197</v>
      </c>
      <c r="BE826" s="1">
        <f t="shared" si="15982"/>
        <v>3333</v>
      </c>
      <c r="BF826" s="165">
        <f t="shared" si="15982"/>
        <v>20402</v>
      </c>
      <c r="BG826" s="166">
        <f t="shared" si="15982"/>
        <v>20206</v>
      </c>
      <c r="BI826" s="130" t="s">
        <v>34</v>
      </c>
      <c r="BJ826" s="122">
        <f>B826/B839</f>
        <v>5.6923639020825721E-2</v>
      </c>
      <c r="BK826" s="123">
        <f t="shared" ref="BK826" si="15983">C826/C839</f>
        <v>6.558139534883721E-2</v>
      </c>
      <c r="BL826" s="124">
        <f t="shared" ref="BL826" si="15984">D826/D839</f>
        <v>6.4272211720226846E-2</v>
      </c>
      <c r="BM826" s="125">
        <f t="shared" ref="BM826" si="15985">E826/E839</f>
        <v>5.9121279611257342E-2</v>
      </c>
      <c r="BN826" s="122">
        <f t="shared" ref="BN826" si="15986">F826/F839</f>
        <v>5.048643867924528E-2</v>
      </c>
      <c r="BO826" s="123">
        <f t="shared" ref="BO826" si="15987">G826/G839</f>
        <v>4.7217250490070743E-2</v>
      </c>
      <c r="BP826" s="124">
        <f t="shared" ref="BP826" si="15988">H826/H839</f>
        <v>6.1588560101939686E-2</v>
      </c>
      <c r="BQ826" s="125">
        <f t="shared" ref="BQ826" si="15989">I826/I839</f>
        <v>6.0374773716913743E-2</v>
      </c>
      <c r="BR826" s="122">
        <f t="shared" ref="BR826" si="15990">J826/J839</f>
        <v>5.3857350800582245E-2</v>
      </c>
      <c r="BS826" s="123">
        <f t="shared" ref="BS826" si="15991">K826/K839</f>
        <v>4.2532624456259063E-2</v>
      </c>
      <c r="BT826" s="124">
        <f t="shared" ref="BT826" si="15992">L826/L839</f>
        <v>4.9842098036523411E-2</v>
      </c>
      <c r="BU826" s="122">
        <f t="shared" ref="BU826" si="15993">M826/M839</f>
        <v>5.6090577824049977E-2</v>
      </c>
      <c r="BV826" s="126">
        <f t="shared" ref="BV826" si="15994">N826/N839</f>
        <v>5.5911742621151735E-2</v>
      </c>
      <c r="BW826" s="127">
        <f t="shared" ref="BW826" si="15995">O826/O839</f>
        <v>4.7894917976368016E-2</v>
      </c>
      <c r="BX826" s="122">
        <f t="shared" ref="BX826" si="15996">P826/P839</f>
        <v>7.0565254547674275E-2</v>
      </c>
      <c r="BY826" s="123">
        <f t="shared" ref="BY826" si="15997">Q826/Q839</f>
        <v>4.351928293430829E-2</v>
      </c>
      <c r="BZ826" s="124">
        <f t="shared" ref="BZ826" si="15998">R826/R839</f>
        <v>5.9987337765115542E-2</v>
      </c>
      <c r="CA826" s="125">
        <f t="shared" ref="CA826" si="15999">S826/S839</f>
        <v>5.4404334773376292E-2</v>
      </c>
      <c r="CB826" s="122">
        <f t="shared" ref="CB826" si="16000">T826/T839</f>
        <v>4.884856943475227E-2</v>
      </c>
      <c r="CC826" s="123">
        <f t="shared" ref="CC826" si="16001">U826/U839</f>
        <v>3.5714285714285712E-2</v>
      </c>
      <c r="CD826" s="124">
        <f t="shared" ref="CD826" si="16002">V826/V839</f>
        <v>5.3018694452957399E-2</v>
      </c>
      <c r="CE826" s="125">
        <f t="shared" ref="CE826" si="16003">W826/W839</f>
        <v>5.2821128451380553E-2</v>
      </c>
      <c r="CF826" s="122">
        <f t="shared" ref="CF826" si="16004">X826/X839</f>
        <v>5.1359039190897599E-2</v>
      </c>
      <c r="CG826" s="123">
        <f t="shared" ref="CG826" si="16005">Y826/Y839</f>
        <v>3.8504777965148958E-2</v>
      </c>
      <c r="CH826" s="124">
        <f t="shared" ref="CH826" si="16006">Z826/Z839</f>
        <v>6.4761297956583086E-2</v>
      </c>
      <c r="CI826" s="122">
        <f t="shared" ref="CI826" si="16007">AA826/AA839</f>
        <v>6.5116475354490208E-2</v>
      </c>
      <c r="CJ826" s="128">
        <f t="shared" ref="CJ826" si="16008">AB826/AB839</f>
        <v>5.8412381427858213E-2</v>
      </c>
      <c r="CK826" s="129">
        <f t="shared" ref="CK826" si="16009">AC826/AC839</f>
        <v>5.5370542414064174E-2</v>
      </c>
    </row>
    <row r="827" spans="1:89" ht="13.5" thickTop="1" x14ac:dyDescent="0.2">
      <c r="A827" s="138" t="s">
        <v>35</v>
      </c>
      <c r="B827" s="193">
        <v>918</v>
      </c>
      <c r="C827" s="187">
        <v>1112</v>
      </c>
      <c r="D827" s="188">
        <v>320</v>
      </c>
      <c r="E827" s="189">
        <v>311</v>
      </c>
      <c r="F827" s="186">
        <v>723</v>
      </c>
      <c r="G827" s="190">
        <v>852</v>
      </c>
      <c r="H827" s="188">
        <v>1385</v>
      </c>
      <c r="I827" s="189">
        <v>1323</v>
      </c>
      <c r="J827" s="186">
        <v>142</v>
      </c>
      <c r="K827" s="187">
        <v>120</v>
      </c>
      <c r="L827" s="188">
        <v>542</v>
      </c>
      <c r="M827" s="186">
        <v>382</v>
      </c>
      <c r="N827" s="191">
        <v>1178</v>
      </c>
      <c r="O827" s="194">
        <v>927</v>
      </c>
      <c r="P827" s="186">
        <v>634</v>
      </c>
      <c r="Q827" s="187">
        <v>481</v>
      </c>
      <c r="R827" s="188">
        <v>881</v>
      </c>
      <c r="S827" s="189">
        <v>937</v>
      </c>
      <c r="T827" s="186">
        <v>90</v>
      </c>
      <c r="U827" s="190">
        <v>84</v>
      </c>
      <c r="V827" s="188">
        <v>695</v>
      </c>
      <c r="W827" s="195">
        <v>712</v>
      </c>
      <c r="X827" s="186">
        <v>462</v>
      </c>
      <c r="Y827" s="190">
        <v>190</v>
      </c>
      <c r="Z827" s="188">
        <v>1539</v>
      </c>
      <c r="AA827" s="186">
        <v>2084</v>
      </c>
      <c r="AB827" s="161">
        <f t="shared" si="15707"/>
        <v>9509</v>
      </c>
      <c r="AC827" s="162">
        <f t="shared" si="15708"/>
        <v>9515</v>
      </c>
      <c r="BI827" s="138" t="s">
        <v>35</v>
      </c>
      <c r="BJ827" s="122">
        <f>B827/B839</f>
        <v>6.70807453416149E-2</v>
      </c>
      <c r="BK827" s="123">
        <f t="shared" ref="BK827" si="16010">C827/C839</f>
        <v>8.6201550387596901E-2</v>
      </c>
      <c r="BL827" s="124">
        <f t="shared" ref="BL827" si="16011">D827/D839</f>
        <v>6.7212770426381019E-2</v>
      </c>
      <c r="BM827" s="125">
        <f t="shared" ref="BM827" si="16012">E827/E839</f>
        <v>6.2968212188702161E-2</v>
      </c>
      <c r="BN827" s="122">
        <f t="shared" ref="BN827" si="16013">F827/F839</f>
        <v>5.3287146226415096E-2</v>
      </c>
      <c r="BO827" s="123">
        <f t="shared" ref="BO827" si="16014">G827/G839</f>
        <v>7.2615699309639473E-2</v>
      </c>
      <c r="BP827" s="124">
        <f t="shared" ref="BP827" si="16015">H827/H839</f>
        <v>6.5364104016234839E-2</v>
      </c>
      <c r="BQ827" s="125">
        <f t="shared" ref="BQ827" si="16016">I827/I839</f>
        <v>6.4729194187582564E-2</v>
      </c>
      <c r="BR827" s="122">
        <f t="shared" ref="BR827" si="16017">J827/J839</f>
        <v>6.8898592916060167E-2</v>
      </c>
      <c r="BS827" s="123">
        <f t="shared" ref="BS827" si="16018">K827/K839</f>
        <v>5.7999033349444173E-2</v>
      </c>
      <c r="BT827" s="124">
        <f t="shared" ref="BT827" si="16019">L827/L839</f>
        <v>7.4419881916792524E-2</v>
      </c>
      <c r="BU827" s="122">
        <f t="shared" ref="BU827" si="16020">M827/M839</f>
        <v>4.9713690786048932E-2</v>
      </c>
      <c r="BV827" s="126">
        <f t="shared" ref="BV827" si="16021">N827/N839</f>
        <v>6.8041356206318945E-2</v>
      </c>
      <c r="BW827" s="127">
        <f t="shared" ref="BW827" si="16022">O827/O839</f>
        <v>5.3171962831249281E-2</v>
      </c>
      <c r="BX827" s="122">
        <f t="shared" ref="BX827" si="16023">P827/P839</f>
        <v>7.7402026614576971E-2</v>
      </c>
      <c r="BY827" s="123">
        <f t="shared" ref="BY827" si="16024">Q827/Q839</f>
        <v>5.6728387781578016E-2</v>
      </c>
      <c r="BZ827" s="124">
        <f t="shared" ref="BZ827" si="16025">R827/R839</f>
        <v>6.9721430832541939E-2</v>
      </c>
      <c r="CA827" s="125">
        <f t="shared" ref="CA827" si="16026">S827/S839</f>
        <v>6.8609504283517614E-2</v>
      </c>
      <c r="CB827" s="122">
        <f t="shared" ref="CB827" si="16027">T827/T839</f>
        <v>6.2805303558967199E-2</v>
      </c>
      <c r="CC827" s="123">
        <f t="shared" ref="CC827" si="16028">U827/U839</f>
        <v>0.05</v>
      </c>
      <c r="CD827" s="124">
        <f t="shared" ref="CD827" si="16029">V827/V839</f>
        <v>7.0998059045867812E-2</v>
      </c>
      <c r="CE827" s="125">
        <f t="shared" ref="CE827" si="16030">W827/W839</f>
        <v>6.105299262562168E-2</v>
      </c>
      <c r="CF827" s="122">
        <f t="shared" ref="CF827" si="16031">X827/X839</f>
        <v>7.3008849557522126E-2</v>
      </c>
      <c r="CG827" s="123">
        <f t="shared" ref="CG827" si="16032">Y827/Y839</f>
        <v>5.3400786958965711E-2</v>
      </c>
      <c r="CH827" s="124">
        <f t="shared" ref="CH827" si="16033">Z827/Z839</f>
        <v>7.0040504255222319E-2</v>
      </c>
      <c r="CI827" s="122">
        <f t="shared" ref="CI827" si="16034">AA827/AA839</f>
        <v>8.794733288318704E-2</v>
      </c>
      <c r="CJ827" s="128">
        <f t="shared" ref="CJ827" si="16035">AB827/AB839</f>
        <v>6.7819699022894225E-2</v>
      </c>
      <c r="CK827" s="129">
        <f t="shared" ref="CK827" si="16036">AC827/AC839</f>
        <v>6.7998284856714067E-2</v>
      </c>
    </row>
    <row r="828" spans="1:89" x14ac:dyDescent="0.2">
      <c r="A828" s="130" t="s">
        <v>36</v>
      </c>
      <c r="B828" s="196">
        <v>1002</v>
      </c>
      <c r="C828" s="180">
        <v>948</v>
      </c>
      <c r="D828" s="181">
        <v>370</v>
      </c>
      <c r="E828" s="182">
        <v>327</v>
      </c>
      <c r="F828" s="179">
        <v>799</v>
      </c>
      <c r="G828" s="183">
        <v>930</v>
      </c>
      <c r="H828" s="181">
        <v>1408</v>
      </c>
      <c r="I828" s="182">
        <v>1556</v>
      </c>
      <c r="J828" s="179">
        <v>169</v>
      </c>
      <c r="K828" s="180">
        <v>87</v>
      </c>
      <c r="L828" s="181">
        <v>514</v>
      </c>
      <c r="M828" s="179">
        <v>385</v>
      </c>
      <c r="N828" s="184">
        <v>1212</v>
      </c>
      <c r="O828" s="197">
        <v>1081</v>
      </c>
      <c r="P828" s="179">
        <v>549</v>
      </c>
      <c r="Q828" s="180">
        <v>614</v>
      </c>
      <c r="R828" s="181">
        <v>863</v>
      </c>
      <c r="S828" s="182">
        <v>951</v>
      </c>
      <c r="T828" s="179">
        <v>175</v>
      </c>
      <c r="U828" s="183">
        <v>91</v>
      </c>
      <c r="V828" s="181">
        <v>818</v>
      </c>
      <c r="W828" s="198">
        <v>731</v>
      </c>
      <c r="X828" s="179">
        <v>414</v>
      </c>
      <c r="Y828" s="183">
        <v>219</v>
      </c>
      <c r="Z828" s="181">
        <v>1720</v>
      </c>
      <c r="AA828" s="179">
        <v>1775</v>
      </c>
      <c r="AB828" s="161">
        <f t="shared" si="15707"/>
        <v>10013</v>
      </c>
      <c r="AC828" s="162">
        <f t="shared" si="15708"/>
        <v>9695</v>
      </c>
      <c r="BI828" s="130" t="s">
        <v>36</v>
      </c>
      <c r="BJ828" s="122">
        <f>B828/B839</f>
        <v>7.3218852758494699E-2</v>
      </c>
      <c r="BK828" s="123">
        <f t="shared" ref="BK828" si="16037">C828/C839</f>
        <v>7.3488372093023252E-2</v>
      </c>
      <c r="BL828" s="124">
        <f t="shared" ref="BL828" si="16038">D828/D839</f>
        <v>7.7714765805503044E-2</v>
      </c>
      <c r="BM828" s="125">
        <f t="shared" ref="BM828" si="16039">E828/E839</f>
        <v>6.6207734359182022E-2</v>
      </c>
      <c r="BN828" s="122">
        <f t="shared" ref="BN828" si="16040">F828/F839</f>
        <v>5.888856132075472E-2</v>
      </c>
      <c r="BO828" s="123">
        <f t="shared" ref="BO828" si="16041">G828/G839</f>
        <v>7.9263615443620553E-2</v>
      </c>
      <c r="BP828" s="124">
        <f t="shared" ref="BP828" si="16042">H828/H839</f>
        <v>6.6449572891594699E-2</v>
      </c>
      <c r="BQ828" s="125">
        <f t="shared" ref="BQ828" si="16043">I828/I839</f>
        <v>7.6128969127648119E-2</v>
      </c>
      <c r="BR828" s="122">
        <f t="shared" ref="BR828" si="16044">J828/J839</f>
        <v>8.1999029597282877E-2</v>
      </c>
      <c r="BS828" s="123">
        <f t="shared" ref="BS828" si="16045">K828/K839</f>
        <v>4.204929917834703E-2</v>
      </c>
      <c r="BT828" s="124">
        <f t="shared" ref="BT828" si="16046">L828/L839</f>
        <v>7.0575312371275567E-2</v>
      </c>
      <c r="BU828" s="122">
        <f t="shared" ref="BU828" si="16047">M828/M839</f>
        <v>5.0104112441436754E-2</v>
      </c>
      <c r="BV828" s="126">
        <f t="shared" ref="BV828" si="16048">N828/N839</f>
        <v>7.0005198405822214E-2</v>
      </c>
      <c r="BW828" s="127">
        <f t="shared" ref="BW828" si="16049">O828/O839</f>
        <v>6.2005277044854881E-2</v>
      </c>
      <c r="BX828" s="122">
        <f t="shared" ref="BX828" si="16050">P828/P839</f>
        <v>6.7024783298742521E-2</v>
      </c>
      <c r="BY828" s="123">
        <f t="shared" ref="BY828" si="16051">Q828/Q839</f>
        <v>7.2414199787710812E-2</v>
      </c>
      <c r="BZ828" s="124">
        <f t="shared" ref="BZ828" si="16052">R828/R839</f>
        <v>6.8296929408040524E-2</v>
      </c>
      <c r="CA828" s="125">
        <f t="shared" ref="CA828" si="16053">S828/S839</f>
        <v>6.9634619608991727E-2</v>
      </c>
      <c r="CB828" s="122">
        <f t="shared" ref="CB828" si="16054">T828/T839</f>
        <v>0.12212142358688068</v>
      </c>
      <c r="CC828" s="123">
        <f t="shared" ref="CC828" si="16055">U828/U839</f>
        <v>5.4166666666666669E-2</v>
      </c>
      <c r="CD828" s="124">
        <f t="shared" ref="CD828" si="16056">V828/V839</f>
        <v>8.3563183164776789E-2</v>
      </c>
      <c r="CE828" s="125">
        <f t="shared" ref="CE828" si="16057">W828/W839</f>
        <v>6.2682215743440239E-2</v>
      </c>
      <c r="CF828" s="122">
        <f t="shared" ref="CF828" si="16058">X828/X839</f>
        <v>6.5423514538558783E-2</v>
      </c>
      <c r="CG828" s="123">
        <f t="shared" ref="CG828" si="16059">Y828/Y839</f>
        <v>6.1551433389544691E-2</v>
      </c>
      <c r="CH828" s="124">
        <f t="shared" ref="CH828" si="16060">Z828/Z839</f>
        <v>7.8277886497064575E-2</v>
      </c>
      <c r="CI828" s="122">
        <f t="shared" ref="CI828" si="16061">AA828/AA839</f>
        <v>7.4907157326130999E-2</v>
      </c>
      <c r="CJ828" s="128">
        <f t="shared" ref="CJ828" si="16062">AB828/AB839</f>
        <v>7.1414307110762423E-2</v>
      </c>
      <c r="CK828" s="129">
        <f t="shared" ref="CK828" si="16063">AC828/AC839</f>
        <v>6.9284642321160578E-2</v>
      </c>
    </row>
    <row r="829" spans="1:89" x14ac:dyDescent="0.2">
      <c r="A829" s="138" t="s">
        <v>30</v>
      </c>
      <c r="B829" s="193">
        <v>1170</v>
      </c>
      <c r="C829" s="187">
        <v>1024</v>
      </c>
      <c r="D829" s="188">
        <v>386</v>
      </c>
      <c r="E829" s="189">
        <v>323</v>
      </c>
      <c r="F829" s="186">
        <v>912</v>
      </c>
      <c r="G829" s="190">
        <v>826</v>
      </c>
      <c r="H829" s="188">
        <v>1566</v>
      </c>
      <c r="I829" s="189">
        <v>1532</v>
      </c>
      <c r="J829" s="186">
        <v>133</v>
      </c>
      <c r="K829" s="187">
        <v>90</v>
      </c>
      <c r="L829" s="188">
        <v>610</v>
      </c>
      <c r="M829" s="186">
        <v>365</v>
      </c>
      <c r="N829" s="191">
        <v>1240</v>
      </c>
      <c r="O829" s="194">
        <v>1168</v>
      </c>
      <c r="P829" s="186">
        <v>494</v>
      </c>
      <c r="Q829" s="187">
        <v>704</v>
      </c>
      <c r="R829" s="188">
        <v>799</v>
      </c>
      <c r="S829" s="189">
        <v>1152</v>
      </c>
      <c r="T829" s="186">
        <v>149</v>
      </c>
      <c r="U829" s="190">
        <v>100</v>
      </c>
      <c r="V829" s="188">
        <v>758</v>
      </c>
      <c r="W829" s="195">
        <v>788</v>
      </c>
      <c r="X829" s="186">
        <v>532</v>
      </c>
      <c r="Y829" s="190">
        <v>273</v>
      </c>
      <c r="Z829" s="188">
        <v>1637</v>
      </c>
      <c r="AA829" s="186">
        <v>1547</v>
      </c>
      <c r="AB829" s="161">
        <f t="shared" si="15707"/>
        <v>10386</v>
      </c>
      <c r="AC829" s="162">
        <f t="shared" si="15708"/>
        <v>9892</v>
      </c>
      <c r="BI829" s="138" t="s">
        <v>30</v>
      </c>
      <c r="BJ829" s="122">
        <f>B829/B839</f>
        <v>8.5495067592254295E-2</v>
      </c>
      <c r="BK829" s="123">
        <f t="shared" ref="BK829" si="16064">C829/C839</f>
        <v>7.9379844961240315E-2</v>
      </c>
      <c r="BL829" s="124">
        <f t="shared" ref="BL829" si="16065">D829/D839</f>
        <v>8.1075404326822101E-2</v>
      </c>
      <c r="BM829" s="125">
        <f t="shared" ref="BM829" si="16066">E829/E839</f>
        <v>6.539785381656206E-2</v>
      </c>
      <c r="BN829" s="122">
        <f t="shared" ref="BN829" si="16067">F829/F839</f>
        <v>6.7216981132075471E-2</v>
      </c>
      <c r="BO829" s="123">
        <f t="shared" ref="BO829" si="16068">G829/G839</f>
        <v>7.0399727264979117E-2</v>
      </c>
      <c r="BP829" s="124">
        <f t="shared" ref="BP829" si="16069">H829/H839</f>
        <v>7.3906272122327629E-2</v>
      </c>
      <c r="BQ829" s="125">
        <f t="shared" ref="BQ829" si="16070">I829/I839</f>
        <v>7.495474338274867E-2</v>
      </c>
      <c r="BR829" s="122">
        <f t="shared" ref="BR829" si="16071">J829/J839</f>
        <v>6.4531780688985935E-2</v>
      </c>
      <c r="BS829" s="123">
        <f t="shared" ref="BS829" si="16072">K829/K839</f>
        <v>4.349927501208313E-2</v>
      </c>
      <c r="BT829" s="124">
        <f t="shared" ref="BT829" si="16073">L829/L839</f>
        <v>8.3756693670190854E-2</v>
      </c>
      <c r="BU829" s="122">
        <f t="shared" ref="BU829" si="16074">M829/M839</f>
        <v>4.7501301405517962E-2</v>
      </c>
      <c r="BV829" s="126">
        <f t="shared" ref="BV829" si="16075">N829/N839</f>
        <v>7.1622480217177847E-2</v>
      </c>
      <c r="BW829" s="127">
        <f t="shared" ref="BW829" si="16076">O829/O839</f>
        <v>6.6995525983709989E-2</v>
      </c>
      <c r="BX829" s="122">
        <f t="shared" ref="BX829" si="16077">P829/P839</f>
        <v>6.031009644732023E-2</v>
      </c>
      <c r="BY829" s="123">
        <f t="shared" ref="BY829" si="16078">Q829/Q839</f>
        <v>8.3028659039981134E-2</v>
      </c>
      <c r="BZ829" s="124">
        <f t="shared" ref="BZ829" si="16079">R829/R839</f>
        <v>6.3232035454257679E-2</v>
      </c>
      <c r="CA829" s="125">
        <f t="shared" ref="CA829" si="16080">S829/S839</f>
        <v>8.4352346781870105E-2</v>
      </c>
      <c r="CB829" s="122">
        <f t="shared" ref="CB829" si="16081">T829/T839</f>
        <v>0.10397766922540126</v>
      </c>
      <c r="CC829" s="123">
        <f t="shared" ref="CC829" si="16082">U829/U839</f>
        <v>5.9523809523809521E-2</v>
      </c>
      <c r="CD829" s="124">
        <f t="shared" ref="CD829" si="16083">V829/V839</f>
        <v>7.7433854326284607E-2</v>
      </c>
      <c r="CE829" s="125">
        <f t="shared" ref="CE829" si="16084">W829/W839</f>
        <v>6.7569885096895904E-2</v>
      </c>
      <c r="CF829" s="122">
        <f t="shared" ref="CF829" si="16085">X829/X839</f>
        <v>8.4070796460176997E-2</v>
      </c>
      <c r="CG829" s="123">
        <f t="shared" ref="CG829" si="16086">Y829/Y839</f>
        <v>7.672849915682968E-2</v>
      </c>
      <c r="CH829" s="124">
        <f t="shared" ref="CH829" si="16087">Z829/Z839</f>
        <v>7.4500523369589955E-2</v>
      </c>
      <c r="CI829" s="122">
        <f t="shared" ref="CI829" si="16088">AA829/AA839</f>
        <v>6.5285280216070218E-2</v>
      </c>
      <c r="CJ829" s="128">
        <f t="shared" ref="CJ829" si="16089">AB829/AB839</f>
        <v>7.4074602382141072E-2</v>
      </c>
      <c r="CK829" s="129">
        <f t="shared" ref="CK829" si="16090">AC829/AC839</f>
        <v>7.0692489101693706E-2</v>
      </c>
    </row>
    <row r="830" spans="1:89" x14ac:dyDescent="0.2">
      <c r="A830" s="130" t="s">
        <v>32</v>
      </c>
      <c r="B830" s="196">
        <v>981</v>
      </c>
      <c r="C830" s="180">
        <v>883</v>
      </c>
      <c r="D830" s="181">
        <v>333</v>
      </c>
      <c r="E830" s="182">
        <v>375</v>
      </c>
      <c r="F830" s="179">
        <v>690</v>
      </c>
      <c r="G830" s="183">
        <v>867</v>
      </c>
      <c r="H830" s="181">
        <v>1564</v>
      </c>
      <c r="I830" s="182">
        <v>1507</v>
      </c>
      <c r="J830" s="179">
        <v>164</v>
      </c>
      <c r="K830" s="180">
        <v>118</v>
      </c>
      <c r="L830" s="181">
        <v>795</v>
      </c>
      <c r="M830" s="179">
        <v>284</v>
      </c>
      <c r="N830" s="184">
        <v>1319</v>
      </c>
      <c r="O830" s="197">
        <v>1140</v>
      </c>
      <c r="P830" s="179">
        <v>449</v>
      </c>
      <c r="Q830" s="180">
        <v>793</v>
      </c>
      <c r="R830" s="181">
        <v>716</v>
      </c>
      <c r="S830" s="182">
        <v>1327</v>
      </c>
      <c r="T830" s="179">
        <v>95</v>
      </c>
      <c r="U830" s="183">
        <v>105</v>
      </c>
      <c r="V830" s="181">
        <v>930</v>
      </c>
      <c r="W830" s="198">
        <v>819</v>
      </c>
      <c r="X830" s="179">
        <v>420</v>
      </c>
      <c r="Y830" s="183">
        <v>310</v>
      </c>
      <c r="Z830" s="181">
        <v>1560</v>
      </c>
      <c r="AA830" s="179">
        <v>1786</v>
      </c>
      <c r="AB830" s="161">
        <f t="shared" si="15707"/>
        <v>10016</v>
      </c>
      <c r="AC830" s="162">
        <f t="shared" si="15708"/>
        <v>10314</v>
      </c>
      <c r="BI830" s="130" t="s">
        <v>32</v>
      </c>
      <c r="BJ830" s="122">
        <f>B830/B839</f>
        <v>7.1684325904274759E-2</v>
      </c>
      <c r="BK830" s="123">
        <f t="shared" ref="BK830" si="16091">C830/C839</f>
        <v>6.8449612403100782E-2</v>
      </c>
      <c r="BL830" s="124">
        <f t="shared" ref="BL830" si="16092">D830/D839</f>
        <v>6.9943289224952743E-2</v>
      </c>
      <c r="BM830" s="125">
        <f t="shared" ref="BM830" si="16093">E830/E839</f>
        <v>7.5926300870621577E-2</v>
      </c>
      <c r="BN830" s="122">
        <f t="shared" ref="BN830" si="16094">F830/F839</f>
        <v>5.0854952830188677E-2</v>
      </c>
      <c r="BO830" s="123">
        <f t="shared" ref="BO830" si="16095">G830/G839</f>
        <v>7.3894144720020455E-2</v>
      </c>
      <c r="BP830" s="124">
        <f t="shared" ref="BP830" si="16096">H830/H839</f>
        <v>7.381188352447024E-2</v>
      </c>
      <c r="BQ830" s="125">
        <f t="shared" ref="BQ830" si="16097">I830/I839</f>
        <v>7.3731591565145069E-2</v>
      </c>
      <c r="BR830" s="122">
        <f t="shared" ref="BR830" si="16098">J830/J839</f>
        <v>7.957302280446385E-2</v>
      </c>
      <c r="BS830" s="123">
        <f t="shared" ref="BS830" si="16099">K830/K839</f>
        <v>5.7032382793620107E-2</v>
      </c>
      <c r="BT830" s="124">
        <f t="shared" ref="BT830" si="16100">L830/L839</f>
        <v>0.10915831388164218</v>
      </c>
      <c r="BU830" s="122">
        <f t="shared" ref="BU830" si="16101">M830/M839</f>
        <v>3.695991671004685E-2</v>
      </c>
      <c r="BV830" s="126">
        <f t="shared" ref="BV830" si="16102">N830/N839</f>
        <v>7.618552532778837E-2</v>
      </c>
      <c r="BW830" s="127">
        <f t="shared" ref="BW830" si="16103">O830/O839</f>
        <v>6.5389468853963517E-2</v>
      </c>
      <c r="BX830" s="122">
        <f t="shared" ref="BX830" si="16104">P830/P839</f>
        <v>5.4816261750701992E-2</v>
      </c>
      <c r="BY830" s="123">
        <f t="shared" ref="BY830" si="16105">Q830/Q839</f>
        <v>9.3525179856115109E-2</v>
      </c>
      <c r="BZ830" s="124">
        <f t="shared" ref="BZ830" si="16106">R830/R839</f>
        <v>5.6663501107945553E-2</v>
      </c>
      <c r="CA830" s="125">
        <f t="shared" ref="CA830" si="16107">S830/S839</f>
        <v>9.7166288350296545E-2</v>
      </c>
      <c r="CB830" s="122">
        <f t="shared" ref="CB830" si="16108">T830/T839</f>
        <v>6.6294487090020934E-2</v>
      </c>
      <c r="CC830" s="123">
        <f t="shared" ref="CC830" si="16109">U830/U839</f>
        <v>6.25E-2</v>
      </c>
      <c r="CD830" s="124">
        <f t="shared" ref="CD830" si="16110">V830/V839</f>
        <v>9.5004596996628873E-2</v>
      </c>
      <c r="CE830" s="125">
        <f t="shared" ref="CE830" si="16111">W830/W839</f>
        <v>7.0228091236494594E-2</v>
      </c>
      <c r="CF830" s="122">
        <f t="shared" ref="CF830" si="16112">X830/X839</f>
        <v>6.637168141592921E-2</v>
      </c>
      <c r="CG830" s="123">
        <f t="shared" ref="CG830" si="16113">Y830/Y839</f>
        <v>8.7127599775154579E-2</v>
      </c>
      <c r="CH830" s="124">
        <f t="shared" ref="CH830" si="16114">Z830/Z839</f>
        <v>7.0996222636872525E-2</v>
      </c>
      <c r="CI830" s="122">
        <f t="shared" ref="CI830" si="16115">AA830/AA839</f>
        <v>7.5371370695476031E-2</v>
      </c>
      <c r="CJ830" s="128">
        <f t="shared" ref="CJ830" si="16116">AB830/AB839</f>
        <v>7.1435703587475932E-2</v>
      </c>
      <c r="CK830" s="129">
        <f t="shared" ref="CK830" si="16117">AC830/AC839</f>
        <v>7.370828271278497E-2</v>
      </c>
    </row>
    <row r="831" spans="1:89" x14ac:dyDescent="0.2">
      <c r="A831" s="138" t="s">
        <v>37</v>
      </c>
      <c r="B831" s="193">
        <v>1233</v>
      </c>
      <c r="C831" s="187">
        <v>892</v>
      </c>
      <c r="D831" s="188">
        <v>275</v>
      </c>
      <c r="E831" s="189">
        <v>382</v>
      </c>
      <c r="F831" s="186">
        <v>730</v>
      </c>
      <c r="G831" s="190">
        <v>1188</v>
      </c>
      <c r="H831" s="188">
        <v>1309</v>
      </c>
      <c r="I831" s="189">
        <v>1737</v>
      </c>
      <c r="J831" s="186">
        <v>265</v>
      </c>
      <c r="K831" s="187">
        <v>80</v>
      </c>
      <c r="L831" s="188">
        <v>804</v>
      </c>
      <c r="M831" s="186">
        <v>249</v>
      </c>
      <c r="N831" s="191">
        <v>1328</v>
      </c>
      <c r="O831" s="194">
        <v>1133</v>
      </c>
      <c r="P831" s="186">
        <v>364</v>
      </c>
      <c r="Q831" s="187">
        <v>781</v>
      </c>
      <c r="R831" s="188">
        <v>702</v>
      </c>
      <c r="S831" s="189">
        <v>1133</v>
      </c>
      <c r="T831" s="186">
        <v>90</v>
      </c>
      <c r="U831" s="190">
        <v>68</v>
      </c>
      <c r="V831" s="188">
        <v>1111</v>
      </c>
      <c r="W831" s="195">
        <v>668</v>
      </c>
      <c r="X831" s="186">
        <v>399</v>
      </c>
      <c r="Y831" s="190">
        <v>294</v>
      </c>
      <c r="Z831" s="188">
        <v>1449</v>
      </c>
      <c r="AA831" s="186">
        <v>1834</v>
      </c>
      <c r="AB831" s="161">
        <f t="shared" si="15707"/>
        <v>10059</v>
      </c>
      <c r="AC831" s="162">
        <f t="shared" si="15708"/>
        <v>10439</v>
      </c>
      <c r="BI831" s="138" t="s">
        <v>37</v>
      </c>
      <c r="BJ831" s="122">
        <f>B831/B839</f>
        <v>9.009864815491414E-2</v>
      </c>
      <c r="BK831" s="123">
        <f t="shared" ref="BK831" si="16118">C831/C839</f>
        <v>6.9147286821705428E-2</v>
      </c>
      <c r="BL831" s="124">
        <f t="shared" ref="BL831" si="16119">D831/D839</f>
        <v>5.7760974585171182E-2</v>
      </c>
      <c r="BM831" s="125">
        <f t="shared" ref="BM831" si="16120">E831/E839</f>
        <v>7.7343591820206517E-2</v>
      </c>
      <c r="BN831" s="122">
        <f t="shared" ref="BN831" si="16121">F831/F839</f>
        <v>5.3803066037735846E-2</v>
      </c>
      <c r="BO831" s="123">
        <f t="shared" ref="BO831" si="16122">G831/G839</f>
        <v>0.10125287650217336</v>
      </c>
      <c r="BP831" s="124">
        <f t="shared" ref="BP831" si="16123">H831/H839</f>
        <v>6.1777337297654444E-2</v>
      </c>
      <c r="BQ831" s="125">
        <f t="shared" ref="BQ831" si="16124">I831/I839</f>
        <v>8.4984588287098192E-2</v>
      </c>
      <c r="BR831" s="122">
        <f t="shared" ref="BR831" si="16125">J831/J839</f>
        <v>0.12857836001940806</v>
      </c>
      <c r="BS831" s="123">
        <f t="shared" ref="BS831" si="16126">K831/K839</f>
        <v>3.8666022232962782E-2</v>
      </c>
      <c r="BT831" s="124">
        <f t="shared" ref="BT831" si="16127">L831/L839</f>
        <v>0.11039406837841549</v>
      </c>
      <c r="BU831" s="122">
        <f t="shared" ref="BU831" si="16128">M831/M839</f>
        <v>3.2404997397188967E-2</v>
      </c>
      <c r="BV831" s="126">
        <f t="shared" ref="BV831" si="16129">N831/N839</f>
        <v>7.6705365910009815E-2</v>
      </c>
      <c r="BW831" s="127">
        <f t="shared" ref="BW831" si="16130">O831/O839</f>
        <v>6.4987954571526896E-2</v>
      </c>
      <c r="BX831" s="122">
        <f t="shared" ref="BX831" si="16131">P831/P839</f>
        <v>4.4439018434867535E-2</v>
      </c>
      <c r="BY831" s="123">
        <f t="shared" ref="BY831" si="16132">Q831/Q839</f>
        <v>9.2109918622479067E-2</v>
      </c>
      <c r="BZ831" s="124">
        <f t="shared" ref="BZ831" si="16133">R831/R839</f>
        <v>5.5555555555555552E-2</v>
      </c>
      <c r="CA831" s="125">
        <f t="shared" ref="CA831" si="16134">S831/S839</f>
        <v>8.2961118840155237E-2</v>
      </c>
      <c r="CB831" s="122">
        <f t="shared" ref="CB831" si="16135">T831/T839</f>
        <v>6.2805303558967199E-2</v>
      </c>
      <c r="CC831" s="123">
        <f t="shared" ref="CC831" si="16136">U831/U839</f>
        <v>4.0476190476190478E-2</v>
      </c>
      <c r="CD831" s="124">
        <f t="shared" ref="CD831" si="16137">V831/V839</f>
        <v>0.11349473899274697</v>
      </c>
      <c r="CE831" s="125">
        <f t="shared" ref="CE831" si="16138">W831/W839</f>
        <v>5.7280054879094496E-2</v>
      </c>
      <c r="CF831" s="122">
        <f t="shared" ref="CF831" si="16139">X831/X839</f>
        <v>6.3053097345132744E-2</v>
      </c>
      <c r="CG831" s="123">
        <f t="shared" ref="CG831" si="16140">Y831/Y839</f>
        <v>8.2630691399662726E-2</v>
      </c>
      <c r="CH831" s="124">
        <f t="shared" ref="CH831" si="16141">Z831/Z839</f>
        <v>6.5944568333864292E-2</v>
      </c>
      <c r="CI831" s="122">
        <f t="shared" ref="CI831" si="16142">AA831/AA839</f>
        <v>7.7397029034436196E-2</v>
      </c>
      <c r="CJ831" s="128">
        <f t="shared" ref="CJ831" si="16143">AB831/AB839</f>
        <v>7.1742386420369439E-2</v>
      </c>
      <c r="CK831" s="129">
        <f t="shared" ref="CK831" si="16144">AC831/AC839</f>
        <v>7.460158650753948E-2</v>
      </c>
    </row>
    <row r="832" spans="1:89" x14ac:dyDescent="0.2">
      <c r="A832" s="130" t="s">
        <v>38</v>
      </c>
      <c r="B832" s="196">
        <v>930</v>
      </c>
      <c r="C832" s="180">
        <v>855</v>
      </c>
      <c r="D832" s="181">
        <v>207</v>
      </c>
      <c r="E832" s="182">
        <v>399</v>
      </c>
      <c r="F832" s="179">
        <v>637</v>
      </c>
      <c r="G832" s="183">
        <v>971</v>
      </c>
      <c r="H832" s="181">
        <v>1180</v>
      </c>
      <c r="I832" s="182">
        <v>1540</v>
      </c>
      <c r="J832" s="179">
        <v>267</v>
      </c>
      <c r="K832" s="180">
        <v>83</v>
      </c>
      <c r="L832" s="181">
        <v>714</v>
      </c>
      <c r="M832" s="179">
        <v>253</v>
      </c>
      <c r="N832" s="184">
        <v>1143</v>
      </c>
      <c r="O832" s="197">
        <v>1251</v>
      </c>
      <c r="P832" s="179">
        <v>322</v>
      </c>
      <c r="Q832" s="180">
        <v>805</v>
      </c>
      <c r="R832" s="181">
        <v>608</v>
      </c>
      <c r="S832" s="182">
        <v>1092</v>
      </c>
      <c r="T832" s="179">
        <v>53</v>
      </c>
      <c r="U832" s="183">
        <v>98</v>
      </c>
      <c r="V832" s="181">
        <v>877</v>
      </c>
      <c r="W832" s="198">
        <v>540</v>
      </c>
      <c r="X832" s="179">
        <v>312</v>
      </c>
      <c r="Y832" s="183">
        <v>251</v>
      </c>
      <c r="Z832" s="181">
        <v>1409</v>
      </c>
      <c r="AA832" s="179">
        <v>1240</v>
      </c>
      <c r="AB832" s="161">
        <f t="shared" si="15707"/>
        <v>8659</v>
      </c>
      <c r="AC832" s="162">
        <f t="shared" si="15708"/>
        <v>9378</v>
      </c>
      <c r="BI832" s="130" t="s">
        <v>38</v>
      </c>
      <c r="BJ832" s="122">
        <f>B832/B839</f>
        <v>6.7957617829740594E-2</v>
      </c>
      <c r="BK832" s="123">
        <f t="shared" ref="BK832" si="16145">C832/C839</f>
        <v>6.6279069767441856E-2</v>
      </c>
      <c r="BL832" s="124">
        <f t="shared" ref="BL832" si="16146">D832/D839</f>
        <v>4.3478260869565216E-2</v>
      </c>
      <c r="BM832" s="125">
        <f t="shared" ref="BM832" si="16147">E832/E839</f>
        <v>8.0785584126341362E-2</v>
      </c>
      <c r="BN832" s="122">
        <f t="shared" ref="BN832" si="16148">F832/F839</f>
        <v>4.6948702830188677E-2</v>
      </c>
      <c r="BO832" s="123">
        <f t="shared" ref="BO832" si="16149">G832/G839</f>
        <v>8.275803289866189E-2</v>
      </c>
      <c r="BP832" s="124">
        <f t="shared" ref="BP832" si="16150">H832/H839</f>
        <v>5.5689272735853508E-2</v>
      </c>
      <c r="BQ832" s="125">
        <f t="shared" ref="BQ832" si="16151">I832/I839</f>
        <v>7.5346151964381824E-2</v>
      </c>
      <c r="BR832" s="122">
        <f t="shared" ref="BR832" si="16152">J832/J839</f>
        <v>0.12954876273653565</v>
      </c>
      <c r="BS832" s="123">
        <f t="shared" ref="BS832" si="16153">K832/K839</f>
        <v>4.0115998066698889E-2</v>
      </c>
      <c r="BT832" s="124">
        <f t="shared" ref="BT832" si="16154">L832/L839</f>
        <v>9.8036523410682405E-2</v>
      </c>
      <c r="BU832" s="122">
        <f t="shared" ref="BU832" si="16155">M832/M839</f>
        <v>3.2925559604372726E-2</v>
      </c>
      <c r="BV832" s="126">
        <f t="shared" ref="BV832" si="16156">N832/N839</f>
        <v>6.6019753942124421E-2</v>
      </c>
      <c r="BW832" s="127">
        <f t="shared" ref="BW832" si="16157">O832/O839</f>
        <v>7.1756338189744182E-2</v>
      </c>
      <c r="BX832" s="122">
        <f t="shared" ref="BX832" si="16158">P832/P839</f>
        <v>3.9311439384690512E-2</v>
      </c>
      <c r="BY832" s="123">
        <f t="shared" ref="BY832" si="16159">Q832/Q839</f>
        <v>9.4940441089751151E-2</v>
      </c>
      <c r="BZ832" s="124">
        <f t="shared" ref="BZ832" si="16160">R832/R839</f>
        <v>4.8116492560937002E-2</v>
      </c>
      <c r="CA832" s="125">
        <f t="shared" ref="CA832" si="16161">S832/S839</f>
        <v>7.9958995386981035E-2</v>
      </c>
      <c r="CB832" s="122">
        <f t="shared" ref="CB832" si="16162">T832/T839</f>
        <v>3.6985345429169578E-2</v>
      </c>
      <c r="CC832" s="123">
        <f t="shared" ref="CC832" si="16163">U832/U839</f>
        <v>5.8333333333333334E-2</v>
      </c>
      <c r="CD832" s="124">
        <f t="shared" ref="CD832" si="16164">V832/V839</f>
        <v>8.9590356522627437E-2</v>
      </c>
      <c r="CE832" s="125">
        <f t="shared" ref="CE832" si="16165">W832/W839</f>
        <v>4.6304235980106329E-2</v>
      </c>
      <c r="CF832" s="122">
        <f t="shared" ref="CF832" si="16166">X832/X839</f>
        <v>4.9304677623261697E-2</v>
      </c>
      <c r="CG832" s="123">
        <f t="shared" ref="CG832" si="16167">Y832/Y839</f>
        <v>7.0545250140528384E-2</v>
      </c>
      <c r="CH832" s="124">
        <f t="shared" ref="CH832" si="16168">Z832/Z839</f>
        <v>6.4124152368816273E-2</v>
      </c>
      <c r="CI832" s="122">
        <f t="shared" ref="CI832" si="16169">AA832/AA839</f>
        <v>5.2329507089804189E-2</v>
      </c>
      <c r="CJ832" s="128">
        <f t="shared" ref="CJ832" si="16170">AB832/AB839</f>
        <v>6.1757363954068896E-2</v>
      </c>
      <c r="CK832" s="129">
        <f t="shared" ref="CK832" si="16171">AC832/AC839</f>
        <v>6.7019223897663113E-2</v>
      </c>
    </row>
    <row r="833" spans="1:89" x14ac:dyDescent="0.2">
      <c r="A833" s="138" t="s">
        <v>39</v>
      </c>
      <c r="B833" s="193">
        <v>350</v>
      </c>
      <c r="C833" s="187">
        <v>722</v>
      </c>
      <c r="D833" s="188">
        <v>117</v>
      </c>
      <c r="E833" s="189">
        <v>385</v>
      </c>
      <c r="F833" s="186">
        <v>282</v>
      </c>
      <c r="G833" s="190">
        <v>1115</v>
      </c>
      <c r="H833" s="188">
        <v>743</v>
      </c>
      <c r="I833" s="189">
        <v>1443</v>
      </c>
      <c r="J833" s="186">
        <v>75</v>
      </c>
      <c r="K833" s="187">
        <v>76</v>
      </c>
      <c r="L833" s="188">
        <v>904</v>
      </c>
      <c r="M833" s="186">
        <v>190</v>
      </c>
      <c r="N833" s="191">
        <v>1276</v>
      </c>
      <c r="O833" s="194">
        <v>938</v>
      </c>
      <c r="P833" s="186">
        <v>310</v>
      </c>
      <c r="Q833" s="187">
        <v>666</v>
      </c>
      <c r="R833" s="188">
        <v>511</v>
      </c>
      <c r="S833" s="189">
        <v>935</v>
      </c>
      <c r="T833" s="186">
        <v>47</v>
      </c>
      <c r="U833" s="190">
        <v>96</v>
      </c>
      <c r="V833" s="188">
        <v>971</v>
      </c>
      <c r="W833" s="195">
        <v>442</v>
      </c>
      <c r="X833" s="186">
        <v>191</v>
      </c>
      <c r="Y833" s="190">
        <v>268</v>
      </c>
      <c r="Z833" s="188">
        <v>912</v>
      </c>
      <c r="AA833" s="186">
        <v>1143</v>
      </c>
      <c r="AB833" s="161">
        <f t="shared" si="15707"/>
        <v>6689</v>
      </c>
      <c r="AC833" s="162">
        <f t="shared" si="15708"/>
        <v>8419</v>
      </c>
      <c r="BI833" s="138" t="s">
        <v>39</v>
      </c>
      <c r="BJ833" s="122">
        <f>B833/B839</f>
        <v>2.557544757033248E-2</v>
      </c>
      <c r="BK833" s="123">
        <f t="shared" ref="BK833" si="16172">C833/C839</f>
        <v>5.5968992248062018E-2</v>
      </c>
      <c r="BL833" s="124">
        <f t="shared" ref="BL833" si="16173">D833/D839</f>
        <v>2.4574669187145556E-2</v>
      </c>
      <c r="BM833" s="125">
        <f t="shared" ref="BM833" si="16174">E833/E839</f>
        <v>7.7951002227171495E-2</v>
      </c>
      <c r="BN833" s="122">
        <f t="shared" ref="BN833" si="16175">F833/F839</f>
        <v>2.0784198113207548E-2</v>
      </c>
      <c r="BO833" s="123">
        <f t="shared" ref="BO833" si="16176">G833/G839</f>
        <v>9.5031108838319264E-2</v>
      </c>
      <c r="BP833" s="124">
        <f t="shared" ref="BP833" si="16177">H833/H839</f>
        <v>3.5065364104016235E-2</v>
      </c>
      <c r="BQ833" s="125">
        <f t="shared" ref="BQ833" si="16178">I833/I839</f>
        <v>7.0600322912079849E-2</v>
      </c>
      <c r="BR833" s="122">
        <f t="shared" ref="BR833" si="16179">J833/J839</f>
        <v>3.6390101892285295E-2</v>
      </c>
      <c r="BS833" s="123">
        <f t="shared" ref="BS833" si="16180">K833/K839</f>
        <v>3.6732721121314642E-2</v>
      </c>
      <c r="BT833" s="124">
        <f t="shared" ref="BT833" si="16181">L833/L839</f>
        <v>0.1241246738981189</v>
      </c>
      <c r="BU833" s="122">
        <f t="shared" ref="BU833" si="16182">M833/M839</f>
        <v>2.4726704841228526E-2</v>
      </c>
      <c r="BV833" s="126">
        <f t="shared" ref="BV833" si="16183">N833/N839</f>
        <v>7.3701842546063656E-2</v>
      </c>
      <c r="BW833" s="127">
        <f t="shared" ref="BW833" si="16184">O833/O839</f>
        <v>5.3802913846506824E-2</v>
      </c>
      <c r="BX833" s="122">
        <f t="shared" ref="BX833" si="16185">P833/P839</f>
        <v>3.7846416798925649E-2</v>
      </c>
      <c r="BY833" s="123">
        <f t="shared" ref="BY833" si="16186">Q833/Q839</f>
        <v>7.8546998466800327E-2</v>
      </c>
      <c r="BZ833" s="124">
        <f t="shared" ref="BZ833" si="16187">R833/R839</f>
        <v>4.0440012662234882E-2</v>
      </c>
      <c r="CA833" s="125">
        <f t="shared" ref="CA833" si="16188">S833/S839</f>
        <v>6.8463059237021312E-2</v>
      </c>
      <c r="CB833" s="122">
        <f t="shared" ref="CB833" si="16189">T833/T839</f>
        <v>3.2798325191905092E-2</v>
      </c>
      <c r="CC833" s="123">
        <f t="shared" ref="CC833" si="16190">U833/U839</f>
        <v>5.7142857142857141E-2</v>
      </c>
      <c r="CD833" s="124">
        <f t="shared" ref="CD833" si="16191">V833/V839</f>
        <v>9.9192971702931856E-2</v>
      </c>
      <c r="CE833" s="125">
        <f t="shared" ref="CE833" si="16192">W833/W839</f>
        <v>3.7900874635568516E-2</v>
      </c>
      <c r="CF833" s="122">
        <f t="shared" ref="CF833" si="16193">X833/X839</f>
        <v>3.018331226295828E-2</v>
      </c>
      <c r="CG833" s="123">
        <f t="shared" ref="CG833" si="16194">Y833/Y839</f>
        <v>7.5323215289488474E-2</v>
      </c>
      <c r="CH833" s="124">
        <f t="shared" ref="CH833" si="16195">Z833/Z839</f>
        <v>4.1505484003094707E-2</v>
      </c>
      <c r="CI833" s="122">
        <f t="shared" ref="CI833" si="16196">AA833/AA839</f>
        <v>4.823598919648886E-2</v>
      </c>
      <c r="CJ833" s="128">
        <f t="shared" ref="CJ833" si="16197">AB833/AB839</f>
        <v>4.7707010912203127E-2</v>
      </c>
      <c r="CK833" s="129">
        <f t="shared" ref="CK833" si="16198">AC833/AC839</f>
        <v>6.0165797184306438E-2</v>
      </c>
    </row>
    <row r="834" spans="1:89" x14ac:dyDescent="0.2">
      <c r="A834" s="130" t="s">
        <v>40</v>
      </c>
      <c r="B834" s="196">
        <v>0</v>
      </c>
      <c r="C834" s="180">
        <v>231</v>
      </c>
      <c r="D834" s="181">
        <v>5</v>
      </c>
      <c r="E834" s="182">
        <v>145</v>
      </c>
      <c r="F834" s="179">
        <v>12</v>
      </c>
      <c r="G834" s="183">
        <v>287</v>
      </c>
      <c r="H834" s="181">
        <v>45</v>
      </c>
      <c r="I834" s="182">
        <v>346</v>
      </c>
      <c r="J834" s="179">
        <v>14</v>
      </c>
      <c r="K834" s="180">
        <v>17</v>
      </c>
      <c r="L834" s="181">
        <v>112</v>
      </c>
      <c r="M834" s="179">
        <v>35</v>
      </c>
      <c r="N834" s="184">
        <v>161</v>
      </c>
      <c r="O834" s="197">
        <v>164</v>
      </c>
      <c r="P834" s="179">
        <v>48</v>
      </c>
      <c r="Q834" s="180">
        <v>120</v>
      </c>
      <c r="R834" s="181">
        <v>119</v>
      </c>
      <c r="S834" s="182">
        <v>78</v>
      </c>
      <c r="T834" s="179">
        <v>15</v>
      </c>
      <c r="U834" s="183">
        <v>3</v>
      </c>
      <c r="V834" s="181">
        <v>98</v>
      </c>
      <c r="W834" s="198">
        <v>9</v>
      </c>
      <c r="X834" s="179">
        <v>33</v>
      </c>
      <c r="Y834" s="183">
        <v>20</v>
      </c>
      <c r="Z834" s="181">
        <v>86</v>
      </c>
      <c r="AA834" s="179">
        <v>140</v>
      </c>
      <c r="AB834" s="161">
        <f t="shared" si="15707"/>
        <v>748</v>
      </c>
      <c r="AC834" s="162">
        <f t="shared" si="15708"/>
        <v>1595</v>
      </c>
      <c r="BI834" s="130" t="s">
        <v>40</v>
      </c>
      <c r="BJ834" s="122">
        <f>B834/B839</f>
        <v>0</v>
      </c>
      <c r="BK834" s="123">
        <f t="shared" ref="BK834" si="16199">C834/C839</f>
        <v>1.7906976744186048E-2</v>
      </c>
      <c r="BL834" s="124">
        <f t="shared" ref="BL834" si="16200">D834/D839</f>
        <v>1.0501995379122034E-3</v>
      </c>
      <c r="BM834" s="125">
        <f t="shared" ref="BM834" si="16201">E834/E839</f>
        <v>2.9358169669973677E-2</v>
      </c>
      <c r="BN834" s="122">
        <f t="shared" ref="BN834" si="16202">F834/F839</f>
        <v>8.8443396226415096E-4</v>
      </c>
      <c r="BO834" s="123">
        <f t="shared" ref="BO834" si="16203">G834/G839</f>
        <v>2.4460922185289356E-2</v>
      </c>
      <c r="BP834" s="124">
        <f t="shared" ref="BP834" si="16204">H834/H839</f>
        <v>2.1237434517910238E-3</v>
      </c>
      <c r="BQ834" s="125">
        <f t="shared" ref="BQ834" si="16205">I834/I839</f>
        <v>1.6928421155633838E-2</v>
      </c>
      <c r="BR834" s="122">
        <f t="shared" ref="BR834" si="16206">J834/J839</f>
        <v>6.7928190198932557E-3</v>
      </c>
      <c r="BS834" s="123">
        <f t="shared" ref="BS834" si="16207">K834/K839</f>
        <v>8.2165297245045919E-3</v>
      </c>
      <c r="BT834" s="124">
        <f t="shared" ref="BT834" si="16208">L834/L839</f>
        <v>1.537827818206783E-2</v>
      </c>
      <c r="BU834" s="122">
        <f t="shared" ref="BU834" si="16209">M834/M839</f>
        <v>4.5549193128578865E-3</v>
      </c>
      <c r="BV834" s="126">
        <f t="shared" ref="BV834" si="16210">N834/N839</f>
        <v>9.2993704152948657E-3</v>
      </c>
      <c r="BW834" s="127">
        <f t="shared" ref="BW834" si="16211">O834/O839</f>
        <v>9.4069060456579093E-3</v>
      </c>
      <c r="BX834" s="122">
        <f t="shared" ref="BX834" si="16212">P834/P839</f>
        <v>5.8600903430594559E-3</v>
      </c>
      <c r="BY834" s="123">
        <f t="shared" ref="BY834" si="16213">Q834/Q839</f>
        <v>1.4152612336360421E-2</v>
      </c>
      <c r="BZ834" s="124">
        <f t="shared" ref="BZ834" si="16214">R834/R839</f>
        <v>9.4175371953149727E-3</v>
      </c>
      <c r="CA834" s="125">
        <f t="shared" ref="CA834" si="16215">S834/S839</f>
        <v>5.711356813355788E-3</v>
      </c>
      <c r="CB834" s="122">
        <f t="shared" ref="CB834" si="16216">T834/T839</f>
        <v>1.04675505931612E-2</v>
      </c>
      <c r="CC834" s="123">
        <f t="shared" ref="CC834" si="16217">U834/U839</f>
        <v>1.7857142857142857E-3</v>
      </c>
      <c r="CD834" s="124">
        <f t="shared" ref="CD834" si="16218">V834/V839</f>
        <v>1.0011237102870569E-2</v>
      </c>
      <c r="CE834" s="125">
        <f t="shared" ref="CE834" si="16219">W834/W839</f>
        <v>7.7173726633510543E-4</v>
      </c>
      <c r="CF834" s="122">
        <f t="shared" ref="CF834" si="16220">X834/X839</f>
        <v>5.2149178255372942E-3</v>
      </c>
      <c r="CG834" s="123">
        <f t="shared" ref="CG834" si="16221">Y834/Y839</f>
        <v>5.621135469364812E-3</v>
      </c>
      <c r="CH834" s="124">
        <f t="shared" ref="CH834" si="16222">Z834/Z839</f>
        <v>3.9138943248532287E-3</v>
      </c>
      <c r="CI834" s="122">
        <f t="shared" ref="CI834" si="16223">AA834/AA839</f>
        <v>5.9081701553004729E-3</v>
      </c>
      <c r="CJ834" s="128">
        <f t="shared" ref="CJ834" si="16224">AB834/AB839</f>
        <v>5.3348548605662936E-3</v>
      </c>
      <c r="CK834" s="129">
        <f t="shared" ref="CK834" si="16225">AC834/AC839</f>
        <v>1.1398556421067676E-2</v>
      </c>
    </row>
    <row r="835" spans="1:89" x14ac:dyDescent="0.2">
      <c r="A835" s="138" t="s">
        <v>41</v>
      </c>
      <c r="B835" s="193"/>
      <c r="C835" s="187"/>
      <c r="D835" s="188"/>
      <c r="E835" s="189"/>
      <c r="F835" s="186"/>
      <c r="G835" s="190"/>
      <c r="H835" s="188"/>
      <c r="I835" s="189"/>
      <c r="J835" s="186"/>
      <c r="K835" s="190"/>
      <c r="L835" s="188"/>
      <c r="M835" s="186"/>
      <c r="N835" s="191"/>
      <c r="O835" s="194"/>
      <c r="P835" s="186"/>
      <c r="Q835" s="190"/>
      <c r="R835" s="188"/>
      <c r="S835" s="189"/>
      <c r="T835" s="186"/>
      <c r="U835" s="190"/>
      <c r="V835" s="188"/>
      <c r="W835" s="189"/>
      <c r="X835" s="186"/>
      <c r="Y835" s="190"/>
      <c r="Z835" s="188"/>
      <c r="AA835" s="186"/>
      <c r="AB835" s="161">
        <f t="shared" ref="AB835" si="16226">B835+D835+F835+H835+J835+L835+N835+P835+R835+T835+V835+X835+Z835</f>
        <v>0</v>
      </c>
      <c r="AC835" s="162">
        <f t="shared" si="15708"/>
        <v>0</v>
      </c>
      <c r="BI835" s="138" t="s">
        <v>41</v>
      </c>
      <c r="BJ835" s="122">
        <f>B835/B839</f>
        <v>0</v>
      </c>
      <c r="BK835" s="123">
        <f t="shared" ref="BK835" si="16227">C835/C839</f>
        <v>0</v>
      </c>
      <c r="BL835" s="124">
        <f t="shared" ref="BL835" si="16228">D835/D839</f>
        <v>0</v>
      </c>
      <c r="BM835" s="125">
        <f t="shared" ref="BM835" si="16229">E835/E839</f>
        <v>0</v>
      </c>
      <c r="BN835" s="122">
        <f t="shared" ref="BN835" si="16230">F835/F839</f>
        <v>0</v>
      </c>
      <c r="BO835" s="123">
        <f t="shared" ref="BO835" si="16231">G835/G839</f>
        <v>0</v>
      </c>
      <c r="BP835" s="124">
        <f t="shared" ref="BP835" si="16232">H835/H839</f>
        <v>0</v>
      </c>
      <c r="BQ835" s="125">
        <f t="shared" ref="BQ835" si="16233">I835/I839</f>
        <v>0</v>
      </c>
      <c r="BR835" s="122">
        <f t="shared" ref="BR835" si="16234">J835/J839</f>
        <v>0</v>
      </c>
      <c r="BS835" s="123">
        <f t="shared" ref="BS835" si="16235">K835/K839</f>
        <v>0</v>
      </c>
      <c r="BT835" s="124">
        <f t="shared" ref="BT835" si="16236">L835/L839</f>
        <v>0</v>
      </c>
      <c r="BU835" s="122">
        <f t="shared" ref="BU835" si="16237">M835/M839</f>
        <v>0</v>
      </c>
      <c r="BV835" s="126">
        <f t="shared" ref="BV835" si="16238">N835/N839</f>
        <v>0</v>
      </c>
      <c r="BW835" s="127">
        <f t="shared" ref="BW835" si="16239">O835/O839</f>
        <v>0</v>
      </c>
      <c r="BX835" s="122">
        <f t="shared" ref="BX835" si="16240">P835/P839</f>
        <v>0</v>
      </c>
      <c r="BY835" s="123">
        <f t="shared" ref="BY835" si="16241">Q835/Q839</f>
        <v>0</v>
      </c>
      <c r="BZ835" s="124">
        <f t="shared" ref="BZ835" si="16242">R835/R839</f>
        <v>0</v>
      </c>
      <c r="CA835" s="125">
        <f t="shared" ref="CA835" si="16243">S835/S839</f>
        <v>0</v>
      </c>
      <c r="CB835" s="122">
        <f t="shared" ref="CB835" si="16244">T835/T839</f>
        <v>0</v>
      </c>
      <c r="CC835" s="123">
        <f t="shared" ref="CC835" si="16245">U835/U839</f>
        <v>0</v>
      </c>
      <c r="CD835" s="124">
        <f t="shared" ref="CD835" si="16246">V835/V839</f>
        <v>0</v>
      </c>
      <c r="CE835" s="125">
        <f t="shared" ref="CE835" si="16247">W835/W839</f>
        <v>0</v>
      </c>
      <c r="CF835" s="122">
        <f t="shared" ref="CF835" si="16248">X835/X839</f>
        <v>0</v>
      </c>
      <c r="CG835" s="123">
        <f t="shared" ref="CG835" si="16249">Y835/Y839</f>
        <v>0</v>
      </c>
      <c r="CH835" s="124">
        <f t="shared" ref="CH835" si="16250">Z835/Z839</f>
        <v>0</v>
      </c>
      <c r="CI835" s="122">
        <f t="shared" ref="CI835" si="16251">AA835/AA839</f>
        <v>0</v>
      </c>
      <c r="CJ835" s="128">
        <f t="shared" ref="CJ835" si="16252">AB835/AB839</f>
        <v>0</v>
      </c>
      <c r="CK835" s="129">
        <f t="shared" ref="CK835" si="16253">AC835/AC839</f>
        <v>0</v>
      </c>
    </row>
    <row r="836" spans="1:89" x14ac:dyDescent="0.2">
      <c r="A836" s="130" t="s">
        <v>42</v>
      </c>
      <c r="B836" s="55"/>
      <c r="C836" s="56"/>
      <c r="D836" s="132"/>
      <c r="E836" s="133"/>
      <c r="F836" s="131"/>
      <c r="G836" s="134"/>
      <c r="H836" s="132"/>
      <c r="I836" s="133"/>
      <c r="J836" s="131"/>
      <c r="K836" s="134"/>
      <c r="L836" s="132"/>
      <c r="M836" s="131"/>
      <c r="N836" s="135"/>
      <c r="O836" s="136"/>
      <c r="P836" s="131"/>
      <c r="Q836" s="134"/>
      <c r="R836" s="132"/>
      <c r="S836" s="133"/>
      <c r="T836" s="131"/>
      <c r="U836" s="134"/>
      <c r="V836" s="132"/>
      <c r="W836" s="133"/>
      <c r="X836" s="131"/>
      <c r="Y836" s="134"/>
      <c r="Z836" s="137"/>
      <c r="AA836" s="2"/>
      <c r="AB836" s="163">
        <f t="shared" ref="AB836:AB838" si="16254">SUM(B836,D836,F836,H836,J836,L836,N836,P836,R836,T836,V836,X836,Z836)</f>
        <v>0</v>
      </c>
      <c r="AC836" s="164">
        <f t="shared" ref="AC836:AC838" si="16255">SUM(C836,E836,G836,I836,K836,M836,O836,Q836,S836,U836,W836,Y836,AA836)</f>
        <v>0</v>
      </c>
      <c r="BI836" s="130" t="s">
        <v>42</v>
      </c>
      <c r="BJ836" s="122">
        <f>B836/B839</f>
        <v>0</v>
      </c>
      <c r="BK836" s="123">
        <f t="shared" ref="BK836" si="16256">C836/C839</f>
        <v>0</v>
      </c>
      <c r="BL836" s="124">
        <f t="shared" ref="BL836" si="16257">D836/D839</f>
        <v>0</v>
      </c>
      <c r="BM836" s="125">
        <f t="shared" ref="BM836" si="16258">E836/E839</f>
        <v>0</v>
      </c>
      <c r="BN836" s="122">
        <f t="shared" ref="BN836" si="16259">F836/F839</f>
        <v>0</v>
      </c>
      <c r="BO836" s="123">
        <f t="shared" ref="BO836" si="16260">G836/G839</f>
        <v>0</v>
      </c>
      <c r="BP836" s="124">
        <f t="shared" ref="BP836" si="16261">H836/H839</f>
        <v>0</v>
      </c>
      <c r="BQ836" s="125">
        <f t="shared" ref="BQ836" si="16262">I836/I839</f>
        <v>0</v>
      </c>
      <c r="BR836" s="122">
        <f t="shared" ref="BR836" si="16263">J836/J839</f>
        <v>0</v>
      </c>
      <c r="BS836" s="123">
        <f t="shared" ref="BS836" si="16264">K836/K839</f>
        <v>0</v>
      </c>
      <c r="BT836" s="124">
        <f t="shared" ref="BT836" si="16265">L836/L839</f>
        <v>0</v>
      </c>
      <c r="BU836" s="122">
        <f t="shared" ref="BU836" si="16266">M836/M839</f>
        <v>0</v>
      </c>
      <c r="BV836" s="126">
        <f t="shared" ref="BV836" si="16267">N836/N839</f>
        <v>0</v>
      </c>
      <c r="BW836" s="127">
        <f t="shared" ref="BW836" si="16268">O836/O839</f>
        <v>0</v>
      </c>
      <c r="BX836" s="122">
        <f t="shared" ref="BX836" si="16269">P836/P839</f>
        <v>0</v>
      </c>
      <c r="BY836" s="123">
        <f t="shared" ref="BY836" si="16270">Q836/Q839</f>
        <v>0</v>
      </c>
      <c r="BZ836" s="124">
        <f t="shared" ref="BZ836" si="16271">R836/R839</f>
        <v>0</v>
      </c>
      <c r="CA836" s="125">
        <f t="shared" ref="CA836" si="16272">S836/S839</f>
        <v>0</v>
      </c>
      <c r="CB836" s="122">
        <f t="shared" ref="CB836" si="16273">T836/T839</f>
        <v>0</v>
      </c>
      <c r="CC836" s="123">
        <f t="shared" ref="CC836" si="16274">U836/U839</f>
        <v>0</v>
      </c>
      <c r="CD836" s="124">
        <f t="shared" ref="CD836" si="16275">V836/V839</f>
        <v>0</v>
      </c>
      <c r="CE836" s="125">
        <f t="shared" ref="CE836" si="16276">W836/W839</f>
        <v>0</v>
      </c>
      <c r="CF836" s="122">
        <f t="shared" ref="CF836" si="16277">X836/X839</f>
        <v>0</v>
      </c>
      <c r="CG836" s="123">
        <f t="shared" ref="CG836" si="16278">Y836/Y839</f>
        <v>0</v>
      </c>
      <c r="CH836" s="124">
        <f t="shared" ref="CH836" si="16279">Z836/Z839</f>
        <v>0</v>
      </c>
      <c r="CI836" s="122">
        <f t="shared" ref="CI836" si="16280">AA836/AA839</f>
        <v>0</v>
      </c>
      <c r="CJ836" s="128">
        <f t="shared" ref="CJ836" si="16281">AB836/AB839</f>
        <v>0</v>
      </c>
      <c r="CK836" s="129">
        <f t="shared" ref="CK836" si="16282">AC836/AC839</f>
        <v>0</v>
      </c>
    </row>
    <row r="837" spans="1:89" x14ac:dyDescent="0.2">
      <c r="A837" s="138" t="s">
        <v>43</v>
      </c>
      <c r="B837" s="53"/>
      <c r="C837" s="54"/>
      <c r="D837" s="143"/>
      <c r="E837" s="140"/>
      <c r="F837" s="141"/>
      <c r="G837" s="142"/>
      <c r="H837" s="143"/>
      <c r="I837" s="140"/>
      <c r="J837" s="141"/>
      <c r="K837" s="142"/>
      <c r="L837" s="143"/>
      <c r="M837" s="141"/>
      <c r="N837" s="145"/>
      <c r="O837" s="144"/>
      <c r="P837" s="141"/>
      <c r="Q837" s="142"/>
      <c r="R837" s="143"/>
      <c r="S837" s="140"/>
      <c r="T837" s="141"/>
      <c r="U837" s="142"/>
      <c r="V837" s="143"/>
      <c r="W837" s="140"/>
      <c r="X837" s="141"/>
      <c r="Y837" s="142"/>
      <c r="Z837" s="3"/>
      <c r="AA837" s="139"/>
      <c r="AB837" s="163">
        <f t="shared" si="16254"/>
        <v>0</v>
      </c>
      <c r="AC837" s="164">
        <f t="shared" si="16255"/>
        <v>0</v>
      </c>
      <c r="BI837" s="138" t="s">
        <v>43</v>
      </c>
      <c r="BJ837" s="122">
        <f>B837/B839</f>
        <v>0</v>
      </c>
      <c r="BK837" s="123">
        <f t="shared" ref="BK837" si="16283">C837/C839</f>
        <v>0</v>
      </c>
      <c r="BL837" s="124">
        <f t="shared" ref="BL837" si="16284">D837/D839</f>
        <v>0</v>
      </c>
      <c r="BM837" s="125">
        <f t="shared" ref="BM837" si="16285">E837/E839</f>
        <v>0</v>
      </c>
      <c r="BN837" s="122">
        <f t="shared" ref="BN837" si="16286">F837/F839</f>
        <v>0</v>
      </c>
      <c r="BO837" s="123">
        <f t="shared" ref="BO837" si="16287">G837/G839</f>
        <v>0</v>
      </c>
      <c r="BP837" s="124">
        <f t="shared" ref="BP837" si="16288">H837/H839</f>
        <v>0</v>
      </c>
      <c r="BQ837" s="125">
        <f t="shared" ref="BQ837" si="16289">I837/I839</f>
        <v>0</v>
      </c>
      <c r="BR837" s="122">
        <f t="shared" ref="BR837" si="16290">J837/J839</f>
        <v>0</v>
      </c>
      <c r="BS837" s="123">
        <f t="shared" ref="BS837" si="16291">K837/K839</f>
        <v>0</v>
      </c>
      <c r="BT837" s="124">
        <f t="shared" ref="BT837" si="16292">L837/L839</f>
        <v>0</v>
      </c>
      <c r="BU837" s="122">
        <f t="shared" ref="BU837" si="16293">M837/M839</f>
        <v>0</v>
      </c>
      <c r="BV837" s="126">
        <f t="shared" ref="BV837" si="16294">N837/N839</f>
        <v>0</v>
      </c>
      <c r="BW837" s="127">
        <f t="shared" ref="BW837" si="16295">O837/O839</f>
        <v>0</v>
      </c>
      <c r="BX837" s="122">
        <f t="shared" ref="BX837" si="16296">P837/P839</f>
        <v>0</v>
      </c>
      <c r="BY837" s="123">
        <f t="shared" ref="BY837" si="16297">Q837/Q839</f>
        <v>0</v>
      </c>
      <c r="BZ837" s="124">
        <f t="shared" ref="BZ837" si="16298">R837/R839</f>
        <v>0</v>
      </c>
      <c r="CA837" s="125">
        <f t="shared" ref="CA837" si="16299">S837/S839</f>
        <v>0</v>
      </c>
      <c r="CB837" s="122">
        <f t="shared" ref="CB837" si="16300">T837/T839</f>
        <v>0</v>
      </c>
      <c r="CC837" s="123">
        <f t="shared" ref="CC837" si="16301">U837/U839</f>
        <v>0</v>
      </c>
      <c r="CD837" s="124">
        <f t="shared" ref="CD837" si="16302">V837/V839</f>
        <v>0</v>
      </c>
      <c r="CE837" s="125">
        <f t="shared" ref="CE837" si="16303">W837/W839</f>
        <v>0</v>
      </c>
      <c r="CF837" s="122">
        <f t="shared" ref="CF837" si="16304">X837/X839</f>
        <v>0</v>
      </c>
      <c r="CG837" s="123">
        <f t="shared" ref="CG837" si="16305">Y837/Y839</f>
        <v>0</v>
      </c>
      <c r="CH837" s="124">
        <f t="shared" ref="CH837" si="16306">Z837/Z839</f>
        <v>0</v>
      </c>
      <c r="CI837" s="122">
        <f t="shared" ref="CI837" si="16307">AA837/AA839</f>
        <v>0</v>
      </c>
      <c r="CJ837" s="128">
        <f t="shared" ref="CJ837" si="16308">AB837/AB839</f>
        <v>0</v>
      </c>
      <c r="CK837" s="129">
        <f t="shared" ref="CK837" si="16309">AC837/AC839</f>
        <v>0</v>
      </c>
    </row>
    <row r="838" spans="1:89" ht="13.5" thickBot="1" x14ac:dyDescent="0.25">
      <c r="A838" s="130" t="s">
        <v>44</v>
      </c>
      <c r="B838" s="55"/>
      <c r="C838" s="56"/>
      <c r="D838" s="132"/>
      <c r="E838" s="133"/>
      <c r="F838" s="131"/>
      <c r="G838" s="134"/>
      <c r="H838" s="132"/>
      <c r="I838" s="133"/>
      <c r="J838" s="131"/>
      <c r="K838" s="134"/>
      <c r="L838" s="132"/>
      <c r="M838" s="131"/>
      <c r="N838" s="135"/>
      <c r="O838" s="136"/>
      <c r="P838" s="131"/>
      <c r="Q838" s="134"/>
      <c r="R838" s="132"/>
      <c r="S838" s="133"/>
      <c r="T838" s="131"/>
      <c r="U838" s="134"/>
      <c r="V838" s="132"/>
      <c r="W838" s="133"/>
      <c r="X838" s="131"/>
      <c r="Y838" s="134"/>
      <c r="Z838" s="137"/>
      <c r="AA838" s="2"/>
      <c r="AB838" s="163">
        <f t="shared" si="16254"/>
        <v>0</v>
      </c>
      <c r="AC838" s="164">
        <f t="shared" si="16255"/>
        <v>0</v>
      </c>
      <c r="BI838" s="130" t="s">
        <v>44</v>
      </c>
      <c r="BJ838" s="122">
        <f>B838/B839</f>
        <v>0</v>
      </c>
      <c r="BK838" s="123">
        <f t="shared" ref="BK838" si="16310">C838/C839</f>
        <v>0</v>
      </c>
      <c r="BL838" s="124">
        <f t="shared" ref="BL838" si="16311">D838/D839</f>
        <v>0</v>
      </c>
      <c r="BM838" s="125">
        <f t="shared" ref="BM838" si="16312">E838/E839</f>
        <v>0</v>
      </c>
      <c r="BN838" s="122">
        <f t="shared" ref="BN838" si="16313">F838/F839</f>
        <v>0</v>
      </c>
      <c r="BO838" s="123">
        <f t="shared" ref="BO838" si="16314">G838/G839</f>
        <v>0</v>
      </c>
      <c r="BP838" s="124">
        <f t="shared" ref="BP838" si="16315">H838/H839</f>
        <v>0</v>
      </c>
      <c r="BQ838" s="125">
        <f t="shared" ref="BQ838" si="16316">I838/I839</f>
        <v>0</v>
      </c>
      <c r="BR838" s="122">
        <f t="shared" ref="BR838" si="16317">J838/J839</f>
        <v>0</v>
      </c>
      <c r="BS838" s="123">
        <f t="shared" ref="BS838" si="16318">K838/K839</f>
        <v>0</v>
      </c>
      <c r="BT838" s="124">
        <f t="shared" ref="BT838" si="16319">L838/L839</f>
        <v>0</v>
      </c>
      <c r="BU838" s="122">
        <f t="shared" ref="BU838" si="16320">M838/M839</f>
        <v>0</v>
      </c>
      <c r="BV838" s="126">
        <f t="shared" ref="BV838" si="16321">N838/N839</f>
        <v>0</v>
      </c>
      <c r="BW838" s="127">
        <f t="shared" ref="BW838" si="16322">O838/O839</f>
        <v>0</v>
      </c>
      <c r="BX838" s="122">
        <f t="shared" ref="BX838" si="16323">P838/P839</f>
        <v>0</v>
      </c>
      <c r="BY838" s="123">
        <f t="shared" ref="BY838" si="16324">Q838/Q839</f>
        <v>0</v>
      </c>
      <c r="BZ838" s="124">
        <f t="shared" ref="BZ838" si="16325">R838/R839</f>
        <v>0</v>
      </c>
      <c r="CA838" s="125">
        <f t="shared" ref="CA838" si="16326">S838/S839</f>
        <v>0</v>
      </c>
      <c r="CB838" s="122">
        <f t="shared" ref="CB838" si="16327">T838/T839</f>
        <v>0</v>
      </c>
      <c r="CC838" s="123">
        <f t="shared" ref="CC838" si="16328">U838/U839</f>
        <v>0</v>
      </c>
      <c r="CD838" s="124">
        <f t="shared" ref="CD838" si="16329">V838/V839</f>
        <v>0</v>
      </c>
      <c r="CE838" s="125">
        <f t="shared" ref="CE838" si="16330">W838/W839</f>
        <v>0</v>
      </c>
      <c r="CF838" s="122">
        <f t="shared" ref="CF838" si="16331">X838/X839</f>
        <v>0</v>
      </c>
      <c r="CG838" s="123">
        <f t="shared" ref="CG838" si="16332">Y838/Y839</f>
        <v>0</v>
      </c>
      <c r="CH838" s="124">
        <f t="shared" ref="CH838" si="16333">Z838/Z839</f>
        <v>0</v>
      </c>
      <c r="CI838" s="122">
        <f t="shared" ref="CI838" si="16334">AA838/AA839</f>
        <v>0</v>
      </c>
      <c r="CJ838" s="128">
        <f t="shared" ref="CJ838" si="16335">AB838/AB839</f>
        <v>0</v>
      </c>
      <c r="CK838" s="129">
        <f t="shared" ref="CK838" si="16336">AC838/AC839</f>
        <v>0</v>
      </c>
    </row>
    <row r="839" spans="1:89" ht="14.25" thickTop="1" thickBot="1" x14ac:dyDescent="0.25">
      <c r="A839" s="250" t="s">
        <v>25</v>
      </c>
      <c r="B839" s="14">
        <f t="shared" ref="B839:AA839" si="16337">SUM(B816:B838)</f>
        <v>13685</v>
      </c>
      <c r="C839" s="1">
        <f t="shared" si="16337"/>
        <v>12900</v>
      </c>
      <c r="D839" s="14">
        <f t="shared" si="16337"/>
        <v>4761</v>
      </c>
      <c r="E839" s="1">
        <f t="shared" si="16337"/>
        <v>4939</v>
      </c>
      <c r="F839" s="14">
        <f t="shared" si="16337"/>
        <v>13568</v>
      </c>
      <c r="G839" s="1">
        <f t="shared" si="16337"/>
        <v>11733</v>
      </c>
      <c r="H839" s="14">
        <f t="shared" si="16337"/>
        <v>21189</v>
      </c>
      <c r="I839" s="1">
        <f t="shared" si="16337"/>
        <v>20439</v>
      </c>
      <c r="J839" s="14">
        <f t="shared" si="16337"/>
        <v>2061</v>
      </c>
      <c r="K839" s="1">
        <f t="shared" si="16337"/>
        <v>2069</v>
      </c>
      <c r="L839" s="14">
        <f t="shared" si="16337"/>
        <v>7283</v>
      </c>
      <c r="M839" s="1">
        <f t="shared" si="16337"/>
        <v>7684</v>
      </c>
      <c r="N839" s="14">
        <f t="shared" si="16337"/>
        <v>17313</v>
      </c>
      <c r="O839" s="1">
        <f t="shared" si="16337"/>
        <v>17434</v>
      </c>
      <c r="P839" s="14">
        <f t="shared" si="16337"/>
        <v>8191</v>
      </c>
      <c r="Q839" s="1">
        <f t="shared" si="16337"/>
        <v>8479</v>
      </c>
      <c r="R839" s="14">
        <f t="shared" si="16337"/>
        <v>12636</v>
      </c>
      <c r="S839" s="1">
        <f t="shared" si="16337"/>
        <v>13657</v>
      </c>
      <c r="T839" s="14">
        <f t="shared" si="16337"/>
        <v>1433</v>
      </c>
      <c r="U839" s="1">
        <f t="shared" si="16337"/>
        <v>1680</v>
      </c>
      <c r="V839" s="14">
        <f t="shared" si="16337"/>
        <v>9789</v>
      </c>
      <c r="W839" s="1">
        <f t="shared" si="16337"/>
        <v>11662</v>
      </c>
      <c r="X839" s="14">
        <f t="shared" si="16337"/>
        <v>6328</v>
      </c>
      <c r="Y839" s="1">
        <f t="shared" si="16337"/>
        <v>3558</v>
      </c>
      <c r="Z839" s="14">
        <f t="shared" si="16337"/>
        <v>21973</v>
      </c>
      <c r="AA839" s="1">
        <f t="shared" si="16337"/>
        <v>23696</v>
      </c>
      <c r="AB839" s="165">
        <f t="shared" ref="AB839:AC839" si="16338">SUM(AB815:AB838)</f>
        <v>140210</v>
      </c>
      <c r="AC839" s="166">
        <f t="shared" si="16338"/>
        <v>139930</v>
      </c>
      <c r="BI839" s="250" t="s">
        <v>25</v>
      </c>
      <c r="BJ839" s="146">
        <f>SUM(BJ815:BJ838)</f>
        <v>1.0000000000000002</v>
      </c>
      <c r="BK839" s="147">
        <f t="shared" ref="BK839:CK839" si="16339">SUM(BK815:BK838)</f>
        <v>1</v>
      </c>
      <c r="BL839" s="146">
        <f t="shared" si="16339"/>
        <v>1</v>
      </c>
      <c r="BM839" s="147">
        <f t="shared" si="16339"/>
        <v>1</v>
      </c>
      <c r="BN839" s="146">
        <f t="shared" si="16339"/>
        <v>1</v>
      </c>
      <c r="BO839" s="147">
        <f t="shared" si="16339"/>
        <v>1</v>
      </c>
      <c r="BP839" s="146">
        <f t="shared" si="16339"/>
        <v>1</v>
      </c>
      <c r="BQ839" s="147">
        <f t="shared" si="16339"/>
        <v>1</v>
      </c>
      <c r="BR839" s="146">
        <f t="shared" si="16339"/>
        <v>1</v>
      </c>
      <c r="BS839" s="147">
        <f t="shared" si="16339"/>
        <v>0.99999999999999978</v>
      </c>
      <c r="BT839" s="146">
        <f t="shared" si="16339"/>
        <v>0.99999999999999989</v>
      </c>
      <c r="BU839" s="147">
        <f t="shared" si="16339"/>
        <v>1</v>
      </c>
      <c r="BV839" s="146">
        <f t="shared" si="16339"/>
        <v>1</v>
      </c>
      <c r="BW839" s="147">
        <f t="shared" si="16339"/>
        <v>0.99999999999999978</v>
      </c>
      <c r="BX839" s="146">
        <f t="shared" si="16339"/>
        <v>0.99999999999999989</v>
      </c>
      <c r="BY839" s="147">
        <f t="shared" si="16339"/>
        <v>1</v>
      </c>
      <c r="BZ839" s="146">
        <f t="shared" si="16339"/>
        <v>1</v>
      </c>
      <c r="CA839" s="147">
        <f t="shared" si="16339"/>
        <v>1</v>
      </c>
      <c r="CB839" s="146">
        <f t="shared" si="16339"/>
        <v>1</v>
      </c>
      <c r="CC839" s="147">
        <f t="shared" si="16339"/>
        <v>1.0000000000000002</v>
      </c>
      <c r="CD839" s="146">
        <f t="shared" si="16339"/>
        <v>1</v>
      </c>
      <c r="CE839" s="147">
        <f t="shared" si="16339"/>
        <v>0.99999999999999989</v>
      </c>
      <c r="CF839" s="146">
        <f t="shared" si="16339"/>
        <v>1.0000000000000002</v>
      </c>
      <c r="CG839" s="147">
        <f t="shared" si="16339"/>
        <v>1</v>
      </c>
      <c r="CH839" s="146">
        <f t="shared" si="16339"/>
        <v>1</v>
      </c>
      <c r="CI839" s="147">
        <f t="shared" si="16339"/>
        <v>1</v>
      </c>
      <c r="CJ839" s="146">
        <f t="shared" si="16339"/>
        <v>1</v>
      </c>
      <c r="CK839" s="147">
        <f t="shared" si="16339"/>
        <v>1</v>
      </c>
    </row>
    <row r="840" spans="1:89" ht="13.5" thickTop="1" x14ac:dyDescent="0.2">
      <c r="A840" s="177"/>
    </row>
    <row r="841" spans="1:89" ht="15" x14ac:dyDescent="0.3">
      <c r="A841" s="148"/>
    </row>
    <row r="842" spans="1:89" x14ac:dyDescent="0.2">
      <c r="A842" s="269">
        <f>+A811+1</f>
        <v>44620</v>
      </c>
      <c r="B842" s="269"/>
      <c r="C842" s="269"/>
      <c r="D842" s="269"/>
      <c r="BI842" s="274">
        <f>+BI780+2</f>
        <v>44620</v>
      </c>
      <c r="BJ842" s="274"/>
      <c r="BK842" s="274"/>
      <c r="BL842" s="274"/>
    </row>
    <row r="843" spans="1:89" ht="13.5" thickBot="1" x14ac:dyDescent="0.25">
      <c r="AE843" t="s">
        <v>1</v>
      </c>
    </row>
    <row r="844" spans="1:89" ht="14.25" thickTop="1" thickBot="1" x14ac:dyDescent="0.25">
      <c r="A844" s="265" t="s">
        <v>2</v>
      </c>
      <c r="B844" s="267" t="s">
        <v>3</v>
      </c>
      <c r="C844" s="268"/>
      <c r="D844" s="267" t="s">
        <v>4</v>
      </c>
      <c r="E844" s="268"/>
      <c r="F844" s="267" t="s">
        <v>5</v>
      </c>
      <c r="G844" s="268"/>
      <c r="H844" s="267" t="s">
        <v>6</v>
      </c>
      <c r="I844" s="268"/>
      <c r="J844" s="267" t="s">
        <v>7</v>
      </c>
      <c r="K844" s="268"/>
      <c r="L844" s="267" t="s">
        <v>8</v>
      </c>
      <c r="M844" s="268"/>
      <c r="N844" s="267" t="s">
        <v>9</v>
      </c>
      <c r="O844" s="268"/>
      <c r="P844" s="267" t="s">
        <v>10</v>
      </c>
      <c r="Q844" s="268"/>
      <c r="R844" s="267" t="s">
        <v>11</v>
      </c>
      <c r="S844" s="268"/>
      <c r="T844" s="267" t="s">
        <v>12</v>
      </c>
      <c r="U844" s="268"/>
      <c r="V844" s="267" t="s">
        <v>13</v>
      </c>
      <c r="W844" s="268"/>
      <c r="X844" s="267" t="s">
        <v>14</v>
      </c>
      <c r="Y844" s="268"/>
      <c r="Z844" s="270" t="s">
        <v>15</v>
      </c>
      <c r="AA844" s="271"/>
      <c r="AB844" s="272" t="s">
        <v>16</v>
      </c>
      <c r="AC844" s="273"/>
      <c r="AE844" s="265" t="s">
        <v>2</v>
      </c>
      <c r="AF844" s="267" t="s">
        <v>3</v>
      </c>
      <c r="AG844" s="268"/>
      <c r="AH844" s="267" t="s">
        <v>4</v>
      </c>
      <c r="AI844" s="268"/>
      <c r="AJ844" s="267" t="s">
        <v>5</v>
      </c>
      <c r="AK844" s="268"/>
      <c r="AL844" s="267" t="s">
        <v>6</v>
      </c>
      <c r="AM844" s="268"/>
      <c r="AN844" s="267" t="s">
        <v>7</v>
      </c>
      <c r="AO844" s="268"/>
      <c r="AP844" s="267" t="s">
        <v>8</v>
      </c>
      <c r="AQ844" s="268"/>
      <c r="AR844" s="267" t="s">
        <v>9</v>
      </c>
      <c r="AS844" s="268"/>
      <c r="AT844" s="267" t="s">
        <v>10</v>
      </c>
      <c r="AU844" s="268"/>
      <c r="AV844" s="267" t="s">
        <v>11</v>
      </c>
      <c r="AW844" s="268"/>
      <c r="AX844" s="267" t="s">
        <v>12</v>
      </c>
      <c r="AY844" s="268"/>
      <c r="AZ844" s="267" t="s">
        <v>13</v>
      </c>
      <c r="BA844" s="268"/>
      <c r="BB844" s="267" t="s">
        <v>14</v>
      </c>
      <c r="BC844" s="268"/>
      <c r="BD844" s="270" t="s">
        <v>15</v>
      </c>
      <c r="BE844" s="271"/>
      <c r="BF844" s="272" t="s">
        <v>16</v>
      </c>
      <c r="BG844" s="273"/>
      <c r="BI844" s="265" t="s">
        <v>2</v>
      </c>
      <c r="BJ844" s="267" t="s">
        <v>3</v>
      </c>
      <c r="BK844" s="268"/>
      <c r="BL844" s="267" t="s">
        <v>4</v>
      </c>
      <c r="BM844" s="268"/>
      <c r="BN844" s="267" t="s">
        <v>5</v>
      </c>
      <c r="BO844" s="268"/>
      <c r="BP844" s="267" t="s">
        <v>6</v>
      </c>
      <c r="BQ844" s="268"/>
      <c r="BR844" s="267" t="s">
        <v>7</v>
      </c>
      <c r="BS844" s="268"/>
      <c r="BT844" s="267" t="s">
        <v>8</v>
      </c>
      <c r="BU844" s="268"/>
      <c r="BV844" s="267" t="s">
        <v>9</v>
      </c>
      <c r="BW844" s="268"/>
      <c r="BX844" s="267" t="s">
        <v>10</v>
      </c>
      <c r="BY844" s="268"/>
      <c r="BZ844" s="267" t="s">
        <v>11</v>
      </c>
      <c r="CA844" s="268"/>
      <c r="CB844" s="267" t="s">
        <v>12</v>
      </c>
      <c r="CC844" s="268"/>
      <c r="CD844" s="267" t="s">
        <v>13</v>
      </c>
      <c r="CE844" s="268"/>
      <c r="CF844" s="267" t="s">
        <v>14</v>
      </c>
      <c r="CG844" s="268"/>
      <c r="CH844" s="270" t="s">
        <v>15</v>
      </c>
      <c r="CI844" s="271"/>
      <c r="CJ844" s="267" t="s">
        <v>16</v>
      </c>
      <c r="CK844" s="268"/>
    </row>
    <row r="845" spans="1:89" ht="15" thickTop="1" thickBot="1" x14ac:dyDescent="0.3">
      <c r="A845" s="266"/>
      <c r="B845" s="110" t="s">
        <v>17</v>
      </c>
      <c r="C845" s="111" t="s">
        <v>18</v>
      </c>
      <c r="D845" s="112" t="s">
        <v>17</v>
      </c>
      <c r="E845" s="113" t="s">
        <v>18</v>
      </c>
      <c r="F845" s="110" t="s">
        <v>17</v>
      </c>
      <c r="G845" s="111" t="s">
        <v>18</v>
      </c>
      <c r="H845" s="112" t="s">
        <v>17</v>
      </c>
      <c r="I845" s="113" t="s">
        <v>18</v>
      </c>
      <c r="J845" s="110" t="s">
        <v>17</v>
      </c>
      <c r="K845" s="111" t="s">
        <v>18</v>
      </c>
      <c r="L845" s="112" t="s">
        <v>17</v>
      </c>
      <c r="M845" s="110" t="s">
        <v>18</v>
      </c>
      <c r="N845" s="114" t="s">
        <v>17</v>
      </c>
      <c r="O845" s="115" t="s">
        <v>18</v>
      </c>
      <c r="P845" s="110" t="s">
        <v>17</v>
      </c>
      <c r="Q845" s="111" t="s">
        <v>18</v>
      </c>
      <c r="R845" s="112" t="s">
        <v>17</v>
      </c>
      <c r="S845" s="113" t="s">
        <v>18</v>
      </c>
      <c r="T845" s="110" t="s">
        <v>17</v>
      </c>
      <c r="U845" s="111" t="s">
        <v>18</v>
      </c>
      <c r="V845" s="112" t="s">
        <v>17</v>
      </c>
      <c r="W845" s="113" t="s">
        <v>18</v>
      </c>
      <c r="X845" s="110" t="s">
        <v>17</v>
      </c>
      <c r="Y845" s="111" t="s">
        <v>18</v>
      </c>
      <c r="Z845" s="25" t="s">
        <v>17</v>
      </c>
      <c r="AA845" s="116" t="s">
        <v>18</v>
      </c>
      <c r="AB845" s="167" t="s">
        <v>17</v>
      </c>
      <c r="AC845" s="168" t="s">
        <v>18</v>
      </c>
      <c r="AE845" s="266"/>
      <c r="AF845" s="110" t="s">
        <v>17</v>
      </c>
      <c r="AG845" s="111" t="s">
        <v>18</v>
      </c>
      <c r="AH845" s="112" t="s">
        <v>17</v>
      </c>
      <c r="AI845" s="113" t="s">
        <v>18</v>
      </c>
      <c r="AJ845" s="110" t="s">
        <v>17</v>
      </c>
      <c r="AK845" s="111" t="s">
        <v>18</v>
      </c>
      <c r="AL845" s="112" t="s">
        <v>17</v>
      </c>
      <c r="AM845" s="113" t="s">
        <v>18</v>
      </c>
      <c r="AN845" s="110" t="s">
        <v>17</v>
      </c>
      <c r="AO845" s="111" t="s">
        <v>18</v>
      </c>
      <c r="AP845" s="112" t="s">
        <v>17</v>
      </c>
      <c r="AQ845" s="110" t="s">
        <v>18</v>
      </c>
      <c r="AR845" s="114" t="s">
        <v>17</v>
      </c>
      <c r="AS845" s="115" t="s">
        <v>18</v>
      </c>
      <c r="AT845" s="110" t="s">
        <v>17</v>
      </c>
      <c r="AU845" s="111" t="s">
        <v>18</v>
      </c>
      <c r="AV845" s="112" t="s">
        <v>17</v>
      </c>
      <c r="AW845" s="113" t="s">
        <v>18</v>
      </c>
      <c r="AX845" s="110" t="s">
        <v>17</v>
      </c>
      <c r="AY845" s="111" t="s">
        <v>18</v>
      </c>
      <c r="AZ845" s="112" t="s">
        <v>17</v>
      </c>
      <c r="BA845" s="113" t="s">
        <v>18</v>
      </c>
      <c r="BB845" s="110" t="s">
        <v>17</v>
      </c>
      <c r="BC845" s="111" t="s">
        <v>18</v>
      </c>
      <c r="BD845" s="25" t="s">
        <v>17</v>
      </c>
      <c r="BE845" s="116" t="s">
        <v>18</v>
      </c>
      <c r="BF845" s="167" t="s">
        <v>17</v>
      </c>
      <c r="BG845" s="168" t="s">
        <v>18</v>
      </c>
      <c r="BI845" s="266"/>
      <c r="BJ845" s="110" t="s">
        <v>17</v>
      </c>
      <c r="BK845" s="111" t="s">
        <v>18</v>
      </c>
      <c r="BL845" s="112" t="s">
        <v>17</v>
      </c>
      <c r="BM845" s="113" t="s">
        <v>18</v>
      </c>
      <c r="BN845" s="110" t="s">
        <v>17</v>
      </c>
      <c r="BO845" s="111" t="s">
        <v>18</v>
      </c>
      <c r="BP845" s="112" t="s">
        <v>17</v>
      </c>
      <c r="BQ845" s="113" t="s">
        <v>18</v>
      </c>
      <c r="BR845" s="110" t="s">
        <v>17</v>
      </c>
      <c r="BS845" s="111" t="s">
        <v>18</v>
      </c>
      <c r="BT845" s="112" t="s">
        <v>17</v>
      </c>
      <c r="BU845" s="110" t="s">
        <v>18</v>
      </c>
      <c r="BV845" s="114" t="s">
        <v>17</v>
      </c>
      <c r="BW845" s="115" t="s">
        <v>18</v>
      </c>
      <c r="BX845" s="110" t="s">
        <v>17</v>
      </c>
      <c r="BY845" s="111" t="s">
        <v>18</v>
      </c>
      <c r="BZ845" s="112" t="s">
        <v>17</v>
      </c>
      <c r="CA845" s="113" t="s">
        <v>18</v>
      </c>
      <c r="CB845" s="110" t="s">
        <v>17</v>
      </c>
      <c r="CC845" s="111" t="s">
        <v>18</v>
      </c>
      <c r="CD845" s="112" t="s">
        <v>17</v>
      </c>
      <c r="CE845" s="113" t="s">
        <v>18</v>
      </c>
      <c r="CF845" s="110" t="s">
        <v>17</v>
      </c>
      <c r="CG845" s="111" t="s">
        <v>18</v>
      </c>
      <c r="CH845" s="25" t="s">
        <v>17</v>
      </c>
      <c r="CI845" s="116" t="s">
        <v>18</v>
      </c>
      <c r="CJ845" s="114" t="s">
        <v>17</v>
      </c>
      <c r="CK845" s="115" t="s">
        <v>18</v>
      </c>
    </row>
    <row r="846" spans="1:89" ht="13.5" thickTop="1" x14ac:dyDescent="0.2">
      <c r="A846" s="118" t="s">
        <v>19</v>
      </c>
      <c r="B846" s="119"/>
      <c r="C846" s="176"/>
      <c r="D846" s="120"/>
      <c r="E846" s="171"/>
      <c r="F846" s="119"/>
      <c r="G846" s="121"/>
      <c r="H846" s="120"/>
      <c r="I846" s="171"/>
      <c r="J846" s="119"/>
      <c r="K846" s="121"/>
      <c r="L846" s="120"/>
      <c r="M846" s="119"/>
      <c r="N846" s="170"/>
      <c r="O846" s="172"/>
      <c r="P846" s="119"/>
      <c r="Q846" s="121"/>
      <c r="R846" s="120"/>
      <c r="S846" s="171"/>
      <c r="T846" s="119"/>
      <c r="U846" s="121"/>
      <c r="V846" s="120"/>
      <c r="W846" s="171"/>
      <c r="X846" s="119"/>
      <c r="Y846" s="121"/>
      <c r="Z846" s="20"/>
      <c r="AA846" s="175"/>
      <c r="AB846" s="161">
        <f>B846+D846+F846+H846+J846+L846+N846+P846+R846+T846+V846+X846+Z846</f>
        <v>0</v>
      </c>
      <c r="AC846" s="162">
        <f>C846+E846+G846+I846+K846+M846+O846+Q846+S846+U846+W846+Y846+AA846</f>
        <v>0</v>
      </c>
      <c r="AE846" s="253" t="str">
        <f>$AE$9</f>
        <v>07:00 - 07:59</v>
      </c>
      <c r="AF846" s="119">
        <f>SUMIF($A$9:$A$32,$AE846,B$846:B$869)</f>
        <v>2194</v>
      </c>
      <c r="AG846" s="176">
        <f t="shared" ref="AG846:AV848" si="16340">SUMIF($A$9:$A$32,$AE846,C$846:C$869)</f>
        <v>717</v>
      </c>
      <c r="AH846" s="120">
        <f t="shared" si="16340"/>
        <v>709</v>
      </c>
      <c r="AI846" s="171">
        <f t="shared" si="16340"/>
        <v>720</v>
      </c>
      <c r="AJ846" s="119">
        <f t="shared" si="16340"/>
        <v>2145</v>
      </c>
      <c r="AK846" s="121">
        <f t="shared" si="16340"/>
        <v>942</v>
      </c>
      <c r="AL846" s="120">
        <f t="shared" si="16340"/>
        <v>2763</v>
      </c>
      <c r="AM846" s="171">
        <f t="shared" si="16340"/>
        <v>1458</v>
      </c>
      <c r="AN846" s="119">
        <f t="shared" si="16340"/>
        <v>201</v>
      </c>
      <c r="AO846" s="121">
        <f t="shared" si="16340"/>
        <v>673</v>
      </c>
      <c r="AP846" s="120">
        <f t="shared" si="16340"/>
        <v>593</v>
      </c>
      <c r="AQ846" s="119">
        <f t="shared" si="16340"/>
        <v>1961</v>
      </c>
      <c r="AR846" s="170">
        <f t="shared" si="16340"/>
        <v>1816</v>
      </c>
      <c r="AS846" s="172">
        <f t="shared" si="16340"/>
        <v>3000</v>
      </c>
      <c r="AT846" s="119">
        <f t="shared" si="16340"/>
        <v>1293</v>
      </c>
      <c r="AU846" s="121">
        <f t="shared" si="16340"/>
        <v>1310</v>
      </c>
      <c r="AV846" s="120">
        <f t="shared" si="16340"/>
        <v>1730</v>
      </c>
      <c r="AW846" s="171">
        <f t="shared" ref="AW846:BE848" si="16341">SUMIF($A$9:$A$32,$AE846,S$846:S$869)</f>
        <v>1499</v>
      </c>
      <c r="AX846" s="119">
        <f t="shared" si="16341"/>
        <v>206</v>
      </c>
      <c r="AY846" s="121">
        <f t="shared" si="16341"/>
        <v>1039</v>
      </c>
      <c r="AZ846" s="120">
        <f t="shared" si="16341"/>
        <v>645</v>
      </c>
      <c r="BA846" s="171">
        <f t="shared" si="16341"/>
        <v>2116</v>
      </c>
      <c r="BB846" s="119">
        <f t="shared" si="16341"/>
        <v>1211</v>
      </c>
      <c r="BC846" s="121">
        <f t="shared" si="16341"/>
        <v>1206</v>
      </c>
      <c r="BD846" s="20">
        <f t="shared" si="16341"/>
        <v>2345</v>
      </c>
      <c r="BE846" s="175">
        <f t="shared" si="16341"/>
        <v>2234</v>
      </c>
      <c r="BF846" s="161">
        <f>AF846+AH846+AJ846+AL846+AN846+AP846+AR846+AT846+AV846+AX846+AZ846+BB846+BD846</f>
        <v>17851</v>
      </c>
      <c r="BG846" s="162">
        <f>AG846+AI846+AK846+AM846+AO846+AQ846+AS846+AU846+AW846+AY846+BA846+BC846+BE846</f>
        <v>18875</v>
      </c>
      <c r="BI846" s="118" t="s">
        <v>19</v>
      </c>
      <c r="BJ846" s="122">
        <f>B846/B870</f>
        <v>0</v>
      </c>
      <c r="BK846" s="123">
        <f t="shared" ref="BK846" si="16342">C846/C870</f>
        <v>0</v>
      </c>
      <c r="BL846" s="124">
        <f t="shared" ref="BL846" si="16343">D846/D870</f>
        <v>0</v>
      </c>
      <c r="BM846" s="125">
        <f t="shared" ref="BM846" si="16344">E846/E870</f>
        <v>0</v>
      </c>
      <c r="BN846" s="122">
        <f t="shared" ref="BN846" si="16345">F846/F870</f>
        <v>0</v>
      </c>
      <c r="BO846" s="123">
        <f t="shared" ref="BO846" si="16346">G846/G870</f>
        <v>0</v>
      </c>
      <c r="BP846" s="124">
        <f t="shared" ref="BP846" si="16347">H846/H870</f>
        <v>0</v>
      </c>
      <c r="BQ846" s="125">
        <f t="shared" ref="BQ846" si="16348">I846/I870</f>
        <v>0</v>
      </c>
      <c r="BR846" s="122">
        <f t="shared" ref="BR846" si="16349">J846/J870</f>
        <v>0</v>
      </c>
      <c r="BS846" s="123">
        <f t="shared" ref="BS846" si="16350">K846/K870</f>
        <v>0</v>
      </c>
      <c r="BT846" s="124">
        <f t="shared" ref="BT846" si="16351">L846/L870</f>
        <v>0</v>
      </c>
      <c r="BU846" s="122">
        <f t="shared" ref="BU846" si="16352">M846/M870</f>
        <v>0</v>
      </c>
      <c r="BV846" s="126">
        <f t="shared" ref="BV846" si="16353">N846/N870</f>
        <v>0</v>
      </c>
      <c r="BW846" s="127">
        <f t="shared" ref="BW846" si="16354">O846/O870</f>
        <v>0</v>
      </c>
      <c r="BX846" s="122">
        <f t="shared" ref="BX846" si="16355">P846/P870</f>
        <v>0</v>
      </c>
      <c r="BY846" s="123">
        <f t="shared" ref="BY846" si="16356">Q846/Q870</f>
        <v>0</v>
      </c>
      <c r="BZ846" s="124">
        <f t="shared" ref="BZ846" si="16357">R846/R870</f>
        <v>0</v>
      </c>
      <c r="CA846" s="125">
        <f t="shared" ref="CA846" si="16358">S846/S870</f>
        <v>0</v>
      </c>
      <c r="CB846" s="122">
        <f t="shared" ref="CB846" si="16359">T846/T870</f>
        <v>0</v>
      </c>
      <c r="CC846" s="123">
        <f t="shared" ref="CC846" si="16360">U846/U870</f>
        <v>0</v>
      </c>
      <c r="CD846" s="124">
        <f t="shared" ref="CD846" si="16361">V846/V870</f>
        <v>0</v>
      </c>
      <c r="CE846" s="125">
        <f t="shared" ref="CE846" si="16362">W846/W870</f>
        <v>0</v>
      </c>
      <c r="CF846" s="122">
        <f t="shared" ref="CF846" si="16363">X846/X870</f>
        <v>0</v>
      </c>
      <c r="CG846" s="123">
        <f t="shared" ref="CG846" si="16364">Y846/Y870</f>
        <v>0</v>
      </c>
      <c r="CH846" s="124">
        <f t="shared" ref="CH846" si="16365">Z846/Z870</f>
        <v>0</v>
      </c>
      <c r="CI846" s="122">
        <f t="shared" ref="CI846" si="16366">AA846/AA870</f>
        <v>0</v>
      </c>
      <c r="CJ846" s="128">
        <f t="shared" ref="CJ846" si="16367">AB846/AB870</f>
        <v>0</v>
      </c>
      <c r="CK846" s="129">
        <f t="shared" ref="CK846" si="16368">AC846/AC870</f>
        <v>0</v>
      </c>
    </row>
    <row r="847" spans="1:89" x14ac:dyDescent="0.2">
      <c r="A847" s="130" t="s">
        <v>21</v>
      </c>
      <c r="B847" s="179">
        <v>418</v>
      </c>
      <c r="C847" s="180">
        <v>0</v>
      </c>
      <c r="D847" s="181">
        <v>268</v>
      </c>
      <c r="E847" s="182">
        <v>3</v>
      </c>
      <c r="F847" s="179">
        <v>752</v>
      </c>
      <c r="G847" s="183">
        <v>1</v>
      </c>
      <c r="H847" s="181">
        <v>571</v>
      </c>
      <c r="I847" s="182">
        <v>27</v>
      </c>
      <c r="J847" s="179">
        <v>13</v>
      </c>
      <c r="K847" s="183">
        <v>20</v>
      </c>
      <c r="L847" s="181">
        <v>24</v>
      </c>
      <c r="M847" s="179">
        <v>66</v>
      </c>
      <c r="N847" s="184">
        <v>226</v>
      </c>
      <c r="O847" s="185">
        <v>110</v>
      </c>
      <c r="P847" s="179">
        <v>48</v>
      </c>
      <c r="Q847" s="183">
        <v>46</v>
      </c>
      <c r="R847" s="181">
        <v>19</v>
      </c>
      <c r="S847" s="182">
        <v>0</v>
      </c>
      <c r="T847" s="179">
        <v>0</v>
      </c>
      <c r="U847" s="183">
        <v>0</v>
      </c>
      <c r="V847" s="181">
        <v>2</v>
      </c>
      <c r="W847" s="182">
        <v>0</v>
      </c>
      <c r="X847" s="179">
        <v>0</v>
      </c>
      <c r="Y847" s="183">
        <v>0</v>
      </c>
      <c r="Z847" s="181">
        <v>0</v>
      </c>
      <c r="AA847" s="179">
        <v>0</v>
      </c>
      <c r="AB847" s="161">
        <f t="shared" ref="AB847:AB866" si="16369">B847+D847+F847+H847+J847+L847+N847+P847+R847+T847+V847+X847+Z847</f>
        <v>2341</v>
      </c>
      <c r="AC847" s="162">
        <f t="shared" ref="AC847:AC866" si="16370">C847+E847+G847+I847+K847+M847+O847+Q847+S847+U847+W847+Y847+AA847</f>
        <v>273</v>
      </c>
      <c r="AE847" s="255" t="str">
        <f>$AE$10</f>
        <v>08:00 - 08:59</v>
      </c>
      <c r="AF847" s="119">
        <f>SUMIF($A$9:$A$32,$AE847,B$846:B$869)</f>
        <v>2147</v>
      </c>
      <c r="AG847" s="180">
        <f t="shared" si="16340"/>
        <v>717</v>
      </c>
      <c r="AH847" s="181">
        <f t="shared" si="16340"/>
        <v>656</v>
      </c>
      <c r="AI847" s="182">
        <f t="shared" si="16340"/>
        <v>590</v>
      </c>
      <c r="AJ847" s="179">
        <f t="shared" si="16340"/>
        <v>2010</v>
      </c>
      <c r="AK847" s="183">
        <f t="shared" si="16340"/>
        <v>804</v>
      </c>
      <c r="AL847" s="181">
        <f t="shared" si="16340"/>
        <v>2355</v>
      </c>
      <c r="AM847" s="182">
        <f t="shared" si="16340"/>
        <v>1328</v>
      </c>
      <c r="AN847" s="179">
        <f t="shared" si="16340"/>
        <v>201</v>
      </c>
      <c r="AO847" s="183">
        <f t="shared" si="16340"/>
        <v>686</v>
      </c>
      <c r="AP847" s="181">
        <f t="shared" si="16340"/>
        <v>453</v>
      </c>
      <c r="AQ847" s="179">
        <f t="shared" si="16340"/>
        <v>1935</v>
      </c>
      <c r="AR847" s="184">
        <f t="shared" si="16340"/>
        <v>1572</v>
      </c>
      <c r="AS847" s="185">
        <f t="shared" si="16340"/>
        <v>2587</v>
      </c>
      <c r="AT847" s="179">
        <f t="shared" si="16340"/>
        <v>1086</v>
      </c>
      <c r="AU847" s="183">
        <f t="shared" si="16340"/>
        <v>1156</v>
      </c>
      <c r="AV847" s="181">
        <f t="shared" si="16340"/>
        <v>1703</v>
      </c>
      <c r="AW847" s="182">
        <f t="shared" si="16341"/>
        <v>1116</v>
      </c>
      <c r="AX847" s="179">
        <f t="shared" si="16341"/>
        <v>156</v>
      </c>
      <c r="AY847" s="183">
        <f t="shared" si="16341"/>
        <v>696</v>
      </c>
      <c r="AZ847" s="181">
        <f t="shared" si="16341"/>
        <v>547</v>
      </c>
      <c r="BA847" s="182">
        <f t="shared" si="16341"/>
        <v>1498</v>
      </c>
      <c r="BB847" s="179">
        <f t="shared" si="16341"/>
        <v>1025</v>
      </c>
      <c r="BC847" s="183">
        <f t="shared" si="16341"/>
        <v>933</v>
      </c>
      <c r="BD847" s="181">
        <f t="shared" si="16341"/>
        <v>2321</v>
      </c>
      <c r="BE847" s="179">
        <f t="shared" si="16341"/>
        <v>1801</v>
      </c>
      <c r="BF847" s="163">
        <f>SUM(AF847,AH847,AJ847,AL847,AN847,AP847,AR847,AT847,AV847,AX847,AZ847,BB847,BD847)</f>
        <v>16232</v>
      </c>
      <c r="BG847" s="164">
        <f>SUM(AG847,AI847,AK847,AM847,AO847,AQ847,AS847,AU847,AW847,AY847,BA847,BC847,BE847)</f>
        <v>15847</v>
      </c>
      <c r="BI847" s="130" t="s">
        <v>21</v>
      </c>
      <c r="BJ847" s="122">
        <f>B847/B870</f>
        <v>1.9080659150043366E-2</v>
      </c>
      <c r="BK847" s="123">
        <f t="shared" ref="BK847" si="16371">C847/C870</f>
        <v>0</v>
      </c>
      <c r="BL847" s="124">
        <f t="shared" ref="BL847" si="16372">D847/D870</f>
        <v>2.6913034745932918E-2</v>
      </c>
      <c r="BM847" s="125">
        <f t="shared" ref="BM847" si="16373">E847/E870</f>
        <v>3.1955688112484022E-4</v>
      </c>
      <c r="BN847" s="122">
        <f t="shared" ref="BN847" si="16374">F847/F870</f>
        <v>3.017535411901609E-2</v>
      </c>
      <c r="BO847" s="123">
        <f t="shared" ref="BO847" si="16375">G847/G870</f>
        <v>5.0050050050050052E-5</v>
      </c>
      <c r="BP847" s="124">
        <f t="shared" ref="BP847" si="16376">H847/H870</f>
        <v>1.8439578892979397E-2</v>
      </c>
      <c r="BQ847" s="125">
        <f t="shared" ref="BQ847" si="16377">I847/I870</f>
        <v>8.9739754711337118E-4</v>
      </c>
      <c r="BR847" s="122">
        <f t="shared" ref="BR847" si="16378">J847/J870</f>
        <v>2.5062656641604009E-3</v>
      </c>
      <c r="BS847" s="123">
        <f t="shared" ref="BS847" si="16379">K847/K870</f>
        <v>3.6650174088326921E-3</v>
      </c>
      <c r="BT847" s="124">
        <f t="shared" ref="BT847" si="16380">L847/L870</f>
        <v>1.5247776365946632E-3</v>
      </c>
      <c r="BU847" s="122">
        <f t="shared" ref="BU847" si="16381">M847/M870</f>
        <v>4.004125462597828E-3</v>
      </c>
      <c r="BV847" s="126">
        <f t="shared" ref="BV847" si="16382">N847/N870</f>
        <v>7.8027896699350919E-3</v>
      </c>
      <c r="BW847" s="127">
        <f t="shared" ref="BW847" si="16383">O847/O870</f>
        <v>3.5534306757979066E-3</v>
      </c>
      <c r="BX847" s="122">
        <f t="shared" ref="BX847" si="16384">P847/P870</f>
        <v>3.3144593288219858E-3</v>
      </c>
      <c r="BY847" s="123">
        <f t="shared" ref="BY847" si="16385">Q847/Q870</f>
        <v>2.9794675820972861E-3</v>
      </c>
      <c r="BZ847" s="124">
        <f t="shared" ref="BZ847" si="16386">R847/R870</f>
        <v>9.7953291746146311E-4</v>
      </c>
      <c r="CA847" s="125">
        <f t="shared" ref="CA847" si="16387">S847/S870</f>
        <v>0</v>
      </c>
      <c r="CB847" s="122">
        <f t="shared" ref="CB847" si="16388">T847/T870</f>
        <v>0</v>
      </c>
      <c r="CC847" s="123">
        <f t="shared" ref="CC847" si="16389">U847/U870</f>
        <v>0</v>
      </c>
      <c r="CD847" s="124">
        <f t="shared" ref="CD847" si="16390">V847/V870</f>
        <v>1.2515644555694618E-4</v>
      </c>
      <c r="CE847" s="125">
        <f t="shared" ref="CE847" si="16391">W847/W870</f>
        <v>0</v>
      </c>
      <c r="CF847" s="122">
        <f t="shared" ref="CF847" si="16392">X847/X870</f>
        <v>0</v>
      </c>
      <c r="CG847" s="123">
        <f t="shared" ref="CG847" si="16393">Y847/Y870</f>
        <v>0</v>
      </c>
      <c r="CH847" s="124">
        <f t="shared" ref="CH847" si="16394">Z847/Z870</f>
        <v>0</v>
      </c>
      <c r="CI847" s="122">
        <f t="shared" ref="CI847" si="16395">AA847/AA870</f>
        <v>0</v>
      </c>
      <c r="CJ847" s="128">
        <f t="shared" ref="CJ847" si="16396">AB847/AB870</f>
        <v>9.8529424143707339E-3</v>
      </c>
      <c r="CK847" s="129">
        <f t="shared" ref="CK847" si="16397">AC847/AC870</f>
        <v>1.151573183952216E-3</v>
      </c>
    </row>
    <row r="848" spans="1:89" ht="13.5" thickBot="1" x14ac:dyDescent="0.25">
      <c r="A848" s="138" t="s">
        <v>23</v>
      </c>
      <c r="B848" s="186">
        <v>1602</v>
      </c>
      <c r="C848" s="187">
        <v>0</v>
      </c>
      <c r="D848" s="188">
        <v>934</v>
      </c>
      <c r="E848" s="189">
        <v>117</v>
      </c>
      <c r="F848" s="186">
        <v>2335</v>
      </c>
      <c r="G848" s="190">
        <v>274</v>
      </c>
      <c r="H848" s="188">
        <v>1900</v>
      </c>
      <c r="I848" s="189">
        <v>430</v>
      </c>
      <c r="J848" s="186">
        <v>95</v>
      </c>
      <c r="K848" s="190">
        <v>208</v>
      </c>
      <c r="L848" s="188">
        <v>207</v>
      </c>
      <c r="M848" s="186">
        <v>689</v>
      </c>
      <c r="N848" s="191">
        <v>1097</v>
      </c>
      <c r="O848" s="192">
        <v>1611</v>
      </c>
      <c r="P848" s="186">
        <v>482</v>
      </c>
      <c r="Q848" s="190">
        <v>915</v>
      </c>
      <c r="R848" s="188">
        <v>626</v>
      </c>
      <c r="S848" s="189">
        <v>1007</v>
      </c>
      <c r="T848" s="186">
        <v>35</v>
      </c>
      <c r="U848" s="190">
        <v>447</v>
      </c>
      <c r="V848" s="188">
        <v>390</v>
      </c>
      <c r="W848" s="189">
        <v>1218</v>
      </c>
      <c r="X848" s="186">
        <v>675</v>
      </c>
      <c r="Y848" s="190">
        <v>503</v>
      </c>
      <c r="Z848" s="188">
        <v>1577</v>
      </c>
      <c r="AA848" s="186">
        <v>1077</v>
      </c>
      <c r="AB848" s="161">
        <f t="shared" si="16369"/>
        <v>11955</v>
      </c>
      <c r="AC848" s="162">
        <f t="shared" si="16370"/>
        <v>8496</v>
      </c>
      <c r="AE848" s="253">
        <f>$AE$11</f>
        <v>0</v>
      </c>
      <c r="AF848" s="119">
        <f>SUMIF($A$9:$A$32,$AE848,B$846:B$869)</f>
        <v>0</v>
      </c>
      <c r="AG848" s="187">
        <f t="shared" si="16340"/>
        <v>0</v>
      </c>
      <c r="AH848" s="188">
        <f t="shared" si="16340"/>
        <v>0</v>
      </c>
      <c r="AI848" s="189">
        <f t="shared" si="16340"/>
        <v>0</v>
      </c>
      <c r="AJ848" s="186">
        <f t="shared" si="16340"/>
        <v>0</v>
      </c>
      <c r="AK848" s="190">
        <f t="shared" si="16340"/>
        <v>0</v>
      </c>
      <c r="AL848" s="188">
        <f t="shared" si="16340"/>
        <v>0</v>
      </c>
      <c r="AM848" s="189">
        <f t="shared" si="16340"/>
        <v>0</v>
      </c>
      <c r="AN848" s="186">
        <f t="shared" si="16340"/>
        <v>0</v>
      </c>
      <c r="AO848" s="190">
        <f t="shared" si="16340"/>
        <v>0</v>
      </c>
      <c r="AP848" s="188">
        <f t="shared" si="16340"/>
        <v>0</v>
      </c>
      <c r="AQ848" s="186">
        <f t="shared" si="16340"/>
        <v>0</v>
      </c>
      <c r="AR848" s="191">
        <f t="shared" si="16340"/>
        <v>0</v>
      </c>
      <c r="AS848" s="192">
        <f t="shared" si="16340"/>
        <v>0</v>
      </c>
      <c r="AT848" s="186">
        <f t="shared" si="16340"/>
        <v>0</v>
      </c>
      <c r="AU848" s="190">
        <f t="shared" si="16340"/>
        <v>0</v>
      </c>
      <c r="AV848" s="188">
        <f t="shared" si="16340"/>
        <v>0</v>
      </c>
      <c r="AW848" s="189">
        <f t="shared" si="16341"/>
        <v>0</v>
      </c>
      <c r="AX848" s="186">
        <f t="shared" si="16341"/>
        <v>0</v>
      </c>
      <c r="AY848" s="190">
        <f t="shared" si="16341"/>
        <v>0</v>
      </c>
      <c r="AZ848" s="188">
        <f t="shared" si="16341"/>
        <v>0</v>
      </c>
      <c r="BA848" s="189">
        <f t="shared" si="16341"/>
        <v>0</v>
      </c>
      <c r="BB848" s="186">
        <f t="shared" si="16341"/>
        <v>0</v>
      </c>
      <c r="BC848" s="190">
        <f t="shared" si="16341"/>
        <v>0</v>
      </c>
      <c r="BD848" s="188">
        <f t="shared" si="16341"/>
        <v>0</v>
      </c>
      <c r="BE848" s="186">
        <f t="shared" si="16341"/>
        <v>0</v>
      </c>
      <c r="BF848" s="163">
        <f>SUM(AF848,AH848,AJ848,AL848,AN848,AP848,AR848,AT848,AV848,AX848,AZ848,BB848,BD848)</f>
        <v>0</v>
      </c>
      <c r="BG848" s="164">
        <f>SUM(AG848,AI848,AK848,AM848,AO848,AQ848,AS848,AU848,AW848,AY848,BA848,BC848,BE848)</f>
        <v>0</v>
      </c>
      <c r="BI848" s="138" t="s">
        <v>23</v>
      </c>
      <c r="BJ848" s="122">
        <f>B848/B870</f>
        <v>7.3127310905190118E-2</v>
      </c>
      <c r="BK848" s="123">
        <f t="shared" ref="BK848" si="16398">C848/C870</f>
        <v>0</v>
      </c>
      <c r="BL848" s="124">
        <f t="shared" ref="BL848" si="16399">D848/D870</f>
        <v>9.3793934525005021E-2</v>
      </c>
      <c r="BM848" s="125">
        <f t="shared" ref="BM848" si="16400">E848/E870</f>
        <v>1.2462718363868768E-2</v>
      </c>
      <c r="BN848" s="122">
        <f t="shared" ref="BN848" si="16401">F848/F870</f>
        <v>9.3696079611572572E-2</v>
      </c>
      <c r="BO848" s="123">
        <f t="shared" ref="BO848" si="16402">G848/G870</f>
        <v>1.3713713713713714E-2</v>
      </c>
      <c r="BP848" s="124">
        <f t="shared" ref="BP848" si="16403">H848/H870</f>
        <v>6.1357618032681006E-2</v>
      </c>
      <c r="BQ848" s="125">
        <f t="shared" ref="BQ848" si="16404">I848/I870</f>
        <v>1.4291886861435172E-2</v>
      </c>
      <c r="BR848" s="122">
        <f t="shared" ref="BR848" si="16405">J848/J870</f>
        <v>1.8315018315018316E-2</v>
      </c>
      <c r="BS848" s="123">
        <f t="shared" ref="BS848" si="16406">K848/K870</f>
        <v>3.8116181051859994E-2</v>
      </c>
      <c r="BT848" s="124">
        <f t="shared" ref="BT848" si="16407">L848/L870</f>
        <v>1.3151207115628972E-2</v>
      </c>
      <c r="BU848" s="122">
        <f t="shared" ref="BU848" si="16408">M848/M870</f>
        <v>4.1800643086816719E-2</v>
      </c>
      <c r="BV848" s="126">
        <f t="shared" ref="BV848" si="16409">N848/N870</f>
        <v>3.7874602955392904E-2</v>
      </c>
      <c r="BW848" s="127">
        <f t="shared" ref="BW848" si="16410">O848/O870</f>
        <v>5.2041607442822067E-2</v>
      </c>
      <c r="BX848" s="122">
        <f t="shared" ref="BX848" si="16411">P848/P870</f>
        <v>3.3282695760254111E-2</v>
      </c>
      <c r="BY848" s="123">
        <f t="shared" ref="BY848" si="16412">Q848/Q870</f>
        <v>5.9265496469978626E-2</v>
      </c>
      <c r="BZ848" s="124">
        <f t="shared" ref="BZ848" si="16413">R848/R870</f>
        <v>3.2273031912151362E-2</v>
      </c>
      <c r="CA848" s="125">
        <f t="shared" ref="CA848" si="16414">S848/S870</f>
        <v>4.8147262730098013E-2</v>
      </c>
      <c r="CB848" s="122">
        <f t="shared" ref="CB848" si="16415">T848/T870</f>
        <v>7.4658703071672355E-3</v>
      </c>
      <c r="CC848" s="123">
        <f t="shared" ref="CC848" si="16416">U848/U870</f>
        <v>7.6475620188195037E-2</v>
      </c>
      <c r="CD848" s="124">
        <f t="shared" ref="CD848" si="16417">V848/V870</f>
        <v>2.4405506883604506E-2</v>
      </c>
      <c r="CE848" s="125">
        <f t="shared" ref="CE848" si="16418">W848/W870</f>
        <v>6.2734998712335829E-2</v>
      </c>
      <c r="CF848" s="122">
        <f t="shared" ref="CF848" si="16419">X848/X870</f>
        <v>4.8845792025472179E-2</v>
      </c>
      <c r="CG848" s="123">
        <f t="shared" ref="CG848" si="16420">Y848/Y870</f>
        <v>5.5244371224601865E-2</v>
      </c>
      <c r="CH848" s="124">
        <f t="shared" ref="CH848" si="16421">Z848/Z870</f>
        <v>4.9928763653633051E-2</v>
      </c>
      <c r="CI848" s="122">
        <f t="shared" ref="CI848" si="16422">AA848/AA870</f>
        <v>3.1324530277470772E-2</v>
      </c>
      <c r="CJ848" s="128">
        <f t="shared" ref="CJ848" si="16423">AB848/AB870</f>
        <v>5.0316927195131193E-2</v>
      </c>
      <c r="CK848" s="129">
        <f t="shared" ref="CK848" si="16424">AC848/AC870</f>
        <v>3.5837969856622812E-2</v>
      </c>
    </row>
    <row r="849" spans="1:89" ht="14.25" thickTop="1" thickBot="1" x14ac:dyDescent="0.25">
      <c r="A849" s="130" t="s">
        <v>24</v>
      </c>
      <c r="B849" s="179">
        <v>2225</v>
      </c>
      <c r="C849" s="180">
        <v>753</v>
      </c>
      <c r="D849" s="181">
        <v>1014</v>
      </c>
      <c r="E849" s="182">
        <v>549</v>
      </c>
      <c r="F849" s="179">
        <v>2885</v>
      </c>
      <c r="G849" s="183">
        <v>882</v>
      </c>
      <c r="H849" s="181">
        <v>2830</v>
      </c>
      <c r="I849" s="182">
        <v>1210</v>
      </c>
      <c r="J849" s="179">
        <v>162</v>
      </c>
      <c r="K849" s="183">
        <v>563</v>
      </c>
      <c r="L849" s="181">
        <v>455</v>
      </c>
      <c r="M849" s="179">
        <v>1453</v>
      </c>
      <c r="N849" s="184">
        <v>1696</v>
      </c>
      <c r="O849" s="185">
        <v>2691</v>
      </c>
      <c r="P849" s="179">
        <v>953</v>
      </c>
      <c r="Q849" s="183">
        <v>1289</v>
      </c>
      <c r="R849" s="181">
        <v>1409</v>
      </c>
      <c r="S849" s="182">
        <v>1427</v>
      </c>
      <c r="T849" s="179">
        <v>125</v>
      </c>
      <c r="U849" s="183">
        <v>759</v>
      </c>
      <c r="V849" s="181">
        <v>563</v>
      </c>
      <c r="W849" s="182">
        <v>1890</v>
      </c>
      <c r="X849" s="179">
        <v>1126</v>
      </c>
      <c r="Y849" s="183">
        <v>952</v>
      </c>
      <c r="Z849" s="181">
        <v>2221</v>
      </c>
      <c r="AA849" s="179">
        <v>1710</v>
      </c>
      <c r="AB849" s="161">
        <f t="shared" si="16369"/>
        <v>17664</v>
      </c>
      <c r="AC849" s="162">
        <f t="shared" si="16370"/>
        <v>16128</v>
      </c>
      <c r="AE849" s="250" t="s">
        <v>25</v>
      </c>
      <c r="AF849" s="14">
        <f t="shared" ref="AF849:BG849" si="16425">SUM(AF846:AF848)</f>
        <v>4341</v>
      </c>
      <c r="AG849" s="1">
        <f t="shared" si="16425"/>
        <v>1434</v>
      </c>
      <c r="AH849" s="14">
        <f t="shared" si="16425"/>
        <v>1365</v>
      </c>
      <c r="AI849" s="1">
        <f t="shared" si="16425"/>
        <v>1310</v>
      </c>
      <c r="AJ849" s="14">
        <f t="shared" si="16425"/>
        <v>4155</v>
      </c>
      <c r="AK849" s="1">
        <f t="shared" si="16425"/>
        <v>1746</v>
      </c>
      <c r="AL849" s="14">
        <f t="shared" si="16425"/>
        <v>5118</v>
      </c>
      <c r="AM849" s="1">
        <f t="shared" si="16425"/>
        <v>2786</v>
      </c>
      <c r="AN849" s="14">
        <f t="shared" si="16425"/>
        <v>402</v>
      </c>
      <c r="AO849" s="1">
        <f t="shared" si="16425"/>
        <v>1359</v>
      </c>
      <c r="AP849" s="14">
        <f t="shared" si="16425"/>
        <v>1046</v>
      </c>
      <c r="AQ849" s="1">
        <f t="shared" si="16425"/>
        <v>3896</v>
      </c>
      <c r="AR849" s="14">
        <f t="shared" si="16425"/>
        <v>3388</v>
      </c>
      <c r="AS849" s="1">
        <f t="shared" si="16425"/>
        <v>5587</v>
      </c>
      <c r="AT849" s="14">
        <f t="shared" si="16425"/>
        <v>2379</v>
      </c>
      <c r="AU849" s="1">
        <f t="shared" si="16425"/>
        <v>2466</v>
      </c>
      <c r="AV849" s="14">
        <f t="shared" si="16425"/>
        <v>3433</v>
      </c>
      <c r="AW849" s="1">
        <f t="shared" si="16425"/>
        <v>2615</v>
      </c>
      <c r="AX849" s="14">
        <f t="shared" si="16425"/>
        <v>362</v>
      </c>
      <c r="AY849" s="1">
        <f t="shared" si="16425"/>
        <v>1735</v>
      </c>
      <c r="AZ849" s="14">
        <f t="shared" si="16425"/>
        <v>1192</v>
      </c>
      <c r="BA849" s="1">
        <f t="shared" si="16425"/>
        <v>3614</v>
      </c>
      <c r="BB849" s="14">
        <f t="shared" si="16425"/>
        <v>2236</v>
      </c>
      <c r="BC849" s="1">
        <f t="shared" si="16425"/>
        <v>2139</v>
      </c>
      <c r="BD849" s="14">
        <f t="shared" si="16425"/>
        <v>4666</v>
      </c>
      <c r="BE849" s="1">
        <f t="shared" si="16425"/>
        <v>4035</v>
      </c>
      <c r="BF849" s="165">
        <f t="shared" si="16425"/>
        <v>34083</v>
      </c>
      <c r="BG849" s="166">
        <f t="shared" si="16425"/>
        <v>34722</v>
      </c>
      <c r="BI849" s="130" t="s">
        <v>24</v>
      </c>
      <c r="BJ849" s="122">
        <f>B849/B870</f>
        <v>0.10156570959054184</v>
      </c>
      <c r="BK849" s="123">
        <f t="shared" ref="BK849" si="16426">C849/C870</f>
        <v>3.8388988019372926E-2</v>
      </c>
      <c r="BL849" s="124">
        <f t="shared" ref="BL849" si="16427">D849/D870</f>
        <v>0.10182767624020887</v>
      </c>
      <c r="BM849" s="125">
        <f t="shared" ref="BM849" si="16428">E849/E870</f>
        <v>5.8478909245845763E-2</v>
      </c>
      <c r="BN849" s="122">
        <f t="shared" ref="BN849" si="16429">F849/F870</f>
        <v>0.11576581999117211</v>
      </c>
      <c r="BO849" s="123">
        <f t="shared" ref="BO849" si="16430">G849/G870</f>
        <v>4.4144144144144144E-2</v>
      </c>
      <c r="BP849" s="124">
        <f t="shared" ref="BP849" si="16431">H849/H870</f>
        <v>9.13905573855196E-2</v>
      </c>
      <c r="BQ849" s="125">
        <f t="shared" ref="BQ849" si="16432">I849/I870</f>
        <v>4.0216704889154783E-2</v>
      </c>
      <c r="BR849" s="122">
        <f t="shared" ref="BR849" si="16433">J849/J870</f>
        <v>3.1231925968768073E-2</v>
      </c>
      <c r="BS849" s="123">
        <f t="shared" ref="BS849" si="16434">K849/K870</f>
        <v>0.10317024005864028</v>
      </c>
      <c r="BT849" s="124">
        <f t="shared" ref="BT849" si="16435">L849/L870</f>
        <v>2.8907242693773826E-2</v>
      </c>
      <c r="BU849" s="122">
        <f t="shared" ref="BU849" si="16436">M849/M870</f>
        <v>8.8151428744767335E-2</v>
      </c>
      <c r="BV849" s="126">
        <f t="shared" ref="BV849" si="16437">N849/N870</f>
        <v>5.8555448142521754E-2</v>
      </c>
      <c r="BW849" s="127">
        <f t="shared" ref="BW849" si="16438">O849/O870</f>
        <v>8.6929835896110613E-2</v>
      </c>
      <c r="BX849" s="122">
        <f t="shared" ref="BX849" si="16439">P849/P870</f>
        <v>6.580582792431984E-2</v>
      </c>
      <c r="BY849" s="123">
        <f t="shared" ref="BY849" si="16440">Q849/Q870</f>
        <v>8.3489863333117434E-2</v>
      </c>
      <c r="BZ849" s="124">
        <f t="shared" ref="BZ849" si="16441">R849/R870</f>
        <v>7.2640098984379023E-2</v>
      </c>
      <c r="CA849" s="125">
        <f t="shared" ref="CA849" si="16442">S849/S870</f>
        <v>6.8228544107100164E-2</v>
      </c>
      <c r="CB849" s="122">
        <f t="shared" ref="CB849" si="16443">T849/T870</f>
        <v>2.6663822525597271E-2</v>
      </c>
      <c r="CC849" s="123">
        <f t="shared" ref="CC849" si="16444">U849/U870</f>
        <v>0.12985457656116339</v>
      </c>
      <c r="CD849" s="124">
        <f t="shared" ref="CD849" si="16445">V849/V870</f>
        <v>3.5231539424280353E-2</v>
      </c>
      <c r="CE849" s="125">
        <f t="shared" ref="CE849" si="16446">W849/W870</f>
        <v>9.7347411795003863E-2</v>
      </c>
      <c r="CF849" s="122">
        <f t="shared" ref="CF849" si="16447">X849/X870</f>
        <v>8.1482017512120988E-2</v>
      </c>
      <c r="CG849" s="123">
        <f t="shared" ref="CG849" si="16448">Y849/Y870</f>
        <v>0.10455793520043932</v>
      </c>
      <c r="CH849" s="124">
        <f t="shared" ref="CH849" si="16449">Z849/Z870</f>
        <v>7.0318189013772361E-2</v>
      </c>
      <c r="CI849" s="122">
        <f t="shared" ref="CI849" si="16450">AA849/AA870</f>
        <v>4.9735326624396489E-2</v>
      </c>
      <c r="CJ849" s="128">
        <f t="shared" ref="CJ849" si="16451">AB849/AB870</f>
        <v>7.4345311750296725E-2</v>
      </c>
      <c r="CK849" s="129">
        <f t="shared" ref="CK849" si="16452">AC849/AC870</f>
        <v>6.8031400405792461E-2</v>
      </c>
    </row>
    <row r="850" spans="1:89" ht="13.5" thickTop="1" x14ac:dyDescent="0.2">
      <c r="A850" s="138" t="s">
        <v>20</v>
      </c>
      <c r="B850" s="186">
        <v>2194</v>
      </c>
      <c r="C850" s="187">
        <v>717</v>
      </c>
      <c r="D850" s="188">
        <v>709</v>
      </c>
      <c r="E850" s="189">
        <v>720</v>
      </c>
      <c r="F850" s="186">
        <v>2145</v>
      </c>
      <c r="G850" s="190">
        <v>942</v>
      </c>
      <c r="H850" s="188">
        <v>2763</v>
      </c>
      <c r="I850" s="189">
        <v>1458</v>
      </c>
      <c r="J850" s="186">
        <v>201</v>
      </c>
      <c r="K850" s="190">
        <v>673</v>
      </c>
      <c r="L850" s="188">
        <v>593</v>
      </c>
      <c r="M850" s="186">
        <v>1961</v>
      </c>
      <c r="N850" s="191">
        <v>1816</v>
      </c>
      <c r="O850" s="192">
        <v>3000</v>
      </c>
      <c r="P850" s="186">
        <v>1293</v>
      </c>
      <c r="Q850" s="190">
        <v>1310</v>
      </c>
      <c r="R850" s="188">
        <v>1730</v>
      </c>
      <c r="S850" s="189">
        <v>1499</v>
      </c>
      <c r="T850" s="186">
        <v>206</v>
      </c>
      <c r="U850" s="190">
        <v>1039</v>
      </c>
      <c r="V850" s="188">
        <v>645</v>
      </c>
      <c r="W850" s="189">
        <v>2116</v>
      </c>
      <c r="X850" s="186">
        <v>1211</v>
      </c>
      <c r="Y850" s="190">
        <v>1206</v>
      </c>
      <c r="Z850" s="188">
        <v>2345</v>
      </c>
      <c r="AA850" s="186">
        <v>2234</v>
      </c>
      <c r="AB850" s="161">
        <f t="shared" si="16369"/>
        <v>17851</v>
      </c>
      <c r="AC850" s="162">
        <f t="shared" si="16370"/>
        <v>18875</v>
      </c>
      <c r="BI850" s="138" t="s">
        <v>20</v>
      </c>
      <c r="BJ850" s="122">
        <f>B850/B870</f>
        <v>0.10015063678276349</v>
      </c>
      <c r="BK850" s="123">
        <f t="shared" ref="BK850" si="16453">C850/C870</f>
        <v>3.6553657914861079E-2</v>
      </c>
      <c r="BL850" s="124">
        <f t="shared" ref="BL850" si="16454">D850/D870</f>
        <v>7.119903595099418E-2</v>
      </c>
      <c r="BM850" s="125">
        <f t="shared" ref="BM850" si="16455">E850/E870</f>
        <v>7.6693651469961654E-2</v>
      </c>
      <c r="BN850" s="122">
        <f t="shared" ref="BN850" si="16456">F850/F870</f>
        <v>8.6071987480438178E-2</v>
      </c>
      <c r="BO850" s="123">
        <f t="shared" ref="BO850" si="16457">G850/G870</f>
        <v>4.7147147147147149E-2</v>
      </c>
      <c r="BP850" s="124">
        <f t="shared" ref="BP850" si="16458">H850/H870</f>
        <v>8.9226894012788216E-2</v>
      </c>
      <c r="BQ850" s="125">
        <f t="shared" ref="BQ850" si="16459">I850/I870</f>
        <v>4.8459467544122045E-2</v>
      </c>
      <c r="BR850" s="122">
        <f t="shared" ref="BR850" si="16460">J850/J870</f>
        <v>3.8750722961249276E-2</v>
      </c>
      <c r="BS850" s="123">
        <f t="shared" ref="BS850" si="16461">K850/K870</f>
        <v>0.12332783580722008</v>
      </c>
      <c r="BT850" s="124">
        <f t="shared" ref="BT850" si="16462">L850/L870</f>
        <v>3.7674714104193138E-2</v>
      </c>
      <c r="BU850" s="122">
        <f t="shared" ref="BU850" si="16463">M850/M870</f>
        <v>0.11897106109324759</v>
      </c>
      <c r="BV850" s="126">
        <f t="shared" ref="BV850" si="16464">N850/N870</f>
        <v>6.2698522303549234E-2</v>
      </c>
      <c r="BW850" s="127">
        <f t="shared" ref="BW850" si="16465">O850/O870</f>
        <v>9.6911745703579272E-2</v>
      </c>
      <c r="BX850" s="122">
        <f t="shared" ref="BX850" si="16466">P850/P870</f>
        <v>8.9283248170142243E-2</v>
      </c>
      <c r="BY850" s="123">
        <f t="shared" ref="BY850" si="16467">Q850/Q870</f>
        <v>8.4850055055379237E-2</v>
      </c>
      <c r="BZ850" s="124">
        <f t="shared" ref="BZ850" si="16468">R850/R870</f>
        <v>8.9189049853070065E-2</v>
      </c>
      <c r="CA850" s="125">
        <f t="shared" ref="CA850" si="16469">S850/S870</f>
        <v>7.1671049486014826E-2</v>
      </c>
      <c r="CB850" s="122">
        <f t="shared" ref="CB850" si="16470">T850/T870</f>
        <v>4.3941979522184302E-2</v>
      </c>
      <c r="CC850" s="123">
        <f t="shared" ref="CC850" si="16471">U850/U870</f>
        <v>0.17775876817792985</v>
      </c>
      <c r="CD850" s="124">
        <f t="shared" ref="CD850" si="16472">V850/V870</f>
        <v>4.0362953692115143E-2</v>
      </c>
      <c r="CE850" s="125">
        <f t="shared" ref="CE850" si="16473">W850/W870</f>
        <v>0.10898789595673448</v>
      </c>
      <c r="CF850" s="122">
        <f t="shared" ref="CF850" si="16474">X850/X870</f>
        <v>8.7632969100513783E-2</v>
      </c>
      <c r="CG850" s="123">
        <f t="shared" ref="CG850" si="16475">Y850/Y870</f>
        <v>0.13245469522240527</v>
      </c>
      <c r="CH850" s="124">
        <f t="shared" ref="CH850" si="16476">Z850/Z870</f>
        <v>7.4244103213550738E-2</v>
      </c>
      <c r="CI850" s="122">
        <f t="shared" ref="CI850" si="16477">AA850/AA870</f>
        <v>6.4975859461346056E-2</v>
      </c>
      <c r="CJ850" s="128">
        <f t="shared" ref="CJ850" si="16478">AB850/AB870</f>
        <v>7.5132368662508317E-2</v>
      </c>
      <c r="CK850" s="129">
        <f t="shared" ref="CK850" si="16479">AC850/AC870</f>
        <v>7.9618841930762185E-2</v>
      </c>
    </row>
    <row r="851" spans="1:89" ht="13.5" thickBot="1" x14ac:dyDescent="0.25">
      <c r="A851" s="130" t="s">
        <v>22</v>
      </c>
      <c r="B851" s="179">
        <v>2147</v>
      </c>
      <c r="C851" s="180">
        <v>717</v>
      </c>
      <c r="D851" s="181">
        <v>656</v>
      </c>
      <c r="E851" s="182">
        <v>590</v>
      </c>
      <c r="F851" s="179">
        <v>2010</v>
      </c>
      <c r="G851" s="183">
        <v>804</v>
      </c>
      <c r="H851" s="181">
        <v>2355</v>
      </c>
      <c r="I851" s="182">
        <v>1328</v>
      </c>
      <c r="J851" s="179">
        <v>201</v>
      </c>
      <c r="K851" s="183">
        <v>686</v>
      </c>
      <c r="L851" s="181">
        <v>453</v>
      </c>
      <c r="M851" s="179">
        <v>1935</v>
      </c>
      <c r="N851" s="184">
        <v>1572</v>
      </c>
      <c r="O851" s="185">
        <v>2587</v>
      </c>
      <c r="P851" s="179">
        <v>1086</v>
      </c>
      <c r="Q851" s="183">
        <v>1156</v>
      </c>
      <c r="R851" s="181">
        <v>1703</v>
      </c>
      <c r="S851" s="182">
        <v>1116</v>
      </c>
      <c r="T851" s="179">
        <v>156</v>
      </c>
      <c r="U851" s="183">
        <v>696</v>
      </c>
      <c r="V851" s="181">
        <v>547</v>
      </c>
      <c r="W851" s="182">
        <v>1498</v>
      </c>
      <c r="X851" s="179">
        <v>1025</v>
      </c>
      <c r="Y851" s="183">
        <v>933</v>
      </c>
      <c r="Z851" s="181">
        <v>2321</v>
      </c>
      <c r="AA851" s="179">
        <v>1801</v>
      </c>
      <c r="AB851" s="161">
        <f t="shared" si="16369"/>
        <v>16232</v>
      </c>
      <c r="AC851" s="162">
        <f t="shared" si="16370"/>
        <v>15847</v>
      </c>
      <c r="AE851" t="s">
        <v>26</v>
      </c>
      <c r="BI851" s="130" t="s">
        <v>22</v>
      </c>
      <c r="BJ851" s="122">
        <f>B851/B870</f>
        <v>9.8005203816131828E-2</v>
      </c>
      <c r="BK851" s="123">
        <f t="shared" ref="BK851" si="16480">C851/C870</f>
        <v>3.6553657914861079E-2</v>
      </c>
      <c r="BL851" s="124">
        <f t="shared" ref="BL851" si="16481">D851/D870</f>
        <v>6.5876682064671621E-2</v>
      </c>
      <c r="BM851" s="125">
        <f t="shared" ref="BM851" si="16482">E851/E870</f>
        <v>6.2846186621218575E-2</v>
      </c>
      <c r="BN851" s="122">
        <f t="shared" ref="BN851" si="16483">F851/F870</f>
        <v>8.0654869387263753E-2</v>
      </c>
      <c r="BO851" s="123">
        <f t="shared" ref="BO851" si="16484">G851/G870</f>
        <v>4.0240240240240241E-2</v>
      </c>
      <c r="BP851" s="124">
        <f t="shared" ref="BP851" si="16485">H851/H870</f>
        <v>7.6051152877349357E-2</v>
      </c>
      <c r="BQ851" s="125">
        <f t="shared" ref="BQ851" si="16486">I851/I870</f>
        <v>4.4138664539502111E-2</v>
      </c>
      <c r="BR851" s="122">
        <f t="shared" ref="BR851" si="16487">J851/J870</f>
        <v>3.8750722961249276E-2</v>
      </c>
      <c r="BS851" s="123">
        <f t="shared" ref="BS851" si="16488">K851/K870</f>
        <v>0.12571009712296133</v>
      </c>
      <c r="BT851" s="124">
        <f t="shared" ref="BT851" si="16489">L851/L870</f>
        <v>2.8780177890724269E-2</v>
      </c>
      <c r="BU851" s="122">
        <f t="shared" ref="BU851" si="16490">M851/M870</f>
        <v>0.11739367833525451</v>
      </c>
      <c r="BV851" s="126">
        <f t="shared" ref="BV851" si="16491">N851/N870</f>
        <v>5.4274271509460022E-2</v>
      </c>
      <c r="BW851" s="127">
        <f t="shared" ref="BW851" si="16492">O851/O870</f>
        <v>8.357022871171986E-2</v>
      </c>
      <c r="BX851" s="122">
        <f t="shared" ref="BX851" si="16493">P851/P870</f>
        <v>7.4989642314597427E-2</v>
      </c>
      <c r="BY851" s="123">
        <f t="shared" ref="BY851" si="16494">Q851/Q870</f>
        <v>7.4875315758792665E-2</v>
      </c>
      <c r="BZ851" s="124">
        <f t="shared" ref="BZ851" si="16495">R851/R870</f>
        <v>8.7797082022993245E-2</v>
      </c>
      <c r="CA851" s="125">
        <f t="shared" ref="CA851" si="16496">S851/S870</f>
        <v>5.3358833373177143E-2</v>
      </c>
      <c r="CB851" s="122">
        <f t="shared" ref="CB851" si="16497">T851/T870</f>
        <v>3.3276450511945395E-2</v>
      </c>
      <c r="CC851" s="123">
        <f t="shared" ref="CC851" si="16498">U851/U870</f>
        <v>0.11907613344739093</v>
      </c>
      <c r="CD851" s="124">
        <f t="shared" ref="CD851" si="16499">V851/V870</f>
        <v>3.4230287859824779E-2</v>
      </c>
      <c r="CE851" s="125">
        <f t="shared" ref="CE851" si="16500">W851/W870</f>
        <v>7.7156837496780845E-2</v>
      </c>
      <c r="CF851" s="122">
        <f t="shared" ref="CF851" si="16501">X851/X870</f>
        <v>7.417323974238367E-2</v>
      </c>
      <c r="CG851" s="123">
        <f t="shared" ref="CG851" si="16502">Y851/Y870</f>
        <v>0.10247116968698518</v>
      </c>
      <c r="CH851" s="124">
        <f t="shared" ref="CH851" si="16503">Z851/Z870</f>
        <v>7.3484248852303313E-2</v>
      </c>
      <c r="CI851" s="122">
        <f t="shared" ref="CI851" si="16504">AA851/AA870</f>
        <v>5.2382060380431618E-2</v>
      </c>
      <c r="CJ851" s="128">
        <f t="shared" ref="CJ851" si="16505">AB851/AB870</f>
        <v>6.8318223524163071E-2</v>
      </c>
      <c r="CK851" s="129">
        <f t="shared" ref="CK851" si="16506">AC851/AC870</f>
        <v>6.6846081487511963E-2</v>
      </c>
    </row>
    <row r="852" spans="1:89" ht="14.25" thickTop="1" thickBot="1" x14ac:dyDescent="0.25">
      <c r="A852" s="138" t="s">
        <v>27</v>
      </c>
      <c r="B852" s="186">
        <v>1743</v>
      </c>
      <c r="C852" s="187">
        <v>961</v>
      </c>
      <c r="D852" s="188">
        <v>579</v>
      </c>
      <c r="E852" s="189">
        <v>570</v>
      </c>
      <c r="F852" s="186">
        <v>2132</v>
      </c>
      <c r="G852" s="190">
        <v>791</v>
      </c>
      <c r="H852" s="188">
        <v>2206</v>
      </c>
      <c r="I852" s="189">
        <v>1582</v>
      </c>
      <c r="J852" s="186">
        <v>244</v>
      </c>
      <c r="K852" s="190">
        <v>684</v>
      </c>
      <c r="L852" s="188">
        <v>546</v>
      </c>
      <c r="M852" s="186">
        <v>1780</v>
      </c>
      <c r="N852" s="191">
        <v>1565</v>
      </c>
      <c r="O852" s="192">
        <v>2750</v>
      </c>
      <c r="P852" s="186">
        <v>836</v>
      </c>
      <c r="Q852" s="190">
        <v>1031</v>
      </c>
      <c r="R852" s="188">
        <v>1406</v>
      </c>
      <c r="S852" s="189">
        <v>1158</v>
      </c>
      <c r="T852" s="186">
        <v>143</v>
      </c>
      <c r="U852" s="190">
        <v>502</v>
      </c>
      <c r="V852" s="188">
        <v>593</v>
      </c>
      <c r="W852" s="189">
        <v>1576</v>
      </c>
      <c r="X852" s="186">
        <v>872</v>
      </c>
      <c r="Y852" s="190">
        <v>752</v>
      </c>
      <c r="Z852" s="188">
        <v>2229</v>
      </c>
      <c r="AA852" s="186">
        <v>1935</v>
      </c>
      <c r="AB852" s="161">
        <f t="shared" si="16369"/>
        <v>15094</v>
      </c>
      <c r="AC852" s="162">
        <f t="shared" si="16370"/>
        <v>16072</v>
      </c>
      <c r="AE852" s="265" t="s">
        <v>2</v>
      </c>
      <c r="AF852" s="267" t="s">
        <v>3</v>
      </c>
      <c r="AG852" s="268"/>
      <c r="AH852" s="267" t="s">
        <v>4</v>
      </c>
      <c r="AI852" s="268"/>
      <c r="AJ852" s="267" t="s">
        <v>5</v>
      </c>
      <c r="AK852" s="268"/>
      <c r="AL852" s="267" t="s">
        <v>6</v>
      </c>
      <c r="AM852" s="268"/>
      <c r="AN852" s="267" t="s">
        <v>7</v>
      </c>
      <c r="AO852" s="268"/>
      <c r="AP852" s="267" t="s">
        <v>8</v>
      </c>
      <c r="AQ852" s="268"/>
      <c r="AR852" s="267" t="s">
        <v>9</v>
      </c>
      <c r="AS852" s="268"/>
      <c r="AT852" s="267" t="s">
        <v>10</v>
      </c>
      <c r="AU852" s="268"/>
      <c r="AV852" s="267" t="s">
        <v>11</v>
      </c>
      <c r="AW852" s="268"/>
      <c r="AX852" s="267" t="s">
        <v>12</v>
      </c>
      <c r="AY852" s="268"/>
      <c r="AZ852" s="267" t="s">
        <v>13</v>
      </c>
      <c r="BA852" s="268"/>
      <c r="BB852" s="267" t="s">
        <v>14</v>
      </c>
      <c r="BC852" s="268"/>
      <c r="BD852" s="270" t="s">
        <v>15</v>
      </c>
      <c r="BE852" s="271"/>
      <c r="BF852" s="272" t="s">
        <v>16</v>
      </c>
      <c r="BG852" s="273"/>
      <c r="BI852" s="138" t="s">
        <v>27</v>
      </c>
      <c r="BJ852" s="122">
        <f>B852/B870</f>
        <v>7.9563609805085131E-2</v>
      </c>
      <c r="BK852" s="123">
        <f t="shared" ref="BK852" si="16507">C852/C870</f>
        <v>4.8993117512108081E-2</v>
      </c>
      <c r="BL852" s="124">
        <f t="shared" ref="BL852" si="16508">D852/D870</f>
        <v>5.8144205663787911E-2</v>
      </c>
      <c r="BM852" s="125">
        <f t="shared" ref="BM852" si="16509">E852/E870</f>
        <v>6.0715807413719645E-2</v>
      </c>
      <c r="BN852" s="122">
        <f t="shared" ref="BN852" si="16510">F852/F870</f>
        <v>8.5550339071465836E-2</v>
      </c>
      <c r="BO852" s="123">
        <f t="shared" ref="BO852" si="16511">G852/G870</f>
        <v>3.9589589589589587E-2</v>
      </c>
      <c r="BP852" s="124">
        <f t="shared" ref="BP852" si="16512">H852/H870</f>
        <v>7.1239423884260161E-2</v>
      </c>
      <c r="BQ852" s="125">
        <f t="shared" ref="BQ852" si="16513">I852/I870</f>
        <v>5.2580848871605676E-2</v>
      </c>
      <c r="BR852" s="122">
        <f t="shared" ref="BR852" si="16514">J852/J870</f>
        <v>4.7040678619625985E-2</v>
      </c>
      <c r="BS852" s="123">
        <f t="shared" ref="BS852" si="16515">K852/K870</f>
        <v>0.12534359538207807</v>
      </c>
      <c r="BT852" s="124">
        <f t="shared" ref="BT852" si="16516">L852/L870</f>
        <v>3.4688691232528587E-2</v>
      </c>
      <c r="BU852" s="122">
        <f t="shared" ref="BU852" si="16517">M852/M870</f>
        <v>0.10799005035491112</v>
      </c>
      <c r="BV852" s="126">
        <f t="shared" ref="BV852" si="16518">N852/N870</f>
        <v>5.4032592183400084E-2</v>
      </c>
      <c r="BW852" s="127">
        <f t="shared" ref="BW852" si="16519">O852/O870</f>
        <v>8.8835766894947668E-2</v>
      </c>
      <c r="BX852" s="122">
        <f t="shared" ref="BX852" si="16520">P852/P870</f>
        <v>5.7726833310316257E-2</v>
      </c>
      <c r="BY852" s="123">
        <f t="shared" ref="BY852" si="16521">Q852/Q870</f>
        <v>6.677893645961526E-2</v>
      </c>
      <c r="BZ852" s="124">
        <f t="shared" ref="BZ852" si="16522">R852/R870</f>
        <v>7.2485435892148273E-2</v>
      </c>
      <c r="CA852" s="125">
        <f t="shared" ref="CA852" si="16523">S852/S870</f>
        <v>5.5366961510877361E-2</v>
      </c>
      <c r="CB852" s="122">
        <f t="shared" ref="CB852" si="16524">T852/T870</f>
        <v>3.0503412969283276E-2</v>
      </c>
      <c r="CC852" s="123">
        <f t="shared" ref="CC852" si="16525">U852/U870</f>
        <v>8.5885372112917024E-2</v>
      </c>
      <c r="CD852" s="124">
        <f t="shared" ref="CD852" si="16526">V852/V870</f>
        <v>3.7108886107634541E-2</v>
      </c>
      <c r="CE852" s="125">
        <f t="shared" ref="CE852" si="16527">W852/W870</f>
        <v>8.117434972959052E-2</v>
      </c>
      <c r="CF852" s="122">
        <f t="shared" ref="CF852" si="16528">X852/X870</f>
        <v>6.3101526883276651E-2</v>
      </c>
      <c r="CG852" s="123">
        <f t="shared" ref="CG852" si="16529">Y852/Y870</f>
        <v>8.2591982427237781E-2</v>
      </c>
      <c r="CH852" s="124">
        <f t="shared" ref="CH852" si="16530">Z852/Z870</f>
        <v>7.0571473800854836E-2</v>
      </c>
      <c r="CI852" s="122">
        <f t="shared" ref="CI852" si="16531">AA852/AA870</f>
        <v>5.6279448548659183E-2</v>
      </c>
      <c r="CJ852" s="128">
        <f t="shared" ref="CJ852" si="16532">AB852/AB870</f>
        <v>6.3528540283003782E-2</v>
      </c>
      <c r="CK852" s="129">
        <f t="shared" ref="CK852" si="16533">AC852/AC870</f>
        <v>6.7795180265494567E-2</v>
      </c>
    </row>
    <row r="853" spans="1:89" ht="15" thickTop="1" thickBot="1" x14ac:dyDescent="0.3">
      <c r="A853" s="130" t="s">
        <v>28</v>
      </c>
      <c r="B853" s="179">
        <v>1091</v>
      </c>
      <c r="C853" s="180">
        <v>1001</v>
      </c>
      <c r="D853" s="181">
        <v>558</v>
      </c>
      <c r="E853" s="182">
        <v>473</v>
      </c>
      <c r="F853" s="179">
        <v>1588</v>
      </c>
      <c r="G853" s="183">
        <v>747</v>
      </c>
      <c r="H853" s="181">
        <v>1835</v>
      </c>
      <c r="I853" s="182">
        <v>1518</v>
      </c>
      <c r="J853" s="179">
        <v>251</v>
      </c>
      <c r="K853" s="183">
        <v>581</v>
      </c>
      <c r="L853" s="181">
        <v>564</v>
      </c>
      <c r="M853" s="179">
        <v>1306</v>
      </c>
      <c r="N853" s="184">
        <v>1383</v>
      </c>
      <c r="O853" s="185">
        <v>1980</v>
      </c>
      <c r="P853" s="179">
        <v>685</v>
      </c>
      <c r="Q853" s="183">
        <v>705</v>
      </c>
      <c r="R853" s="181">
        <v>1197</v>
      </c>
      <c r="S853" s="182">
        <v>1032</v>
      </c>
      <c r="T853" s="179">
        <v>174</v>
      </c>
      <c r="U853" s="183">
        <v>319</v>
      </c>
      <c r="V853" s="181">
        <v>526</v>
      </c>
      <c r="W853" s="182">
        <v>1181</v>
      </c>
      <c r="X853" s="179">
        <v>716</v>
      </c>
      <c r="Y853" s="183">
        <v>544</v>
      </c>
      <c r="Z853" s="181">
        <v>1996</v>
      </c>
      <c r="AA853" s="179">
        <v>2002</v>
      </c>
      <c r="AB853" s="161">
        <f t="shared" si="16369"/>
        <v>12564</v>
      </c>
      <c r="AC853" s="162">
        <f t="shared" si="16370"/>
        <v>13389</v>
      </c>
      <c r="AE853" s="266"/>
      <c r="AF853" s="110" t="s">
        <v>17</v>
      </c>
      <c r="AG853" s="111" t="s">
        <v>18</v>
      </c>
      <c r="AH853" s="112" t="s">
        <v>17</v>
      </c>
      <c r="AI853" s="113" t="s">
        <v>18</v>
      </c>
      <c r="AJ853" s="110" t="s">
        <v>17</v>
      </c>
      <c r="AK853" s="111" t="s">
        <v>18</v>
      </c>
      <c r="AL853" s="112" t="s">
        <v>17</v>
      </c>
      <c r="AM853" s="113" t="s">
        <v>18</v>
      </c>
      <c r="AN853" s="110" t="s">
        <v>17</v>
      </c>
      <c r="AO853" s="111" t="s">
        <v>18</v>
      </c>
      <c r="AP853" s="112" t="s">
        <v>17</v>
      </c>
      <c r="AQ853" s="110" t="s">
        <v>18</v>
      </c>
      <c r="AR853" s="114" t="s">
        <v>17</v>
      </c>
      <c r="AS853" s="115" t="s">
        <v>18</v>
      </c>
      <c r="AT853" s="110" t="s">
        <v>17</v>
      </c>
      <c r="AU853" s="111" t="s">
        <v>18</v>
      </c>
      <c r="AV853" s="112" t="s">
        <v>17</v>
      </c>
      <c r="AW853" s="113" t="s">
        <v>18</v>
      </c>
      <c r="AX853" s="110" t="s">
        <v>17</v>
      </c>
      <c r="AY853" s="111" t="s">
        <v>18</v>
      </c>
      <c r="AZ853" s="112" t="s">
        <v>17</v>
      </c>
      <c r="BA853" s="113" t="s">
        <v>18</v>
      </c>
      <c r="BB853" s="110" t="s">
        <v>17</v>
      </c>
      <c r="BC853" s="111" t="s">
        <v>18</v>
      </c>
      <c r="BD853" s="25" t="s">
        <v>17</v>
      </c>
      <c r="BE853" s="116" t="s">
        <v>18</v>
      </c>
      <c r="BF853" s="167" t="s">
        <v>17</v>
      </c>
      <c r="BG853" s="168" t="s">
        <v>18</v>
      </c>
      <c r="BI853" s="130" t="s">
        <v>28</v>
      </c>
      <c r="BJ853" s="122">
        <f>B853/B870</f>
        <v>4.9801433331811751E-2</v>
      </c>
      <c r="BK853" s="123">
        <f t="shared" ref="BK853" si="16534">C853/C870</f>
        <v>5.1032373183787914E-2</v>
      </c>
      <c r="BL853" s="124">
        <f t="shared" ref="BL853" si="16535">D853/D870</f>
        <v>5.6035348463546894E-2</v>
      </c>
      <c r="BM853" s="125">
        <f t="shared" ref="BM853" si="16536">E853/E870</f>
        <v>5.0383468257349809E-2</v>
      </c>
      <c r="BN853" s="122">
        <f t="shared" ref="BN853" si="16537">F853/F870</f>
        <v>6.3721359496007379E-2</v>
      </c>
      <c r="BO853" s="123">
        <f t="shared" ref="BO853" si="16538">G853/G870</f>
        <v>3.7387387387387387E-2</v>
      </c>
      <c r="BP853" s="124">
        <f t="shared" ref="BP853" si="16539">H853/H870</f>
        <v>5.9258541626299815E-2</v>
      </c>
      <c r="BQ853" s="125">
        <f t="shared" ref="BQ853" si="16540">I853/I870</f>
        <v>5.0453684315485095E-2</v>
      </c>
      <c r="BR853" s="122">
        <f t="shared" ref="BR853" si="16541">J853/J870</f>
        <v>4.839020628494313E-2</v>
      </c>
      <c r="BS853" s="123">
        <f t="shared" ref="BS853" si="16542">K853/K870</f>
        <v>0.1064687557265897</v>
      </c>
      <c r="BT853" s="124">
        <f t="shared" ref="BT853" si="16543">L853/L870</f>
        <v>3.583227445997459E-2</v>
      </c>
      <c r="BU853" s="122">
        <f t="shared" ref="BU853" si="16544">M853/M870</f>
        <v>7.9233149305344905E-2</v>
      </c>
      <c r="BV853" s="126">
        <f t="shared" ref="BV853" si="16545">N853/N870</f>
        <v>4.7748929705841735E-2</v>
      </c>
      <c r="BW853" s="127">
        <f t="shared" ref="BW853" si="16546">O853/O870</f>
        <v>6.3961752164362326E-2</v>
      </c>
      <c r="BX853" s="122">
        <f t="shared" ref="BX853" si="16547">P853/P870</f>
        <v>4.7300096671730421E-2</v>
      </c>
      <c r="BY853" s="123">
        <f t="shared" ref="BY853" si="16548">Q853/Q870</f>
        <v>4.5663579247360579E-2</v>
      </c>
      <c r="BZ853" s="124">
        <f t="shared" ref="BZ853" si="16549">R853/R870</f>
        <v>6.1710573800072173E-2</v>
      </c>
      <c r="CA853" s="125">
        <f t="shared" ref="CA853" si="16550">S853/S870</f>
        <v>4.9342577097776716E-2</v>
      </c>
      <c r="CB853" s="122">
        <f t="shared" ref="CB853" si="16551">T853/T870</f>
        <v>3.7116040955631396E-2</v>
      </c>
      <c r="CC853" s="123">
        <f t="shared" ref="CC853" si="16552">U853/U870</f>
        <v>5.4576561163387508E-2</v>
      </c>
      <c r="CD853" s="124">
        <f t="shared" ref="CD853" si="16553">V853/V870</f>
        <v>3.2916145181476848E-2</v>
      </c>
      <c r="CE853" s="125">
        <f t="shared" ref="CE853" si="16554">W853/W870</f>
        <v>6.0829255730105586E-2</v>
      </c>
      <c r="CF853" s="122">
        <f t="shared" ref="CF853" si="16555">X853/X870</f>
        <v>5.181272161516752E-2</v>
      </c>
      <c r="CG853" s="123">
        <f t="shared" ref="CG853" si="16556">Y853/Y870</f>
        <v>5.974739154310818E-2</v>
      </c>
      <c r="CH853" s="124">
        <f t="shared" ref="CH853" si="16557">Z853/Z870</f>
        <v>6.319455437707773E-2</v>
      </c>
      <c r="CI853" s="122">
        <f t="shared" ref="CI853" si="16558">AA853/AA870</f>
        <v>5.8228142632772963E-2</v>
      </c>
      <c r="CJ853" s="128">
        <f t="shared" ref="CJ853" si="16559">AB853/AB870</f>
        <v>5.2880123235435235E-2</v>
      </c>
      <c r="CK853" s="129">
        <f t="shared" ref="CK853" si="16560">AC853/AC870</f>
        <v>5.6477704615150989E-2</v>
      </c>
    </row>
    <row r="854" spans="1:89" ht="13.5" thickTop="1" x14ac:dyDescent="0.2">
      <c r="A854" s="138" t="s">
        <v>29</v>
      </c>
      <c r="B854" s="193">
        <v>1244</v>
      </c>
      <c r="C854" s="187">
        <v>944</v>
      </c>
      <c r="D854" s="188">
        <v>478</v>
      </c>
      <c r="E854" s="189">
        <v>522</v>
      </c>
      <c r="F854" s="186">
        <v>1424</v>
      </c>
      <c r="G854" s="190">
        <v>682</v>
      </c>
      <c r="H854" s="188">
        <v>1717</v>
      </c>
      <c r="I854" s="189">
        <v>1378</v>
      </c>
      <c r="J854" s="186">
        <v>257</v>
      </c>
      <c r="K854" s="190">
        <v>344</v>
      </c>
      <c r="L854" s="188">
        <v>642</v>
      </c>
      <c r="M854" s="186">
        <v>1151</v>
      </c>
      <c r="N854" s="191">
        <v>1350</v>
      </c>
      <c r="O854" s="194">
        <v>1544</v>
      </c>
      <c r="P854" s="186">
        <v>648</v>
      </c>
      <c r="Q854" s="190">
        <v>712</v>
      </c>
      <c r="R854" s="188">
        <v>1061</v>
      </c>
      <c r="S854" s="189">
        <v>1088</v>
      </c>
      <c r="T854" s="186">
        <v>219</v>
      </c>
      <c r="U854" s="190">
        <v>308</v>
      </c>
      <c r="V854" s="188">
        <v>611</v>
      </c>
      <c r="W854" s="195">
        <v>1189</v>
      </c>
      <c r="X854" s="186">
        <v>600</v>
      </c>
      <c r="Y854" s="190">
        <v>435</v>
      </c>
      <c r="Z854" s="188">
        <v>1976</v>
      </c>
      <c r="AA854" s="186">
        <v>2086</v>
      </c>
      <c r="AB854" s="161">
        <f t="shared" si="16369"/>
        <v>12227</v>
      </c>
      <c r="AC854" s="162">
        <f t="shared" si="16370"/>
        <v>12383</v>
      </c>
      <c r="AE854" s="253" t="str">
        <f>$AE$17</f>
        <v>17:00 - 17:59</v>
      </c>
      <c r="AF854" s="119">
        <f t="shared" ref="AF854:AU856" si="16561">SUMIF($A$9:$A$32,$AE854,B$846:B$869)</f>
        <v>1105</v>
      </c>
      <c r="AG854" s="176">
        <f t="shared" si="16561"/>
        <v>1803</v>
      </c>
      <c r="AH854" s="120">
        <f t="shared" si="16561"/>
        <v>831</v>
      </c>
      <c r="AI854" s="171">
        <f t="shared" si="16561"/>
        <v>575</v>
      </c>
      <c r="AJ854" s="119">
        <f t="shared" si="16561"/>
        <v>1159</v>
      </c>
      <c r="AK854" s="121">
        <f t="shared" si="16561"/>
        <v>1788</v>
      </c>
      <c r="AL854" s="120">
        <f t="shared" si="16561"/>
        <v>1840</v>
      </c>
      <c r="AM854" s="171">
        <f t="shared" si="16561"/>
        <v>2477</v>
      </c>
      <c r="AN854" s="119">
        <f t="shared" si="16561"/>
        <v>736</v>
      </c>
      <c r="AO854" s="121">
        <f t="shared" si="16561"/>
        <v>158</v>
      </c>
      <c r="AP854" s="120">
        <f t="shared" si="16561"/>
        <v>1909</v>
      </c>
      <c r="AQ854" s="119">
        <f t="shared" si="16561"/>
        <v>513</v>
      </c>
      <c r="AR854" s="170">
        <f t="shared" si="16561"/>
        <v>2718</v>
      </c>
      <c r="AS854" s="172">
        <f t="shared" si="16561"/>
        <v>1541</v>
      </c>
      <c r="AT854" s="119">
        <f t="shared" si="16561"/>
        <v>1401</v>
      </c>
      <c r="AU854" s="121">
        <f t="shared" si="16561"/>
        <v>957</v>
      </c>
      <c r="AV854" s="120">
        <f t="shared" ref="AP854:BE856" si="16562">SUMIF($A$9:$A$32,$AE854,R$846:R$869)</f>
        <v>1246</v>
      </c>
      <c r="AW854" s="171">
        <f t="shared" si="16562"/>
        <v>1632</v>
      </c>
      <c r="AX854" s="119">
        <f t="shared" si="16562"/>
        <v>722</v>
      </c>
      <c r="AY854" s="121">
        <f t="shared" si="16562"/>
        <v>152</v>
      </c>
      <c r="AZ854" s="120">
        <f t="shared" si="16562"/>
        <v>1815</v>
      </c>
      <c r="BA854" s="171">
        <f t="shared" si="16562"/>
        <v>1051</v>
      </c>
      <c r="BB854" s="119">
        <f t="shared" si="16562"/>
        <v>1393</v>
      </c>
      <c r="BC854" s="121">
        <f t="shared" si="16562"/>
        <v>432</v>
      </c>
      <c r="BD854" s="20">
        <f t="shared" si="16562"/>
        <v>2121</v>
      </c>
      <c r="BE854" s="175">
        <f t="shared" si="16562"/>
        <v>2834</v>
      </c>
      <c r="BF854" s="161">
        <f>AF854+AH854+AJ854+AL854+AN854+AP854+AR854+AT854+AV854+AX854+AZ854+BB854+BD854</f>
        <v>18996</v>
      </c>
      <c r="BG854" s="162">
        <f>AG854+AI854+AK854+AM854+AO854+AQ854+AS854+AU854+AW854+AY854+BA854+BC854+BE854</f>
        <v>15913</v>
      </c>
      <c r="BI854" s="138" t="s">
        <v>29</v>
      </c>
      <c r="BJ854" s="122">
        <f>B854/B870</f>
        <v>5.6785502350846763E-2</v>
      </c>
      <c r="BK854" s="123">
        <f t="shared" ref="BK854" si="16563">C854/C870</f>
        <v>4.8126433851644147E-2</v>
      </c>
      <c r="BL854" s="124">
        <f t="shared" ref="BL854" si="16564">D854/D870</f>
        <v>4.8001606748343043E-2</v>
      </c>
      <c r="BM854" s="125">
        <f t="shared" ref="BM854" si="16565">E854/E870</f>
        <v>5.5602897315722197E-2</v>
      </c>
      <c r="BN854" s="122">
        <f t="shared" ref="BN854" si="16566">F854/F870</f>
        <v>5.7140564182817703E-2</v>
      </c>
      <c r="BO854" s="123">
        <f t="shared" ref="BO854" si="16567">G854/G870</f>
        <v>3.4134134134134131E-2</v>
      </c>
      <c r="BP854" s="124">
        <f t="shared" ref="BP854" si="16568">H854/H870</f>
        <v>5.5447910611638569E-2</v>
      </c>
      <c r="BQ854" s="125">
        <f t="shared" ref="BQ854" si="16569">I854/I870</f>
        <v>4.5800511848971319E-2</v>
      </c>
      <c r="BR854" s="122">
        <f t="shared" ref="BR854" si="16570">J854/J870</f>
        <v>4.9546944283786386E-2</v>
      </c>
      <c r="BS854" s="123">
        <f t="shared" ref="BS854" si="16571">K854/K870</f>
        <v>6.3038299431922296E-2</v>
      </c>
      <c r="BT854" s="124">
        <f t="shared" ref="BT854" si="16572">L854/L870</f>
        <v>4.0787801778907243E-2</v>
      </c>
      <c r="BU854" s="122">
        <f t="shared" ref="BU854" si="16573">M854/M870</f>
        <v>6.9829521325001517E-2</v>
      </c>
      <c r="BV854" s="126">
        <f t="shared" ref="BV854" si="16574">N854/N870</f>
        <v>4.6609584311559177E-2</v>
      </c>
      <c r="BW854" s="127">
        <f t="shared" ref="BW854" si="16575">O854/O870</f>
        <v>4.9877245122108803E-2</v>
      </c>
      <c r="BX854" s="122">
        <f t="shared" ref="BX854" si="16576">P854/P870</f>
        <v>4.4745200939096813E-2</v>
      </c>
      <c r="BY854" s="123">
        <f t="shared" ref="BY854" si="16577">Q854/Q870</f>
        <v>4.6116976488114518E-2</v>
      </c>
      <c r="BZ854" s="124">
        <f t="shared" ref="BZ854" si="16578">R854/R870</f>
        <v>5.4699180285611174E-2</v>
      </c>
      <c r="CA854" s="125">
        <f t="shared" ref="CA854" si="16579">S854/S870</f>
        <v>5.2020081281377001E-2</v>
      </c>
      <c r="CB854" s="122">
        <f t="shared" ref="CB854" si="16580">T854/T870</f>
        <v>4.6715017064846417E-2</v>
      </c>
      <c r="CC854" s="123">
        <f t="shared" ref="CC854" si="16581">U854/U870</f>
        <v>5.2694610778443111E-2</v>
      </c>
      <c r="CD854" s="124">
        <f t="shared" ref="CD854" si="16582">V854/V870</f>
        <v>3.8235294117647062E-2</v>
      </c>
      <c r="CE854" s="125">
        <f t="shared" ref="CE854" si="16583">W854/W870</f>
        <v>6.1241308266804018E-2</v>
      </c>
      <c r="CF854" s="122">
        <f t="shared" ref="CF854" si="16584">X854/X870</f>
        <v>4.3418481800419712E-2</v>
      </c>
      <c r="CG854" s="123">
        <f t="shared" ref="CG854" si="16585">Y854/Y870</f>
        <v>4.7775947281713346E-2</v>
      </c>
      <c r="CH854" s="124">
        <f t="shared" ref="CH854" si="16586">Z854/Z870</f>
        <v>6.2561342409371543E-2</v>
      </c>
      <c r="CI854" s="122">
        <f t="shared" ref="CI854" si="16587">AA854/AA870</f>
        <v>6.0671281484497699E-2</v>
      </c>
      <c r="CJ854" s="128">
        <f t="shared" ref="CJ854" si="16588">AB854/AB870</f>
        <v>5.1461737249257136E-2</v>
      </c>
      <c r="CK854" s="129">
        <f t="shared" ref="CK854" si="16589">AC854/AC870</f>
        <v>5.2234178523371033E-2</v>
      </c>
    </row>
    <row r="855" spans="1:89" x14ac:dyDescent="0.2">
      <c r="A855" s="130" t="s">
        <v>31</v>
      </c>
      <c r="B855" s="196">
        <v>985</v>
      </c>
      <c r="C855" s="180">
        <v>969</v>
      </c>
      <c r="D855" s="181">
        <v>467</v>
      </c>
      <c r="E855" s="182">
        <v>428</v>
      </c>
      <c r="F855" s="179">
        <v>1437</v>
      </c>
      <c r="G855" s="183">
        <v>723</v>
      </c>
      <c r="H855" s="181">
        <v>1646</v>
      </c>
      <c r="I855" s="182">
        <v>1412</v>
      </c>
      <c r="J855" s="179">
        <v>270</v>
      </c>
      <c r="K855" s="180">
        <v>264</v>
      </c>
      <c r="L855" s="181">
        <v>596</v>
      </c>
      <c r="M855" s="179">
        <v>890</v>
      </c>
      <c r="N855" s="184">
        <v>1337</v>
      </c>
      <c r="O855" s="197">
        <v>1387</v>
      </c>
      <c r="P855" s="179">
        <v>662</v>
      </c>
      <c r="Q855" s="180">
        <v>579</v>
      </c>
      <c r="R855" s="181">
        <v>874</v>
      </c>
      <c r="S855" s="182">
        <v>845</v>
      </c>
      <c r="T855" s="188">
        <v>159</v>
      </c>
      <c r="U855" s="179">
        <v>209</v>
      </c>
      <c r="V855" s="181">
        <v>508</v>
      </c>
      <c r="W855" s="198">
        <v>845</v>
      </c>
      <c r="X855" s="179">
        <v>422</v>
      </c>
      <c r="Y855" s="183">
        <v>319</v>
      </c>
      <c r="Z855" s="181">
        <v>1738</v>
      </c>
      <c r="AA855" s="179">
        <v>1555</v>
      </c>
      <c r="AB855" s="161">
        <f t="shared" si="16369"/>
        <v>11101</v>
      </c>
      <c r="AC855" s="162">
        <f t="shared" si="16370"/>
        <v>10425</v>
      </c>
      <c r="AE855" s="255" t="str">
        <f>$AE$18</f>
        <v>18:00 - 18:59</v>
      </c>
      <c r="AF855" s="119">
        <f t="shared" si="16561"/>
        <v>1040</v>
      </c>
      <c r="AG855" s="180">
        <f t="shared" si="16561"/>
        <v>2764</v>
      </c>
      <c r="AH855" s="181">
        <f t="shared" si="16561"/>
        <v>581</v>
      </c>
      <c r="AI855" s="182">
        <f t="shared" si="16561"/>
        <v>892</v>
      </c>
      <c r="AJ855" s="179">
        <f t="shared" si="16561"/>
        <v>1029</v>
      </c>
      <c r="AK855" s="183">
        <f t="shared" si="16561"/>
        <v>2456</v>
      </c>
      <c r="AL855" s="181">
        <f t="shared" si="16561"/>
        <v>1893</v>
      </c>
      <c r="AM855" s="182">
        <f t="shared" si="16561"/>
        <v>3511</v>
      </c>
      <c r="AN855" s="179">
        <f t="shared" si="16561"/>
        <v>524</v>
      </c>
      <c r="AO855" s="183">
        <f t="shared" si="16561"/>
        <v>186</v>
      </c>
      <c r="AP855" s="181">
        <f t="shared" si="16562"/>
        <v>1933</v>
      </c>
      <c r="AQ855" s="179">
        <f t="shared" si="16562"/>
        <v>545</v>
      </c>
      <c r="AR855" s="184">
        <f t="shared" si="16562"/>
        <v>2707</v>
      </c>
      <c r="AS855" s="185">
        <f t="shared" si="16562"/>
        <v>1893</v>
      </c>
      <c r="AT855" s="179">
        <f t="shared" si="16562"/>
        <v>1270</v>
      </c>
      <c r="AU855" s="183">
        <f t="shared" si="16562"/>
        <v>1348</v>
      </c>
      <c r="AV855" s="181">
        <f t="shared" si="16562"/>
        <v>1315</v>
      </c>
      <c r="AW855" s="182">
        <f t="shared" si="16562"/>
        <v>2001</v>
      </c>
      <c r="AX855" s="179">
        <f t="shared" si="16562"/>
        <v>614</v>
      </c>
      <c r="AY855" s="183">
        <f t="shared" si="16562"/>
        <v>128</v>
      </c>
      <c r="AZ855" s="181">
        <f t="shared" si="16562"/>
        <v>1942</v>
      </c>
      <c r="BA855" s="182">
        <f t="shared" si="16562"/>
        <v>999</v>
      </c>
      <c r="BB855" s="179">
        <f t="shared" si="16562"/>
        <v>1272</v>
      </c>
      <c r="BC855" s="183">
        <f t="shared" si="16562"/>
        <v>437</v>
      </c>
      <c r="BD855" s="181">
        <f t="shared" si="16562"/>
        <v>1895</v>
      </c>
      <c r="BE855" s="179">
        <f t="shared" si="16562"/>
        <v>2659</v>
      </c>
      <c r="BF855" s="163">
        <f>SUM(AF855,AH855,AJ855,AL855,AN855,AP855,AR855,AT855,AV855,AX855,AZ855,BB855,BD855)</f>
        <v>18015</v>
      </c>
      <c r="BG855" s="164">
        <f>SUM(AG855,AI855,AK855,AM855,AO855,AQ855,AS855,AU855,AW855,AY855,BA855,BC855,BE855)</f>
        <v>19819</v>
      </c>
      <c r="BI855" s="130" t="s">
        <v>31</v>
      </c>
      <c r="BJ855" s="122">
        <f>B855/B870</f>
        <v>4.4962797279408405E-2</v>
      </c>
      <c r="BK855" s="123">
        <f t="shared" ref="BK855" si="16590">C855/C870</f>
        <v>4.9400968646444048E-2</v>
      </c>
      <c r="BL855" s="124">
        <f t="shared" ref="BL855" si="16591">D855/D870</f>
        <v>4.6896967262502511E-2</v>
      </c>
      <c r="BM855" s="125">
        <f t="shared" ref="BM855" si="16592">E855/E870</f>
        <v>4.5590115040477205E-2</v>
      </c>
      <c r="BN855" s="122">
        <f t="shared" ref="BN855" si="16593">F855/F870</f>
        <v>5.7662212591790059E-2</v>
      </c>
      <c r="BO855" s="123">
        <f t="shared" ref="BO855" si="16594">G855/G870</f>
        <v>3.6186186186186187E-2</v>
      </c>
      <c r="BP855" s="124">
        <f t="shared" ref="BP855" si="16595">H855/H870</f>
        <v>5.3155073306206807E-2</v>
      </c>
      <c r="BQ855" s="125">
        <f t="shared" ref="BQ855" si="16596">I855/I870</f>
        <v>4.6930568019410375E-2</v>
      </c>
      <c r="BR855" s="122">
        <f t="shared" ref="BR855" si="16597">J855/J870</f>
        <v>5.2053209947946787E-2</v>
      </c>
      <c r="BS855" s="123">
        <f t="shared" ref="BS855" si="16598">K855/K870</f>
        <v>4.8378229796591531E-2</v>
      </c>
      <c r="BT855" s="124">
        <f t="shared" ref="BT855" si="16599">L855/L870</f>
        <v>3.7865311308767469E-2</v>
      </c>
      <c r="BU855" s="122">
        <f t="shared" ref="BU855" si="16600">M855/M870</f>
        <v>5.3995025177455559E-2</v>
      </c>
      <c r="BV855" s="126">
        <f t="shared" ref="BV855" si="16601">N855/N870</f>
        <v>4.6160751277447863E-2</v>
      </c>
      <c r="BW855" s="127">
        <f t="shared" ref="BW855" si="16602">O855/O870</f>
        <v>4.4805530430288149E-2</v>
      </c>
      <c r="BX855" s="122">
        <f t="shared" ref="BX855" si="16603">P855/P870</f>
        <v>4.5711918243336556E-2</v>
      </c>
      <c r="BY855" s="123">
        <f t="shared" ref="BY855" si="16604">Q855/Q870</f>
        <v>3.7502428913789757E-2</v>
      </c>
      <c r="BZ855" s="124">
        <f t="shared" ref="BZ855" si="16605">R855/R870</f>
        <v>4.5058514203227304E-2</v>
      </c>
      <c r="CA855" s="125">
        <f t="shared" ref="CA855" si="16606">S855/S870</f>
        <v>4.0401625627540044E-2</v>
      </c>
      <c r="CB855" s="122">
        <f t="shared" ref="CB855" si="16607">T855/T870</f>
        <v>3.3916382252559725E-2</v>
      </c>
      <c r="CC855" s="123">
        <f t="shared" ref="CC855" si="16608">U855/U870</f>
        <v>3.575705731394354E-2</v>
      </c>
      <c r="CD855" s="124">
        <f t="shared" ref="CD855" si="16609">V855/V870</f>
        <v>3.1789737171464327E-2</v>
      </c>
      <c r="CE855" s="125">
        <f t="shared" ref="CE855" si="16610">W855/W870</f>
        <v>4.3523049188771569E-2</v>
      </c>
      <c r="CF855" s="122">
        <f t="shared" ref="CF855" si="16611">X855/X870</f>
        <v>3.0537665532961864E-2</v>
      </c>
      <c r="CG855" s="123">
        <f t="shared" ref="CG855" si="16612">Y855/Y870</f>
        <v>3.503569467325645E-2</v>
      </c>
      <c r="CH855" s="124">
        <f t="shared" ref="CH855" si="16613">Z855/Z870</f>
        <v>5.5026119993667882E-2</v>
      </c>
      <c r="CI855" s="122">
        <f t="shared" ref="CI855" si="16614">AA855/AA870</f>
        <v>4.5227153743237741E-2</v>
      </c>
      <c r="CJ855" s="128">
        <f t="shared" ref="CJ855" si="16615">AB855/AB870</f>
        <v>4.6722560334015166E-2</v>
      </c>
      <c r="CK855" s="129">
        <f t="shared" ref="CK855" si="16616">AC855/AC870</f>
        <v>4.3974910046526934E-2</v>
      </c>
    </row>
    <row r="856" spans="1:89" ht="13.5" thickBot="1" x14ac:dyDescent="0.25">
      <c r="A856" s="138" t="s">
        <v>33</v>
      </c>
      <c r="B856" s="193">
        <v>916</v>
      </c>
      <c r="C856" s="187">
        <v>985</v>
      </c>
      <c r="D856" s="188">
        <v>370</v>
      </c>
      <c r="E856" s="189">
        <v>528</v>
      </c>
      <c r="F856" s="186">
        <v>903</v>
      </c>
      <c r="G856" s="190">
        <v>731</v>
      </c>
      <c r="H856" s="188">
        <v>1397</v>
      </c>
      <c r="I856" s="189">
        <v>1459</v>
      </c>
      <c r="J856" s="186">
        <v>288</v>
      </c>
      <c r="K856" s="187">
        <v>235</v>
      </c>
      <c r="L856" s="188">
        <v>725</v>
      </c>
      <c r="M856" s="186">
        <v>791</v>
      </c>
      <c r="N856" s="191">
        <v>1164</v>
      </c>
      <c r="O856" s="194">
        <v>1423</v>
      </c>
      <c r="P856" s="186">
        <v>605</v>
      </c>
      <c r="Q856" s="187">
        <v>629</v>
      </c>
      <c r="R856" s="188">
        <v>947</v>
      </c>
      <c r="S856" s="189">
        <v>1013</v>
      </c>
      <c r="T856" s="186">
        <v>183</v>
      </c>
      <c r="U856" s="190">
        <v>277</v>
      </c>
      <c r="V856" s="188">
        <v>675</v>
      </c>
      <c r="W856" s="195">
        <v>964</v>
      </c>
      <c r="X856" s="186">
        <v>546</v>
      </c>
      <c r="Y856" s="190">
        <v>332</v>
      </c>
      <c r="Z856" s="188">
        <v>1639</v>
      </c>
      <c r="AA856" s="186">
        <v>2210</v>
      </c>
      <c r="AB856" s="161">
        <f t="shared" si="16369"/>
        <v>10358</v>
      </c>
      <c r="AC856" s="162">
        <f t="shared" si="16370"/>
        <v>11577</v>
      </c>
      <c r="AE856" s="253">
        <f>$AE$19</f>
        <v>0</v>
      </c>
      <c r="AF856" s="119">
        <f t="shared" si="16561"/>
        <v>0</v>
      </c>
      <c r="AG856" s="187">
        <f t="shared" si="16561"/>
        <v>0</v>
      </c>
      <c r="AH856" s="188">
        <f t="shared" si="16561"/>
        <v>0</v>
      </c>
      <c r="AI856" s="189">
        <f t="shared" si="16561"/>
        <v>0</v>
      </c>
      <c r="AJ856" s="186">
        <f t="shared" si="16561"/>
        <v>0</v>
      </c>
      <c r="AK856" s="190">
        <f t="shared" si="16561"/>
        <v>0</v>
      </c>
      <c r="AL856" s="188">
        <f t="shared" si="16561"/>
        <v>0</v>
      </c>
      <c r="AM856" s="189">
        <f t="shared" si="16561"/>
        <v>0</v>
      </c>
      <c r="AN856" s="186">
        <f t="shared" si="16561"/>
        <v>0</v>
      </c>
      <c r="AO856" s="190">
        <f t="shared" si="16561"/>
        <v>0</v>
      </c>
      <c r="AP856" s="188">
        <f t="shared" si="16562"/>
        <v>0</v>
      </c>
      <c r="AQ856" s="186">
        <f t="shared" si="16562"/>
        <v>0</v>
      </c>
      <c r="AR856" s="191">
        <f t="shared" si="16562"/>
        <v>0</v>
      </c>
      <c r="AS856" s="192">
        <f t="shared" si="16562"/>
        <v>0</v>
      </c>
      <c r="AT856" s="186">
        <f t="shared" si="16562"/>
        <v>0</v>
      </c>
      <c r="AU856" s="190">
        <f t="shared" si="16562"/>
        <v>0</v>
      </c>
      <c r="AV856" s="188">
        <f t="shared" si="16562"/>
        <v>0</v>
      </c>
      <c r="AW856" s="189">
        <f t="shared" si="16562"/>
        <v>0</v>
      </c>
      <c r="AX856" s="186">
        <f t="shared" si="16562"/>
        <v>0</v>
      </c>
      <c r="AY856" s="190">
        <f t="shared" si="16562"/>
        <v>0</v>
      </c>
      <c r="AZ856" s="188">
        <f t="shared" si="16562"/>
        <v>0</v>
      </c>
      <c r="BA856" s="189">
        <f t="shared" si="16562"/>
        <v>0</v>
      </c>
      <c r="BB856" s="186">
        <f t="shared" si="16562"/>
        <v>0</v>
      </c>
      <c r="BC856" s="190">
        <f t="shared" si="16562"/>
        <v>0</v>
      </c>
      <c r="BD856" s="188">
        <f t="shared" si="16562"/>
        <v>0</v>
      </c>
      <c r="BE856" s="186">
        <f t="shared" si="16562"/>
        <v>0</v>
      </c>
      <c r="BF856" s="163">
        <f>SUM(AF856,AH856,AJ856,AL856,AN856,AP856,AR856,AT856,AV856,AX856,AZ856,BB856,BD856)</f>
        <v>0</v>
      </c>
      <c r="BG856" s="164">
        <f>SUM(AG856,AI856,AK856,AM856,AO856,AQ856,AS856,AU856,AW856,AY856,BA856,BC856,BE856)</f>
        <v>0</v>
      </c>
      <c r="BI856" s="138" t="s">
        <v>33</v>
      </c>
      <c r="BJ856" s="122">
        <f>B856/B870</f>
        <v>4.1813119094353403E-2</v>
      </c>
      <c r="BK856" s="123">
        <f t="shared" ref="BK856" si="16617">C856/C870</f>
        <v>5.0216670915115981E-2</v>
      </c>
      <c r="BL856" s="124">
        <f t="shared" ref="BL856" si="16618">D856/D870</f>
        <v>3.7156055432817837E-2</v>
      </c>
      <c r="BM856" s="125">
        <f t="shared" ref="BM856" si="16619">E856/E870</f>
        <v>5.624201107797188E-2</v>
      </c>
      <c r="BN856" s="122">
        <f t="shared" ref="BN856" si="16620">F856/F870</f>
        <v>3.6234501023233417E-2</v>
      </c>
      <c r="BO856" s="123">
        <f t="shared" ref="BO856" si="16621">G856/G870</f>
        <v>3.6586586586586589E-2</v>
      </c>
      <c r="BP856" s="124">
        <f t="shared" ref="BP856" si="16622">H856/H870</f>
        <v>4.5113995995608086E-2</v>
      </c>
      <c r="BQ856" s="125">
        <f t="shared" ref="BQ856" si="16623">I856/I870</f>
        <v>4.8492704490311428E-2</v>
      </c>
      <c r="BR856" s="122">
        <f t="shared" ref="BR856" si="16624">J856/J870</f>
        <v>5.5523423944476576E-2</v>
      </c>
      <c r="BS856" s="123">
        <f t="shared" ref="BS856" si="16625">K856/K870</f>
        <v>4.3063954553784131E-2</v>
      </c>
      <c r="BT856" s="124">
        <f t="shared" ref="BT856" si="16626">L856/L870</f>
        <v>4.6060991105463786E-2</v>
      </c>
      <c r="BU856" s="122">
        <f t="shared" ref="BU856" si="16627">M856/M870</f>
        <v>4.7988836983558818E-2</v>
      </c>
      <c r="BV856" s="126">
        <f t="shared" ref="BV856" si="16628">N856/N870</f>
        <v>4.0187819361966581E-2</v>
      </c>
      <c r="BW856" s="127">
        <f t="shared" ref="BW856" si="16629">O856/O870</f>
        <v>4.5968471378731099E-2</v>
      </c>
      <c r="BX856" s="122">
        <f t="shared" ref="BX856" si="16630">P856/P870</f>
        <v>4.1775997790360446E-2</v>
      </c>
      <c r="BY856" s="123">
        <f t="shared" ref="BY856" si="16631">Q856/Q870</f>
        <v>4.0740980633460717E-2</v>
      </c>
      <c r="BZ856" s="124">
        <f t="shared" ref="BZ856" si="16632">R856/R870</f>
        <v>4.8821982780842398E-2</v>
      </c>
      <c r="CA856" s="125">
        <f t="shared" ref="CA856" si="16633">S856/S870</f>
        <v>4.8434138178340906E-2</v>
      </c>
      <c r="CB856" s="122">
        <f t="shared" ref="CB856" si="16634">T856/T870</f>
        <v>3.9035836177474401E-2</v>
      </c>
      <c r="CC856" s="123">
        <f t="shared" ref="CC856" si="16635">U856/U870</f>
        <v>4.7390932420872542E-2</v>
      </c>
      <c r="CD856" s="124">
        <f t="shared" ref="CD856" si="16636">V856/V870</f>
        <v>4.2240300375469338E-2</v>
      </c>
      <c r="CE856" s="125">
        <f t="shared" ref="CE856" si="16637">W856/W870</f>
        <v>4.9652330672160704E-2</v>
      </c>
      <c r="CF856" s="122">
        <f t="shared" ref="CF856" si="16638">X856/X870</f>
        <v>3.9510818438381938E-2</v>
      </c>
      <c r="CG856" s="123">
        <f t="shared" ref="CG856" si="16639">Y856/Y870</f>
        <v>3.646348160351455E-2</v>
      </c>
      <c r="CH856" s="124">
        <f t="shared" ref="CH856" si="16640">Z856/Z870</f>
        <v>5.189172075352224E-2</v>
      </c>
      <c r="CI856" s="122">
        <f t="shared" ref="CI856" si="16641">AA856/AA870</f>
        <v>6.4277819789424692E-2</v>
      </c>
      <c r="CJ856" s="128">
        <f t="shared" ref="CJ856" si="16642">AB856/AB870</f>
        <v>4.3595376987634368E-2</v>
      </c>
      <c r="CK856" s="129">
        <f t="shared" ref="CK856" si="16643">AC856/AC870</f>
        <v>4.8834295789797824E-2</v>
      </c>
    </row>
    <row r="857" spans="1:89" ht="14.25" thickTop="1" thickBot="1" x14ac:dyDescent="0.25">
      <c r="A857" s="130" t="s">
        <v>34</v>
      </c>
      <c r="B857" s="196">
        <v>833</v>
      </c>
      <c r="C857" s="180">
        <v>1009</v>
      </c>
      <c r="D857" s="181">
        <v>407</v>
      </c>
      <c r="E857" s="182">
        <v>434</v>
      </c>
      <c r="F857" s="179">
        <v>951</v>
      </c>
      <c r="G857" s="183">
        <v>973</v>
      </c>
      <c r="H857" s="181">
        <v>1502</v>
      </c>
      <c r="I857" s="182">
        <v>1488</v>
      </c>
      <c r="J857" s="179">
        <v>273</v>
      </c>
      <c r="K857" s="180">
        <v>187</v>
      </c>
      <c r="L857" s="181">
        <v>817</v>
      </c>
      <c r="M857" s="179">
        <v>646</v>
      </c>
      <c r="N857" s="184">
        <v>1359</v>
      </c>
      <c r="O857" s="197">
        <v>1208</v>
      </c>
      <c r="P857" s="179">
        <v>728</v>
      </c>
      <c r="Q857" s="180">
        <v>546</v>
      </c>
      <c r="R857" s="181">
        <v>882</v>
      </c>
      <c r="S857" s="182">
        <v>934</v>
      </c>
      <c r="T857" s="179">
        <v>227</v>
      </c>
      <c r="U857" s="183">
        <v>232</v>
      </c>
      <c r="V857" s="181">
        <v>735</v>
      </c>
      <c r="W857" s="198">
        <v>807</v>
      </c>
      <c r="X857" s="179">
        <v>553</v>
      </c>
      <c r="Y857" s="183">
        <v>366</v>
      </c>
      <c r="Z857" s="181">
        <v>1750</v>
      </c>
      <c r="AA857" s="179">
        <v>1966</v>
      </c>
      <c r="AB857" s="161">
        <f t="shared" si="16369"/>
        <v>11017</v>
      </c>
      <c r="AC857" s="162">
        <f t="shared" si="16370"/>
        <v>10796</v>
      </c>
      <c r="AE857" s="250" t="s">
        <v>25</v>
      </c>
      <c r="AF857" s="14">
        <f t="shared" ref="AF857:BG857" si="16644">SUM(AF854:AF856)</f>
        <v>2145</v>
      </c>
      <c r="AG857" s="1">
        <f t="shared" si="16644"/>
        <v>4567</v>
      </c>
      <c r="AH857" s="14">
        <f t="shared" si="16644"/>
        <v>1412</v>
      </c>
      <c r="AI857" s="1">
        <f t="shared" si="16644"/>
        <v>1467</v>
      </c>
      <c r="AJ857" s="14">
        <f t="shared" si="16644"/>
        <v>2188</v>
      </c>
      <c r="AK857" s="1">
        <f t="shared" si="16644"/>
        <v>4244</v>
      </c>
      <c r="AL857" s="14">
        <f t="shared" si="16644"/>
        <v>3733</v>
      </c>
      <c r="AM857" s="1">
        <f t="shared" si="16644"/>
        <v>5988</v>
      </c>
      <c r="AN857" s="14">
        <f t="shared" si="16644"/>
        <v>1260</v>
      </c>
      <c r="AO857" s="1">
        <f t="shared" si="16644"/>
        <v>344</v>
      </c>
      <c r="AP857" s="14">
        <f t="shared" si="16644"/>
        <v>3842</v>
      </c>
      <c r="AQ857" s="1">
        <f t="shared" si="16644"/>
        <v>1058</v>
      </c>
      <c r="AR857" s="14">
        <f t="shared" si="16644"/>
        <v>5425</v>
      </c>
      <c r="AS857" s="1">
        <f t="shared" si="16644"/>
        <v>3434</v>
      </c>
      <c r="AT857" s="14">
        <f t="shared" si="16644"/>
        <v>2671</v>
      </c>
      <c r="AU857" s="1">
        <f t="shared" si="16644"/>
        <v>2305</v>
      </c>
      <c r="AV857" s="14">
        <f t="shared" si="16644"/>
        <v>2561</v>
      </c>
      <c r="AW857" s="1">
        <f t="shared" si="16644"/>
        <v>3633</v>
      </c>
      <c r="AX857" s="14">
        <f t="shared" si="16644"/>
        <v>1336</v>
      </c>
      <c r="AY857" s="1">
        <f t="shared" si="16644"/>
        <v>280</v>
      </c>
      <c r="AZ857" s="14">
        <f t="shared" si="16644"/>
        <v>3757</v>
      </c>
      <c r="BA857" s="1">
        <f t="shared" si="16644"/>
        <v>2050</v>
      </c>
      <c r="BB857" s="14">
        <f t="shared" si="16644"/>
        <v>2665</v>
      </c>
      <c r="BC857" s="1">
        <f t="shared" si="16644"/>
        <v>869</v>
      </c>
      <c r="BD857" s="14">
        <f t="shared" si="16644"/>
        <v>4016</v>
      </c>
      <c r="BE857" s="1">
        <f t="shared" si="16644"/>
        <v>5493</v>
      </c>
      <c r="BF857" s="165">
        <f t="shared" si="16644"/>
        <v>37011</v>
      </c>
      <c r="BG857" s="166">
        <f t="shared" si="16644"/>
        <v>35732</v>
      </c>
      <c r="BI857" s="130" t="s">
        <v>34</v>
      </c>
      <c r="BJ857" s="122">
        <f>B857/B870</f>
        <v>3.8024375770301731E-2</v>
      </c>
      <c r="BK857" s="123">
        <f t="shared" ref="BK857" si="16645">C857/C870</f>
        <v>5.1440224318123888E-2</v>
      </c>
      <c r="BL857" s="124">
        <f t="shared" ref="BL857" si="16646">D857/D870</f>
        <v>4.0871660976099615E-2</v>
      </c>
      <c r="BM857" s="125">
        <f t="shared" ref="BM857" si="16647">E857/E870</f>
        <v>4.6229228802726882E-2</v>
      </c>
      <c r="BN857" s="122">
        <f t="shared" ref="BN857" si="16648">F857/F870</f>
        <v>3.8160587456362104E-2</v>
      </c>
      <c r="BO857" s="123">
        <f t="shared" ref="BO857" si="16649">G857/G870</f>
        <v>4.8698698698698702E-2</v>
      </c>
      <c r="BP857" s="124">
        <f t="shared" ref="BP857" si="16650">H857/H870</f>
        <v>4.850481172899309E-2</v>
      </c>
      <c r="BQ857" s="125">
        <f t="shared" ref="BQ857" si="16651">I857/I870</f>
        <v>4.945657592980357E-2</v>
      </c>
      <c r="BR857" s="122">
        <f t="shared" ref="BR857" si="16652">J857/J870</f>
        <v>5.2631578947368418E-2</v>
      </c>
      <c r="BS857" s="123">
        <f t="shared" ref="BS857" si="16653">K857/K870</f>
        <v>3.4267912772585667E-2</v>
      </c>
      <c r="BT857" s="124">
        <f t="shared" ref="BT857" si="16654">L857/L870</f>
        <v>5.1905972045743327E-2</v>
      </c>
      <c r="BU857" s="122">
        <f t="shared" ref="BU857" si="16655">M857/M870</f>
        <v>3.9191894679366623E-2</v>
      </c>
      <c r="BV857" s="126">
        <f t="shared" ref="BV857" si="16656">N857/N870</f>
        <v>4.6920314873636237E-2</v>
      </c>
      <c r="BW857" s="127">
        <f t="shared" ref="BW857" si="16657">O857/O870</f>
        <v>3.9023129603307921E-2</v>
      </c>
      <c r="BX857" s="122">
        <f t="shared" ref="BX857" si="16658">P857/P870</f>
        <v>5.0269299820466788E-2</v>
      </c>
      <c r="BY857" s="123">
        <f t="shared" ref="BY857" si="16659">Q857/Q870</f>
        <v>3.5364984778806917E-2</v>
      </c>
      <c r="BZ857" s="124">
        <f t="shared" ref="BZ857" si="16660">R857/R870</f>
        <v>4.5470949115842658E-2</v>
      </c>
      <c r="CA857" s="125">
        <f t="shared" ref="CA857" si="16661">S857/S870</f>
        <v>4.4656944776476214E-2</v>
      </c>
      <c r="CB857" s="122">
        <f t="shared" ref="CB857" si="16662">T857/T870</f>
        <v>4.842150170648464E-2</v>
      </c>
      <c r="CC857" s="123">
        <f t="shared" ref="CC857" si="16663">U857/U870</f>
        <v>3.9692044482463641E-2</v>
      </c>
      <c r="CD857" s="124">
        <f t="shared" ref="CD857" si="16664">V857/V870</f>
        <v>4.599499374217772E-2</v>
      </c>
      <c r="CE857" s="125">
        <f t="shared" ref="CE857" si="16665">W857/W870</f>
        <v>4.1565799639454032E-2</v>
      </c>
      <c r="CF857" s="122">
        <f t="shared" ref="CF857" si="16666">X857/X870</f>
        <v>4.0017367392720167E-2</v>
      </c>
      <c r="CG857" s="123">
        <f t="shared" ref="CG857" si="16667">Y857/Y870</f>
        <v>4.0197693574958816E-2</v>
      </c>
      <c r="CH857" s="124">
        <f t="shared" ref="CH857" si="16668">Z857/Z870</f>
        <v>5.5406047174291595E-2</v>
      </c>
      <c r="CI857" s="122">
        <f t="shared" ref="CI857" si="16669">AA857/AA870</f>
        <v>5.7181083124890932E-2</v>
      </c>
      <c r="CJ857" s="128">
        <f t="shared" ref="CJ857" si="16670">AB857/AB870</f>
        <v>4.6369016052593921E-2</v>
      </c>
      <c r="CK857" s="129">
        <f t="shared" ref="CK857" si="16671">AC857/AC870</f>
        <v>4.5539868476000459E-2</v>
      </c>
    </row>
    <row r="858" spans="1:89" ht="13.5" thickTop="1" x14ac:dyDescent="0.2">
      <c r="A858" s="138" t="s">
        <v>35</v>
      </c>
      <c r="B858" s="193">
        <v>844</v>
      </c>
      <c r="C858" s="187">
        <v>1380</v>
      </c>
      <c r="D858" s="188">
        <v>469</v>
      </c>
      <c r="E858" s="189">
        <v>522</v>
      </c>
      <c r="F858" s="186">
        <v>951</v>
      </c>
      <c r="G858" s="190">
        <v>1113</v>
      </c>
      <c r="H858" s="188">
        <v>1455</v>
      </c>
      <c r="I858" s="189">
        <v>1744</v>
      </c>
      <c r="J858" s="186">
        <v>377</v>
      </c>
      <c r="K858" s="187">
        <v>174</v>
      </c>
      <c r="L858" s="188">
        <v>1202</v>
      </c>
      <c r="M858" s="186">
        <v>607</v>
      </c>
      <c r="N858" s="191">
        <v>1577</v>
      </c>
      <c r="O858" s="194">
        <v>1283</v>
      </c>
      <c r="P858" s="186">
        <v>839</v>
      </c>
      <c r="Q858" s="187">
        <v>609</v>
      </c>
      <c r="R858" s="188">
        <v>946</v>
      </c>
      <c r="S858" s="189">
        <v>991</v>
      </c>
      <c r="T858" s="186">
        <v>307</v>
      </c>
      <c r="U858" s="190">
        <v>149</v>
      </c>
      <c r="V858" s="188">
        <v>1097</v>
      </c>
      <c r="W858" s="195">
        <v>819</v>
      </c>
      <c r="X858" s="186">
        <v>699</v>
      </c>
      <c r="Y858" s="190">
        <v>286</v>
      </c>
      <c r="Z858" s="188">
        <v>1778</v>
      </c>
      <c r="AA858" s="186">
        <v>1917</v>
      </c>
      <c r="AB858" s="161">
        <f t="shared" si="16369"/>
        <v>12541</v>
      </c>
      <c r="AC858" s="162">
        <f t="shared" si="16370"/>
        <v>11594</v>
      </c>
      <c r="BI858" s="138" t="s">
        <v>35</v>
      </c>
      <c r="BJ858" s="122">
        <f>B858/B870</f>
        <v>3.8526498379513399E-2</v>
      </c>
      <c r="BK858" s="123">
        <f t="shared" ref="BK858" si="16672">C858/C870</f>
        <v>7.0354320672954371E-2</v>
      </c>
      <c r="BL858" s="124">
        <f t="shared" ref="BL858" si="16673">D858/D870</f>
        <v>4.7097810805382605E-2</v>
      </c>
      <c r="BM858" s="125">
        <f t="shared" ref="BM858" si="16674">E858/E870</f>
        <v>5.5602897315722197E-2</v>
      </c>
      <c r="BN858" s="122">
        <f t="shared" ref="BN858" si="16675">F858/F870</f>
        <v>3.8160587456362104E-2</v>
      </c>
      <c r="BO858" s="123">
        <f t="shared" ref="BO858" si="16676">G858/G870</f>
        <v>5.5705705705705703E-2</v>
      </c>
      <c r="BP858" s="124">
        <f t="shared" ref="BP858" si="16677">H858/H870</f>
        <v>4.6987018019763613E-2</v>
      </c>
      <c r="BQ858" s="125">
        <f t="shared" ref="BQ858" si="16678">I858/I870</f>
        <v>5.7965234154285901E-2</v>
      </c>
      <c r="BR858" s="122">
        <f t="shared" ref="BR858" si="16679">J858/J870</f>
        <v>7.2681704260651625E-2</v>
      </c>
      <c r="BS858" s="123">
        <f t="shared" ref="BS858" si="16680">K858/K870</f>
        <v>3.1885651456844417E-2</v>
      </c>
      <c r="BT858" s="124">
        <f t="shared" ref="BT858" si="16681">L858/L870</f>
        <v>7.6365946632782719E-2</v>
      </c>
      <c r="BU858" s="122">
        <f t="shared" ref="BU858" si="16682">M858/M870</f>
        <v>3.6825820542376993E-2</v>
      </c>
      <c r="BV858" s="126">
        <f t="shared" ref="BV858" si="16683">N858/N870</f>
        <v>5.4446899599502829E-2</v>
      </c>
      <c r="BW858" s="127">
        <f t="shared" ref="BW858" si="16684">O858/O870</f>
        <v>4.1445923245897402E-2</v>
      </c>
      <c r="BX858" s="122">
        <f t="shared" ref="BX858" si="16685">P858/P870</f>
        <v>5.7933987018367626E-2</v>
      </c>
      <c r="BY858" s="123">
        <f t="shared" ref="BY858" si="16686">Q858/Q870</f>
        <v>3.9445559945592332E-2</v>
      </c>
      <c r="BZ858" s="124">
        <f t="shared" ref="BZ858" si="16687">R858/R870</f>
        <v>4.8770428416765481E-2</v>
      </c>
      <c r="CA858" s="125">
        <f t="shared" ref="CA858" si="16688">S858/S870</f>
        <v>4.738226153478365E-2</v>
      </c>
      <c r="CB858" s="122">
        <f t="shared" ref="CB858" si="16689">T858/T870</f>
        <v>6.5486348122866897E-2</v>
      </c>
      <c r="CC858" s="123">
        <f t="shared" ref="CC858" si="16690">U858/U870</f>
        <v>2.5491873396065012E-2</v>
      </c>
      <c r="CD858" s="124">
        <f t="shared" ref="CD858" si="16691">V858/V870</f>
        <v>6.8648310387984982E-2</v>
      </c>
      <c r="CE858" s="125">
        <f t="shared" ref="CE858" si="16692">W858/W870</f>
        <v>4.2183878444501673E-2</v>
      </c>
      <c r="CF858" s="122">
        <f t="shared" ref="CF858" si="16693">X858/X870</f>
        <v>5.0582531297488964E-2</v>
      </c>
      <c r="CG858" s="123">
        <f t="shared" ref="CG858" si="16694">Y858/Y870</f>
        <v>3.1411312465678201E-2</v>
      </c>
      <c r="CH858" s="124">
        <f t="shared" ref="CH858" si="16695">Z858/Z870</f>
        <v>5.6292543929080258E-2</v>
      </c>
      <c r="CI858" s="122">
        <f t="shared" ref="CI858" si="16696">AA858/AA870</f>
        <v>5.5755918794718168E-2</v>
      </c>
      <c r="CJ858" s="128">
        <f t="shared" ref="CJ858" si="16697">AB858/AB870</f>
        <v>5.2783319444093708E-2</v>
      </c>
      <c r="CK858" s="129">
        <f t="shared" ref="CK858" si="16698">AC858/AC870</f>
        <v>4.8906005475245394E-2</v>
      </c>
    </row>
    <row r="859" spans="1:89" x14ac:dyDescent="0.2">
      <c r="A859" s="130" t="s">
        <v>36</v>
      </c>
      <c r="B859" s="196">
        <v>926</v>
      </c>
      <c r="C859" s="180">
        <v>1624</v>
      </c>
      <c r="D859" s="181">
        <v>746</v>
      </c>
      <c r="E859" s="182">
        <v>556</v>
      </c>
      <c r="F859" s="179">
        <v>1183</v>
      </c>
      <c r="G859" s="183">
        <v>1833</v>
      </c>
      <c r="H859" s="181">
        <v>1582</v>
      </c>
      <c r="I859" s="182">
        <v>2526</v>
      </c>
      <c r="J859" s="179">
        <v>527</v>
      </c>
      <c r="K859" s="180">
        <v>150</v>
      </c>
      <c r="L859" s="181">
        <v>1450</v>
      </c>
      <c r="M859" s="179">
        <v>570</v>
      </c>
      <c r="N859" s="184">
        <v>2194</v>
      </c>
      <c r="O859" s="197">
        <v>1519</v>
      </c>
      <c r="P859" s="179">
        <v>1106</v>
      </c>
      <c r="Q859" s="180">
        <v>750</v>
      </c>
      <c r="R859" s="181">
        <v>1329</v>
      </c>
      <c r="S859" s="182">
        <v>1528</v>
      </c>
      <c r="T859" s="179">
        <v>632</v>
      </c>
      <c r="U859" s="183">
        <v>143</v>
      </c>
      <c r="V859" s="181">
        <v>1594</v>
      </c>
      <c r="W859" s="198">
        <v>1019</v>
      </c>
      <c r="X859" s="179">
        <v>1015</v>
      </c>
      <c r="Y859" s="183">
        <v>400</v>
      </c>
      <c r="Z859" s="181">
        <v>2012</v>
      </c>
      <c r="AA859" s="179">
        <v>2888</v>
      </c>
      <c r="AB859" s="161">
        <f t="shared" si="16369"/>
        <v>16296</v>
      </c>
      <c r="AC859" s="162">
        <f t="shared" si="16370"/>
        <v>15506</v>
      </c>
      <c r="BI859" s="130" t="s">
        <v>36</v>
      </c>
      <c r="BJ859" s="122">
        <f>B859/B870</f>
        <v>4.2269594193636739E-2</v>
      </c>
      <c r="BK859" s="123">
        <f t="shared" ref="BK859" si="16699">C859/C870</f>
        <v>8.2793780270201373E-2</v>
      </c>
      <c r="BL859" s="124">
        <f t="shared" ref="BL859" si="16700">D859/D870</f>
        <v>7.4914641494275958E-2</v>
      </c>
      <c r="BM859" s="125">
        <f t="shared" ref="BM859" si="16701">E859/E870</f>
        <v>5.9224541968470386E-2</v>
      </c>
      <c r="BN859" s="122">
        <f t="shared" ref="BN859" si="16702">F859/F870</f>
        <v>4.747000521648409E-2</v>
      </c>
      <c r="BO859" s="123">
        <f t="shared" ref="BO859" si="16703">G859/G870</f>
        <v>9.1741741741741739E-2</v>
      </c>
      <c r="BP859" s="124">
        <f t="shared" ref="BP859" si="16704">H859/H870</f>
        <v>5.1088290383000709E-2</v>
      </c>
      <c r="BQ859" s="125">
        <f t="shared" ref="BQ859" si="16705">I859/I870</f>
        <v>8.395652607438428E-2</v>
      </c>
      <c r="BR859" s="122">
        <f t="shared" ref="BR859" si="16706">J859/J870</f>
        <v>0.10160015423173317</v>
      </c>
      <c r="BS859" s="123">
        <f t="shared" ref="BS859" si="16707">K859/K870</f>
        <v>2.7487630566245189E-2</v>
      </c>
      <c r="BT859" s="124">
        <f t="shared" ref="BT859" si="16708">L859/L870</f>
        <v>9.2121982210927572E-2</v>
      </c>
      <c r="BU859" s="122">
        <f t="shared" ref="BU859" si="16709">M859/M870</f>
        <v>3.4581083540617605E-2</v>
      </c>
      <c r="BV859" s="126">
        <f t="shared" ref="BV859" si="16710">N859/N870</f>
        <v>7.5749205910785808E-2</v>
      </c>
      <c r="BW859" s="127">
        <f t="shared" ref="BW859" si="16711">O859/O870</f>
        <v>4.9069647241245636E-2</v>
      </c>
      <c r="BX859" s="122">
        <f t="shared" ref="BX859" si="16712">P859/P870</f>
        <v>7.6370667034939929E-2</v>
      </c>
      <c r="BY859" s="123">
        <f t="shared" ref="BY859" si="16713">Q859/Q870</f>
        <v>4.8578275795064449E-2</v>
      </c>
      <c r="BZ859" s="124">
        <f t="shared" ref="BZ859" si="16714">R859/R870</f>
        <v>6.8515749858225505E-2</v>
      </c>
      <c r="CA859" s="125">
        <f t="shared" ref="CA859" si="16715">S859/S870</f>
        <v>7.3057614152522113E-2</v>
      </c>
      <c r="CB859" s="122">
        <f t="shared" ref="CB859" si="16716">T859/T870</f>
        <v>0.1348122866894198</v>
      </c>
      <c r="CC859" s="123">
        <f t="shared" ref="CC859" si="16717">U859/U870</f>
        <v>2.446535500427716E-2</v>
      </c>
      <c r="CD859" s="124">
        <f t="shared" ref="CD859" si="16718">V859/V870</f>
        <v>9.9749687108886112E-2</v>
      </c>
      <c r="CE859" s="125">
        <f t="shared" ref="CE859" si="16719">W859/W870</f>
        <v>5.2485191861962398E-2</v>
      </c>
      <c r="CF859" s="122">
        <f t="shared" ref="CF859" si="16720">X859/X870</f>
        <v>7.3449598379043343E-2</v>
      </c>
      <c r="CG859" s="123">
        <f t="shared" ref="CG859" si="16721">Y859/Y870</f>
        <v>4.3931905546403076E-2</v>
      </c>
      <c r="CH859" s="124">
        <f t="shared" ref="CH859" si="16722">Z859/Z870</f>
        <v>6.370112395124268E-2</v>
      </c>
      <c r="CI859" s="122">
        <f t="shared" ref="CI859" si="16723">AA859/AA870</f>
        <v>8.3997440521202948E-2</v>
      </c>
      <c r="CJ859" s="128">
        <f t="shared" ref="CJ859" si="16724">AB859/AB870</f>
        <v>6.8587590595722114E-2</v>
      </c>
      <c r="CK859" s="129">
        <f t="shared" ref="CK859" si="16725">AC859/AC870</f>
        <v>6.5407669561769452E-2</v>
      </c>
    </row>
    <row r="860" spans="1:89" x14ac:dyDescent="0.2">
      <c r="A860" s="138" t="s">
        <v>30</v>
      </c>
      <c r="B860" s="193">
        <v>1105</v>
      </c>
      <c r="C860" s="187">
        <v>1803</v>
      </c>
      <c r="D860" s="188">
        <v>831</v>
      </c>
      <c r="E860" s="189">
        <v>575</v>
      </c>
      <c r="F860" s="186">
        <v>1159</v>
      </c>
      <c r="G860" s="190">
        <v>1788</v>
      </c>
      <c r="H860" s="188">
        <v>1840</v>
      </c>
      <c r="I860" s="189">
        <v>2477</v>
      </c>
      <c r="J860" s="186">
        <v>736</v>
      </c>
      <c r="K860" s="187">
        <v>158</v>
      </c>
      <c r="L860" s="188">
        <v>1909</v>
      </c>
      <c r="M860" s="186">
        <v>513</v>
      </c>
      <c r="N860" s="191">
        <v>2718</v>
      </c>
      <c r="O860" s="194">
        <v>1541</v>
      </c>
      <c r="P860" s="186">
        <v>1401</v>
      </c>
      <c r="Q860" s="187">
        <v>957</v>
      </c>
      <c r="R860" s="188">
        <v>1246</v>
      </c>
      <c r="S860" s="189">
        <v>1632</v>
      </c>
      <c r="T860" s="186">
        <v>722</v>
      </c>
      <c r="U860" s="190">
        <v>152</v>
      </c>
      <c r="V860" s="188">
        <v>1815</v>
      </c>
      <c r="W860" s="195">
        <v>1051</v>
      </c>
      <c r="X860" s="186">
        <v>1393</v>
      </c>
      <c r="Y860" s="190">
        <v>432</v>
      </c>
      <c r="Z860" s="188">
        <v>2121</v>
      </c>
      <c r="AA860" s="186">
        <v>2834</v>
      </c>
      <c r="AB860" s="161">
        <f t="shared" si="16369"/>
        <v>18996</v>
      </c>
      <c r="AC860" s="162">
        <f t="shared" si="16370"/>
        <v>15913</v>
      </c>
      <c r="BI860" s="138" t="s">
        <v>30</v>
      </c>
      <c r="BJ860" s="122">
        <f>B860/B870</f>
        <v>5.044049847080842E-2</v>
      </c>
      <c r="BK860" s="123">
        <f t="shared" ref="BK860" si="16726">C860/C870</f>
        <v>9.1919449400968647E-2</v>
      </c>
      <c r="BL860" s="124">
        <f t="shared" ref="BL860" si="16727">D860/D870</f>
        <v>8.3450492066680051E-2</v>
      </c>
      <c r="BM860" s="125">
        <f t="shared" ref="BM860" si="16728">E860/E870</f>
        <v>6.1248402215594376E-2</v>
      </c>
      <c r="BN860" s="122">
        <f t="shared" ref="BN860" si="16729">F860/F870</f>
        <v>4.6506961999919744E-2</v>
      </c>
      <c r="BO860" s="123">
        <f t="shared" ref="BO860" si="16730">G860/G870</f>
        <v>8.9489489489489496E-2</v>
      </c>
      <c r="BP860" s="124">
        <f t="shared" ref="BP860" si="16731">H860/H870</f>
        <v>5.9420009042175287E-2</v>
      </c>
      <c r="BQ860" s="125">
        <f t="shared" ref="BQ860" si="16732">I860/I870</f>
        <v>8.2327915711104468E-2</v>
      </c>
      <c r="BR860" s="122">
        <f t="shared" ref="BR860" si="16733">J860/J870</f>
        <v>0.14189319452477347</v>
      </c>
      <c r="BS860" s="123">
        <f t="shared" ref="BS860" si="16734">K860/K870</f>
        <v>2.8953637529778267E-2</v>
      </c>
      <c r="BT860" s="124">
        <f t="shared" ref="BT860" si="16735">L860/L870</f>
        <v>0.12128335451080051</v>
      </c>
      <c r="BU860" s="122">
        <f t="shared" ref="BU860" si="16736">M860/M870</f>
        <v>3.1122975186555844E-2</v>
      </c>
      <c r="BV860" s="126">
        <f t="shared" ref="BV860" si="16737">N860/N870</f>
        <v>9.3840629747272475E-2</v>
      </c>
      <c r="BW860" s="127">
        <f t="shared" ref="BW860" si="16738">O860/O870</f>
        <v>4.9780333376405222E-2</v>
      </c>
      <c r="BX860" s="122">
        <f t="shared" ref="BX860" si="16739">P860/P870</f>
        <v>9.6740781659991712E-2</v>
      </c>
      <c r="BY860" s="123">
        <f t="shared" ref="BY860" si="16740">Q860/Q870</f>
        <v>6.1985879914502232E-2</v>
      </c>
      <c r="BZ860" s="124">
        <f t="shared" ref="BZ860" si="16741">R860/R870</f>
        <v>6.423673763984121E-2</v>
      </c>
      <c r="CA860" s="125">
        <f t="shared" ref="CA860" si="16742">S860/S870</f>
        <v>7.8030121922065501E-2</v>
      </c>
      <c r="CB860" s="122">
        <f t="shared" ref="CB860" si="16743">T860/T870</f>
        <v>0.15401023890784982</v>
      </c>
      <c r="CC860" s="123">
        <f t="shared" ref="CC860" si="16744">U860/U870</f>
        <v>2.600513259195894E-2</v>
      </c>
      <c r="CD860" s="124">
        <f t="shared" ref="CD860" si="16745">V860/V870</f>
        <v>0.11357947434292866</v>
      </c>
      <c r="CE860" s="125">
        <f t="shared" ref="CE860" si="16746">W860/W870</f>
        <v>5.4133402008756118E-2</v>
      </c>
      <c r="CF860" s="122">
        <f t="shared" ref="CF860" si="16747">X860/X870</f>
        <v>0.10080324191330776</v>
      </c>
      <c r="CG860" s="123">
        <f t="shared" ref="CG860" si="16748">Y860/Y870</f>
        <v>4.7446457990115321E-2</v>
      </c>
      <c r="CH860" s="124">
        <f t="shared" ref="CH860" si="16749">Z860/Z870</f>
        <v>6.715212917524141E-2</v>
      </c>
      <c r="CI860" s="122">
        <f t="shared" ref="CI860" si="16750">AA860/AA870</f>
        <v>8.2426851259379902E-2</v>
      </c>
      <c r="CJ860" s="128">
        <f t="shared" ref="CJ860" si="16751">AB860/AB870</f>
        <v>7.9951513927119369E-2</v>
      </c>
      <c r="CK860" s="129">
        <f t="shared" ref="CK860" si="16752">AC860/AC870</f>
        <v>6.7124483795720197E-2</v>
      </c>
    </row>
    <row r="861" spans="1:89" x14ac:dyDescent="0.2">
      <c r="A861" s="130" t="s">
        <v>32</v>
      </c>
      <c r="B861" s="196">
        <v>1040</v>
      </c>
      <c r="C861" s="180">
        <v>2764</v>
      </c>
      <c r="D861" s="181">
        <v>581</v>
      </c>
      <c r="E861" s="182">
        <v>892</v>
      </c>
      <c r="F861" s="179">
        <v>1029</v>
      </c>
      <c r="G861" s="183">
        <v>2456</v>
      </c>
      <c r="H861" s="181">
        <v>1893</v>
      </c>
      <c r="I861" s="182">
        <v>3511</v>
      </c>
      <c r="J861" s="179">
        <v>524</v>
      </c>
      <c r="K861" s="180">
        <v>186</v>
      </c>
      <c r="L861" s="181">
        <v>1933</v>
      </c>
      <c r="M861" s="179">
        <v>545</v>
      </c>
      <c r="N861" s="184">
        <v>2707</v>
      </c>
      <c r="O861" s="197">
        <v>1893</v>
      </c>
      <c r="P861" s="179">
        <v>1270</v>
      </c>
      <c r="Q861" s="180">
        <v>1348</v>
      </c>
      <c r="R861" s="181">
        <v>1315</v>
      </c>
      <c r="S861" s="182">
        <v>2001</v>
      </c>
      <c r="T861" s="179">
        <v>614</v>
      </c>
      <c r="U861" s="183">
        <v>128</v>
      </c>
      <c r="V861" s="181">
        <v>1942</v>
      </c>
      <c r="W861" s="198">
        <v>999</v>
      </c>
      <c r="X861" s="179">
        <v>1272</v>
      </c>
      <c r="Y861" s="183">
        <v>437</v>
      </c>
      <c r="Z861" s="181">
        <v>1895</v>
      </c>
      <c r="AA861" s="179">
        <v>2659</v>
      </c>
      <c r="AB861" s="161">
        <f t="shared" si="16369"/>
        <v>18015</v>
      </c>
      <c r="AC861" s="162">
        <f t="shared" si="16370"/>
        <v>19819</v>
      </c>
      <c r="BI861" s="130" t="s">
        <v>32</v>
      </c>
      <c r="BJ861" s="122">
        <f>B861/B870</f>
        <v>4.7473410325466744E-2</v>
      </c>
      <c r="BK861" s="123">
        <f t="shared" ref="BK861" si="16753">C861/C870</f>
        <v>0.14091256691307671</v>
      </c>
      <c r="BL861" s="124">
        <f t="shared" ref="BL861" si="16754">D861/D870</f>
        <v>5.8345049206668005E-2</v>
      </c>
      <c r="BM861" s="125">
        <f t="shared" ref="BM861" si="16755">E861/E870</f>
        <v>9.5014912654452499E-2</v>
      </c>
      <c r="BN861" s="122">
        <f t="shared" ref="BN861" si="16756">F861/F870</f>
        <v>4.1290477910196223E-2</v>
      </c>
      <c r="BO861" s="123">
        <f t="shared" ref="BO861" si="16757">G861/G870</f>
        <v>0.12292292292292292</v>
      </c>
      <c r="BP861" s="124">
        <f t="shared" ref="BP861" si="16758">H861/H870</f>
        <v>6.1131563650455335E-2</v>
      </c>
      <c r="BQ861" s="125">
        <f t="shared" ref="BQ861" si="16759">I861/I870</f>
        <v>0.11669491807092765</v>
      </c>
      <c r="BR861" s="122">
        <f t="shared" ref="BR861" si="16760">J861/J870</f>
        <v>0.10102178523231155</v>
      </c>
      <c r="BS861" s="123">
        <f t="shared" ref="BS861" si="16761">K861/K870</f>
        <v>3.4084661902144035E-2</v>
      </c>
      <c r="BT861" s="124">
        <f t="shared" ref="BT861" si="16762">L861/L870</f>
        <v>0.12280813214739517</v>
      </c>
      <c r="BU861" s="122">
        <f t="shared" ref="BU861" si="16763">M861/M870</f>
        <v>3.3064369350239639E-2</v>
      </c>
      <c r="BV861" s="126">
        <f t="shared" ref="BV861" si="16764">N861/N870</f>
        <v>9.3460847949178291E-2</v>
      </c>
      <c r="BW861" s="127">
        <f t="shared" ref="BW861" si="16765">O861/O870</f>
        <v>6.1151311538958524E-2</v>
      </c>
      <c r="BX861" s="122">
        <f t="shared" ref="BX861" si="16766">P861/P870</f>
        <v>8.7695069741748372E-2</v>
      </c>
      <c r="BY861" s="123">
        <f t="shared" ref="BY861" si="16767">Q861/Q870</f>
        <v>8.731135436232916E-2</v>
      </c>
      <c r="BZ861" s="124">
        <f t="shared" ref="BZ861" si="16768">R861/R870</f>
        <v>6.779398876114863E-2</v>
      </c>
      <c r="CA861" s="125">
        <f t="shared" ref="CA861" si="16769">S861/S870</f>
        <v>9.5672961989003102E-2</v>
      </c>
      <c r="CB861" s="122">
        <f t="shared" ref="CB861" si="16770">T861/T870</f>
        <v>0.13097269624573379</v>
      </c>
      <c r="CC861" s="123">
        <f t="shared" ref="CC861" si="16771">U861/U870</f>
        <v>2.189905902480753E-2</v>
      </c>
      <c r="CD861" s="124">
        <f t="shared" ref="CD861" si="16772">V861/V870</f>
        <v>0.12152690863579474</v>
      </c>
      <c r="CE861" s="125">
        <f t="shared" ref="CE861" si="16773">W861/W870</f>
        <v>5.1455060520216325E-2</v>
      </c>
      <c r="CF861" s="122">
        <f t="shared" ref="CF861" si="16774">X861/X870</f>
        <v>9.2047181416889792E-2</v>
      </c>
      <c r="CG861" s="123">
        <f t="shared" ref="CG861" si="16775">Y861/Y870</f>
        <v>4.7995606809445361E-2</v>
      </c>
      <c r="CH861" s="124">
        <f t="shared" ref="CH861" si="16776">Z861/Z870</f>
        <v>5.9996833940161469E-2</v>
      </c>
      <c r="CI861" s="122">
        <f t="shared" ref="CI861" si="16777">AA861/AA870</f>
        <v>7.7336978651620036E-2</v>
      </c>
      <c r="CJ861" s="128">
        <f t="shared" ref="CJ861" si="16778">AB861/AB870</f>
        <v>7.5822621783378369E-2</v>
      </c>
      <c r="CK861" s="129">
        <f t="shared" ref="CK861" si="16779">AC861/AC870</f>
        <v>8.3600838581498055E-2</v>
      </c>
    </row>
    <row r="862" spans="1:89" x14ac:dyDescent="0.2">
      <c r="A862" s="138" t="s">
        <v>37</v>
      </c>
      <c r="B862" s="193">
        <v>1215</v>
      </c>
      <c r="C862" s="187">
        <v>1942</v>
      </c>
      <c r="D862" s="188">
        <v>410</v>
      </c>
      <c r="E862" s="189">
        <v>768</v>
      </c>
      <c r="F862" s="186">
        <v>844</v>
      </c>
      <c r="G862" s="190">
        <v>2168</v>
      </c>
      <c r="H862" s="188">
        <v>1514</v>
      </c>
      <c r="I862" s="189">
        <v>2747</v>
      </c>
      <c r="J862" s="186">
        <v>362</v>
      </c>
      <c r="K862" s="187">
        <v>157</v>
      </c>
      <c r="L862" s="188">
        <v>1448</v>
      </c>
      <c r="M862" s="186">
        <v>567</v>
      </c>
      <c r="N862" s="191">
        <v>2093</v>
      </c>
      <c r="O862" s="194">
        <v>1588</v>
      </c>
      <c r="P862" s="186">
        <v>870</v>
      </c>
      <c r="Q862" s="187">
        <v>1121</v>
      </c>
      <c r="R862" s="188">
        <v>1037</v>
      </c>
      <c r="S862" s="189">
        <v>1503</v>
      </c>
      <c r="T862" s="186">
        <v>376</v>
      </c>
      <c r="U862" s="190">
        <v>124</v>
      </c>
      <c r="V862" s="188">
        <v>1589</v>
      </c>
      <c r="W862" s="195">
        <v>855</v>
      </c>
      <c r="X862" s="186">
        <v>849</v>
      </c>
      <c r="Y862" s="190">
        <v>389</v>
      </c>
      <c r="Z862" s="188">
        <v>1610</v>
      </c>
      <c r="AA862" s="186">
        <v>2455</v>
      </c>
      <c r="AB862" s="161">
        <f t="shared" si="16369"/>
        <v>14217</v>
      </c>
      <c r="AC862" s="162">
        <f t="shared" si="16370"/>
        <v>16384</v>
      </c>
      <c r="BI862" s="138" t="s">
        <v>37</v>
      </c>
      <c r="BJ862" s="122">
        <f>B862/B870</f>
        <v>5.5461724562925092E-2</v>
      </c>
      <c r="BK862" s="123">
        <f t="shared" ref="BK862" si="16780">C862/C870</f>
        <v>9.9005862860056082E-2</v>
      </c>
      <c r="BL862" s="124">
        <f t="shared" ref="BL862" si="16781">D862/D870</f>
        <v>4.1172926290419763E-2</v>
      </c>
      <c r="BM862" s="125">
        <f t="shared" ref="BM862" si="16782">E862/E870</f>
        <v>8.1806561567959096E-2</v>
      </c>
      <c r="BN862" s="122">
        <f t="shared" ref="BN862" si="16783">F862/F870</f>
        <v>3.386701978251274E-2</v>
      </c>
      <c r="BO862" s="123">
        <f t="shared" ref="BO862" si="16784">G862/G870</f>
        <v>0.1085085085085085</v>
      </c>
      <c r="BP862" s="124">
        <f t="shared" ref="BP862" si="16785">H862/H870</f>
        <v>4.8892333527094232E-2</v>
      </c>
      <c r="BQ862" s="125">
        <f t="shared" ref="BQ862" si="16786">I862/I870</f>
        <v>9.1301891182238179E-2</v>
      </c>
      <c r="BR862" s="122">
        <f t="shared" ref="BR862" si="16787">J862/J870</f>
        <v>6.9789859263543474E-2</v>
      </c>
      <c r="BS862" s="123">
        <f t="shared" ref="BS862" si="16788">K862/K870</f>
        <v>2.8770386659336632E-2</v>
      </c>
      <c r="BT862" s="124">
        <f t="shared" ref="BT862" si="16789">L862/L870</f>
        <v>9.1994917407878019E-2</v>
      </c>
      <c r="BU862" s="122">
        <f t="shared" ref="BU862" si="16790">M862/M870</f>
        <v>3.4399077837772248E-2</v>
      </c>
      <c r="BV862" s="126">
        <f t="shared" ref="BV862" si="16791">N862/N870</f>
        <v>7.2262118491921004E-2</v>
      </c>
      <c r="BW862" s="127">
        <f t="shared" ref="BW862" si="16792">O862/O870</f>
        <v>5.1298617392427963E-2</v>
      </c>
      <c r="BX862" s="122">
        <f t="shared" ref="BX862" si="16793">P862/P870</f>
        <v>6.0074575334898496E-2</v>
      </c>
      <c r="BY862" s="123">
        <f t="shared" ref="BY862" si="16794">Q862/Q870</f>
        <v>7.2608329555022999E-2</v>
      </c>
      <c r="BZ862" s="124">
        <f t="shared" ref="BZ862" si="16795">R862/R870</f>
        <v>5.3461875547765117E-2</v>
      </c>
      <c r="CA862" s="125">
        <f t="shared" ref="CA862" si="16796">S862/S870</f>
        <v>7.1862299784843417E-2</v>
      </c>
      <c r="CB862" s="122">
        <f t="shared" ref="CB862" si="16797">T862/T870</f>
        <v>8.0204778156996587E-2</v>
      </c>
      <c r="CC862" s="123">
        <f t="shared" ref="CC862" si="16798">U862/U870</f>
        <v>2.1214713430282292E-2</v>
      </c>
      <c r="CD862" s="124">
        <f t="shared" ref="CD862" si="16799">V862/V870</f>
        <v>9.9436795994993749E-2</v>
      </c>
      <c r="CE862" s="125">
        <f t="shared" ref="CE862" si="16800">W862/W870</f>
        <v>4.4038114859644602E-2</v>
      </c>
      <c r="CF862" s="122">
        <f t="shared" ref="CF862" si="16801">X862/X870</f>
        <v>6.1437151747593892E-2</v>
      </c>
      <c r="CG862" s="123">
        <f t="shared" ref="CG862" si="16802">Y862/Y870</f>
        <v>4.2723778143876991E-2</v>
      </c>
      <c r="CH862" s="124">
        <f t="shared" ref="CH862" si="16803">Z862/Z870</f>
        <v>5.0973563400348268E-2</v>
      </c>
      <c r="CI862" s="122">
        <f t="shared" ref="CI862" si="16804">AA862/AA870</f>
        <v>7.1403641440288518E-2</v>
      </c>
      <c r="CJ862" s="128">
        <f t="shared" ref="CJ862" si="16805">AB862/AB870</f>
        <v>5.9837369630546228E-2</v>
      </c>
      <c r="CK862" s="129">
        <f t="shared" ref="CK862" si="16806">AC862/AC870</f>
        <v>6.9111263904297102E-2</v>
      </c>
    </row>
    <row r="863" spans="1:89" x14ac:dyDescent="0.2">
      <c r="A863" s="130" t="s">
        <v>38</v>
      </c>
      <c r="B863" s="196">
        <v>1043</v>
      </c>
      <c r="C863" s="180">
        <v>1067</v>
      </c>
      <c r="D863" s="181">
        <v>318</v>
      </c>
      <c r="E863" s="182">
        <v>527</v>
      </c>
      <c r="F863" s="179">
        <v>836</v>
      </c>
      <c r="G863" s="183">
        <v>1401</v>
      </c>
      <c r="H863" s="181">
        <v>1291</v>
      </c>
      <c r="I863" s="182">
        <v>1851</v>
      </c>
      <c r="J863" s="179">
        <v>291</v>
      </c>
      <c r="K863" s="180">
        <v>89</v>
      </c>
      <c r="L863" s="181">
        <v>974</v>
      </c>
      <c r="M863" s="179">
        <v>550</v>
      </c>
      <c r="N863" s="184">
        <v>1454</v>
      </c>
      <c r="O863" s="197">
        <v>1484</v>
      </c>
      <c r="P863" s="179">
        <v>534</v>
      </c>
      <c r="Q863" s="180">
        <v>908</v>
      </c>
      <c r="R863" s="181">
        <v>825</v>
      </c>
      <c r="S863" s="182">
        <v>1055</v>
      </c>
      <c r="T863" s="179">
        <v>256</v>
      </c>
      <c r="U863" s="183">
        <v>205</v>
      </c>
      <c r="V863" s="181">
        <v>1048</v>
      </c>
      <c r="W863" s="198">
        <v>790</v>
      </c>
      <c r="X863" s="179">
        <v>504</v>
      </c>
      <c r="Y863" s="183">
        <v>391</v>
      </c>
      <c r="Z863" s="181">
        <v>1388</v>
      </c>
      <c r="AA863" s="179">
        <v>1698</v>
      </c>
      <c r="AB863" s="161">
        <f t="shared" si="16369"/>
        <v>10762</v>
      </c>
      <c r="AC863" s="162">
        <f t="shared" si="16370"/>
        <v>12016</v>
      </c>
      <c r="BI863" s="130" t="s">
        <v>38</v>
      </c>
      <c r="BJ863" s="122">
        <f>B863/B870</f>
        <v>4.7610352855251746E-2</v>
      </c>
      <c r="BK863" s="123">
        <f t="shared" ref="BK863" si="16807">C863/C870</f>
        <v>5.4397145042059648E-2</v>
      </c>
      <c r="BL863" s="124">
        <f t="shared" ref="BL863" si="16808">D863/D870</f>
        <v>3.1934123317935326E-2</v>
      </c>
      <c r="BM863" s="125">
        <f t="shared" ref="BM863" si="16809">E863/E870</f>
        <v>5.6135492117596934E-2</v>
      </c>
      <c r="BN863" s="122">
        <f t="shared" ref="BN863" si="16810">F863/F870</f>
        <v>3.3546005376991289E-2</v>
      </c>
      <c r="BO863" s="123">
        <f t="shared" ref="BO863" si="16811">G863/G870</f>
        <v>7.0120120120120116E-2</v>
      </c>
      <c r="BP863" s="124">
        <f t="shared" ref="BP863" si="16812">H863/H870</f>
        <v>4.1690886779047989E-2</v>
      </c>
      <c r="BQ863" s="125">
        <f t="shared" ref="BQ863" si="16813">I863/I870</f>
        <v>6.1521587396550004E-2</v>
      </c>
      <c r="BR863" s="122">
        <f t="shared" ref="BR863" si="16814">J863/J870</f>
        <v>5.6101792943898207E-2</v>
      </c>
      <c r="BS863" s="123">
        <f t="shared" ref="BS863" si="16815">K863/K870</f>
        <v>1.6309327469305478E-2</v>
      </c>
      <c r="BT863" s="124">
        <f t="shared" ref="BT863" si="16816">L863/L870</f>
        <v>6.1880559085133416E-2</v>
      </c>
      <c r="BU863" s="122">
        <f t="shared" ref="BU863" si="16817">M863/M870</f>
        <v>3.3367712188315232E-2</v>
      </c>
      <c r="BV863" s="126">
        <f t="shared" ref="BV863" si="16818">N863/N870</f>
        <v>5.0200248584449658E-2</v>
      </c>
      <c r="BW863" s="127">
        <f t="shared" ref="BW863" si="16819">O863/O870</f>
        <v>4.7939010208037217E-2</v>
      </c>
      <c r="BX863" s="122">
        <f t="shared" ref="BX863" si="16820">P863/P870</f>
        <v>3.6873360033144592E-2</v>
      </c>
      <c r="BY863" s="123">
        <f t="shared" ref="BY863" si="16821">Q863/Q870</f>
        <v>5.8812099229224687E-2</v>
      </c>
      <c r="BZ863" s="124">
        <f t="shared" ref="BZ863" si="16822">R863/R870</f>
        <v>4.2532350363458267E-2</v>
      </c>
      <c r="CA863" s="125">
        <f t="shared" ref="CA863" si="16823">S863/S870</f>
        <v>5.0442266316041116E-2</v>
      </c>
      <c r="CB863" s="122">
        <f t="shared" ref="CB863" si="16824">T863/T870</f>
        <v>5.4607508532423209E-2</v>
      </c>
      <c r="CC863" s="123">
        <f t="shared" ref="CC863" si="16825">U863/U870</f>
        <v>3.5072711719418309E-2</v>
      </c>
      <c r="CD863" s="124">
        <f t="shared" ref="CD863" si="16826">V863/V870</f>
        <v>6.5581977471839803E-2</v>
      </c>
      <c r="CE863" s="125">
        <f t="shared" ref="CE863" si="16827">W863/W870</f>
        <v>4.0690187998969868E-2</v>
      </c>
      <c r="CF863" s="122">
        <f t="shared" ref="CF863" si="16828">X863/X870</f>
        <v>3.6471524712352557E-2</v>
      </c>
      <c r="CG863" s="123">
        <f t="shared" ref="CG863" si="16829">Y863/Y870</f>
        <v>4.2943437671609005E-2</v>
      </c>
      <c r="CH863" s="124">
        <f t="shared" ref="CH863" si="16830">Z863/Z870</f>
        <v>4.3944910558809565E-2</v>
      </c>
      <c r="CI863" s="122">
        <f t="shared" ref="CI863" si="16831">AA863/AA870</f>
        <v>4.9386306788435808E-2</v>
      </c>
      <c r="CJ863" s="128">
        <f t="shared" ref="CJ863" si="16832">AB863/AB870</f>
        <v>4.5295756626850849E-2</v>
      </c>
      <c r="CK863" s="129">
        <f t="shared" ref="CK863" si="16833">AC863/AC870</f>
        <v>5.0686092961061642E-2</v>
      </c>
    </row>
    <row r="864" spans="1:89" x14ac:dyDescent="0.2">
      <c r="A864" s="138" t="s">
        <v>39</v>
      </c>
      <c r="B864" s="193">
        <v>336</v>
      </c>
      <c r="C864" s="187">
        <v>688</v>
      </c>
      <c r="D864" s="188">
        <v>156</v>
      </c>
      <c r="E864" s="189">
        <v>470</v>
      </c>
      <c r="F864" s="186">
        <v>349</v>
      </c>
      <c r="G864" s="190">
        <v>1146</v>
      </c>
      <c r="H864" s="188">
        <v>614</v>
      </c>
      <c r="I864" s="189">
        <v>1486</v>
      </c>
      <c r="J864" s="186">
        <v>93</v>
      </c>
      <c r="K864" s="187">
        <v>88</v>
      </c>
      <c r="L864" s="188">
        <v>1024</v>
      </c>
      <c r="M864" s="186">
        <v>391</v>
      </c>
      <c r="N864" s="191">
        <v>1441</v>
      </c>
      <c r="O864" s="194">
        <v>1159</v>
      </c>
      <c r="P864" s="186">
        <v>382</v>
      </c>
      <c r="Q864" s="187">
        <v>727</v>
      </c>
      <c r="R864" s="188">
        <v>700</v>
      </c>
      <c r="S864" s="189">
        <v>1002</v>
      </c>
      <c r="T864" s="186">
        <v>139</v>
      </c>
      <c r="U864" s="190">
        <v>147</v>
      </c>
      <c r="V864" s="188">
        <v>965</v>
      </c>
      <c r="W864" s="195">
        <v>589</v>
      </c>
      <c r="X864" s="186">
        <v>301</v>
      </c>
      <c r="Y864" s="190">
        <v>413</v>
      </c>
      <c r="Z864" s="188">
        <v>937</v>
      </c>
      <c r="AA864" s="186">
        <v>1256</v>
      </c>
      <c r="AB864" s="161">
        <f t="shared" si="16369"/>
        <v>7437</v>
      </c>
      <c r="AC864" s="162">
        <f t="shared" si="16370"/>
        <v>9562</v>
      </c>
      <c r="BI864" s="138" t="s">
        <v>39</v>
      </c>
      <c r="BJ864" s="122">
        <f>B864/B870</f>
        <v>1.5337563335920026E-2</v>
      </c>
      <c r="BK864" s="123">
        <f t="shared" ref="BK864" si="16834">C864/C870</f>
        <v>3.5075197552893192E-2</v>
      </c>
      <c r="BL864" s="124">
        <f t="shared" ref="BL864" si="16835">D864/D870</f>
        <v>1.5665796344647518E-2</v>
      </c>
      <c r="BM864" s="125">
        <f t="shared" ref="BM864" si="16836">E864/E870</f>
        <v>5.006391137622497E-2</v>
      </c>
      <c r="BN864" s="122">
        <f t="shared" ref="BN864" si="16837">F864/F870</f>
        <v>1.4004253440873159E-2</v>
      </c>
      <c r="BO864" s="123">
        <f t="shared" ref="BO864" si="16838">G864/G870</f>
        <v>5.7357357357357357E-2</v>
      </c>
      <c r="BP864" s="124">
        <f t="shared" ref="BP864" si="16839">H864/H870</f>
        <v>1.9828198669508492E-2</v>
      </c>
      <c r="BQ864" s="125">
        <f t="shared" ref="BQ864" si="16840">I864/I870</f>
        <v>4.9390102037424805E-2</v>
      </c>
      <c r="BR864" s="122">
        <f t="shared" ref="BR864" si="16841">J864/J870</f>
        <v>1.7929438982070563E-2</v>
      </c>
      <c r="BS864" s="123">
        <f t="shared" ref="BS864" si="16842">K864/K870</f>
        <v>1.6126076598863844E-2</v>
      </c>
      <c r="BT864" s="124">
        <f t="shared" ref="BT864" si="16843">L864/L870</f>
        <v>6.5057179161372297E-2</v>
      </c>
      <c r="BU864" s="122">
        <f t="shared" ref="BU864" si="16844">M864/M870</f>
        <v>2.3721409937511376E-2</v>
      </c>
      <c r="BV864" s="126">
        <f t="shared" ref="BV864" si="16845">N864/N870</f>
        <v>4.9751415550338352E-2</v>
      </c>
      <c r="BW864" s="127">
        <f t="shared" ref="BW864" si="16846">O864/O870</f>
        <v>3.7440237756816125E-2</v>
      </c>
      <c r="BX864" s="122">
        <f t="shared" ref="BX864" si="16847">P864/P870</f>
        <v>2.6377572158541637E-2</v>
      </c>
      <c r="BY864" s="123">
        <f t="shared" ref="BY864" si="16848">Q864/Q870</f>
        <v>4.7088542004015806E-2</v>
      </c>
      <c r="BZ864" s="124">
        <f t="shared" ref="BZ864" si="16849">R864/R870</f>
        <v>3.6088054853843379E-2</v>
      </c>
      <c r="CA864" s="125">
        <f t="shared" ref="CA864" si="16850">S864/S870</f>
        <v>4.7908199856562278E-2</v>
      </c>
      <c r="CB864" s="122">
        <f t="shared" ref="CB864" si="16851">T864/T870</f>
        <v>2.9650170648464164E-2</v>
      </c>
      <c r="CC864" s="123">
        <f t="shared" ref="CC864" si="16852">U864/U870</f>
        <v>2.5149700598802394E-2</v>
      </c>
      <c r="CD864" s="124">
        <f t="shared" ref="CD864" si="16853">V864/V870</f>
        <v>6.0387984981226536E-2</v>
      </c>
      <c r="CE864" s="125">
        <f t="shared" ref="CE864" si="16854">W864/W870</f>
        <v>3.0337368014421839E-2</v>
      </c>
      <c r="CF864" s="122">
        <f t="shared" ref="CF864" si="16855">X864/X870</f>
        <v>2.1781605036543888E-2</v>
      </c>
      <c r="CG864" s="123">
        <f t="shared" ref="CG864" si="16856">Y864/Y870</f>
        <v>4.5359692476661176E-2</v>
      </c>
      <c r="CH864" s="124">
        <f t="shared" ref="CH864" si="16857">Z864/Z870</f>
        <v>2.9665980687034986E-2</v>
      </c>
      <c r="CI864" s="122">
        <f t="shared" ref="CI864" si="16858">AA864/AA870</f>
        <v>3.6530742830550869E-2</v>
      </c>
      <c r="CJ864" s="128">
        <f t="shared" ref="CJ864" si="16859">AB864/AB870</f>
        <v>3.1301295487259781E-2</v>
      </c>
      <c r="CK864" s="129">
        <f t="shared" ref="CK864" si="16860">AC864/AC870</f>
        <v>4.0334588955864795E-2</v>
      </c>
    </row>
    <row r="865" spans="1:89" x14ac:dyDescent="0.2">
      <c r="A865" s="130" t="s">
        <v>40</v>
      </c>
      <c r="B865" s="196">
        <v>0</v>
      </c>
      <c r="C865" s="180">
        <v>291</v>
      </c>
      <c r="D865" s="181">
        <v>7</v>
      </c>
      <c r="E865" s="182">
        <v>144</v>
      </c>
      <c r="F865" s="179">
        <v>8</v>
      </c>
      <c r="G865" s="183">
        <v>525</v>
      </c>
      <c r="H865" s="181">
        <v>55</v>
      </c>
      <c r="I865" s="182">
        <v>455</v>
      </c>
      <c r="J865" s="179">
        <v>22</v>
      </c>
      <c r="K865" s="180">
        <v>10</v>
      </c>
      <c r="L865" s="181">
        <v>178</v>
      </c>
      <c r="M865" s="179">
        <v>72</v>
      </c>
      <c r="N865" s="184">
        <v>215</v>
      </c>
      <c r="O865" s="197">
        <v>198</v>
      </c>
      <c r="P865" s="179">
        <v>54</v>
      </c>
      <c r="Q865" s="180">
        <v>101</v>
      </c>
      <c r="R865" s="181">
        <v>145</v>
      </c>
      <c r="S865" s="182">
        <v>84</v>
      </c>
      <c r="T865" s="179">
        <v>15</v>
      </c>
      <c r="U865" s="183">
        <v>9</v>
      </c>
      <c r="V865" s="181">
        <v>135</v>
      </c>
      <c r="W865" s="198">
        <v>9</v>
      </c>
      <c r="X865" s="179">
        <v>40</v>
      </c>
      <c r="Y865" s="183">
        <v>15</v>
      </c>
      <c r="Z865" s="181">
        <v>52</v>
      </c>
      <c r="AA865" s="179">
        <v>99</v>
      </c>
      <c r="AB865" s="161">
        <f t="shared" si="16369"/>
        <v>926</v>
      </c>
      <c r="AC865" s="162">
        <f t="shared" si="16370"/>
        <v>2012</v>
      </c>
      <c r="BI865" s="130" t="s">
        <v>40</v>
      </c>
      <c r="BJ865" s="122">
        <f>B865/B870</f>
        <v>0</v>
      </c>
      <c r="BK865" s="123">
        <f t="shared" ref="BK865" si="16861">C865/C870</f>
        <v>1.4835585011470814E-2</v>
      </c>
      <c r="BL865" s="124">
        <f t="shared" ref="BL865" si="16862">D865/D870</f>
        <v>7.0295240008033742E-4</v>
      </c>
      <c r="BM865" s="125">
        <f t="shared" ref="BM865" si="16863">E865/E870</f>
        <v>1.5338730293992331E-2</v>
      </c>
      <c r="BN865" s="122">
        <f t="shared" ref="BN865" si="16864">F865/F870</f>
        <v>3.210144055214478E-4</v>
      </c>
      <c r="BO865" s="123">
        <f t="shared" ref="BO865" si="16865">G865/G870</f>
        <v>2.6276276276276277E-2</v>
      </c>
      <c r="BP865" s="124">
        <f t="shared" ref="BP865" si="16866">H865/H870</f>
        <v>1.7761415746302396E-3</v>
      </c>
      <c r="BQ865" s="125">
        <f t="shared" ref="BQ865" si="16867">I865/I870</f>
        <v>1.5122810516169774E-2</v>
      </c>
      <c r="BR865" s="122">
        <f t="shared" ref="BR865" si="16868">J865/J870</f>
        <v>4.2413726624252936E-3</v>
      </c>
      <c r="BS865" s="123">
        <f t="shared" ref="BS865" si="16869">K865/K870</f>
        <v>1.8325087044163461E-3</v>
      </c>
      <c r="BT865" s="124">
        <f t="shared" ref="BT865" si="16870">L865/L870</f>
        <v>1.1308767471410418E-2</v>
      </c>
      <c r="BU865" s="122">
        <f t="shared" ref="BU865" si="16871">M865/M870</f>
        <v>4.3681368682885399E-3</v>
      </c>
      <c r="BV865" s="126">
        <f t="shared" ref="BV865" si="16872">N865/N870</f>
        <v>7.4230078718409056E-3</v>
      </c>
      <c r="BW865" s="127">
        <f t="shared" ref="BW865" si="16873">O865/O870</f>
        <v>6.3961752164362323E-3</v>
      </c>
      <c r="BX865" s="122">
        <f t="shared" ref="BX865" si="16874">P865/P870</f>
        <v>3.728766744924734E-3</v>
      </c>
      <c r="BY865" s="123">
        <f t="shared" ref="BY865" si="16875">Q865/Q870</f>
        <v>6.5418744737353457E-3</v>
      </c>
      <c r="BZ865" s="124">
        <f t="shared" ref="BZ865" si="16876">R865/R870</f>
        <v>7.4753827911532714E-3</v>
      </c>
      <c r="CA865" s="125">
        <f t="shared" ref="CA865" si="16877">S865/S870</f>
        <v>4.0162562754004301E-3</v>
      </c>
      <c r="CB865" s="122">
        <f t="shared" ref="CB865" si="16878">T865/T870</f>
        <v>3.1996587030716723E-3</v>
      </c>
      <c r="CC865" s="123">
        <f t="shared" ref="CC865" si="16879">U865/U870</f>
        <v>1.5397775876817793E-3</v>
      </c>
      <c r="CD865" s="124">
        <f t="shared" ref="CD865" si="16880">V865/V870</f>
        <v>8.4480600750938672E-3</v>
      </c>
      <c r="CE865" s="125">
        <f t="shared" ref="CE865" si="16881">W865/W870</f>
        <v>4.6355910378573266E-4</v>
      </c>
      <c r="CF865" s="122">
        <f t="shared" ref="CF865" si="16882">X865/X870</f>
        <v>2.8945654533613142E-3</v>
      </c>
      <c r="CG865" s="123">
        <f t="shared" ref="CG865" si="16883">Y865/Y870</f>
        <v>1.6474464579901153E-3</v>
      </c>
      <c r="CH865" s="124">
        <f t="shared" ref="CH865" si="16884">Z865/Z870</f>
        <v>1.6463511160360932E-3</v>
      </c>
      <c r="CI865" s="122">
        <f t="shared" ref="CI865" si="16885">AA865/AA870</f>
        <v>2.8794136466755858E-3</v>
      </c>
      <c r="CJ865" s="128">
        <f t="shared" ref="CJ865" si="16886">AB865/AB870</f>
        <v>3.8974048166199485E-3</v>
      </c>
      <c r="CK865" s="129">
        <f t="shared" ref="CK865" si="16887">AC865/AC870</f>
        <v>8.4870521835599226E-3</v>
      </c>
    </row>
    <row r="866" spans="1:89" x14ac:dyDescent="0.2">
      <c r="A866" s="138" t="s">
        <v>41</v>
      </c>
      <c r="B866" s="193"/>
      <c r="C866" s="187"/>
      <c r="D866" s="188"/>
      <c r="E866" s="189"/>
      <c r="F866" s="186"/>
      <c r="G866" s="190"/>
      <c r="H866" s="188"/>
      <c r="I866" s="189"/>
      <c r="J866" s="186"/>
      <c r="K866" s="190"/>
      <c r="L866" s="188"/>
      <c r="M866" s="186"/>
      <c r="N866" s="191"/>
      <c r="O866" s="194"/>
      <c r="P866" s="186"/>
      <c r="Q866" s="190"/>
      <c r="R866" s="188"/>
      <c r="S866" s="189"/>
      <c r="T866" s="186"/>
      <c r="U866" s="190"/>
      <c r="V866" s="188"/>
      <c r="W866" s="189"/>
      <c r="X866" s="186"/>
      <c r="Y866" s="190"/>
      <c r="Z866" s="188"/>
      <c r="AA866" s="186"/>
      <c r="AB866" s="161">
        <f t="shared" si="16369"/>
        <v>0</v>
      </c>
      <c r="AC866" s="162">
        <f t="shared" si="16370"/>
        <v>0</v>
      </c>
      <c r="BI866" s="138" t="s">
        <v>41</v>
      </c>
      <c r="BJ866" s="122">
        <f>B866/B870</f>
        <v>0</v>
      </c>
      <c r="BK866" s="123">
        <f t="shared" ref="BK866" si="16888">C866/C870</f>
        <v>0</v>
      </c>
      <c r="BL866" s="124">
        <f t="shared" ref="BL866" si="16889">D866/D870</f>
        <v>0</v>
      </c>
      <c r="BM866" s="125">
        <f t="shared" ref="BM866" si="16890">E866/E870</f>
        <v>0</v>
      </c>
      <c r="BN866" s="122">
        <f t="shared" ref="BN866" si="16891">F866/F870</f>
        <v>0</v>
      </c>
      <c r="BO866" s="123">
        <f t="shared" ref="BO866" si="16892">G866/G870</f>
        <v>0</v>
      </c>
      <c r="BP866" s="124">
        <f t="shared" ref="BP866" si="16893">H866/H870</f>
        <v>0</v>
      </c>
      <c r="BQ866" s="125">
        <f t="shared" ref="BQ866" si="16894">I866/I870</f>
        <v>0</v>
      </c>
      <c r="BR866" s="122">
        <f t="shared" ref="BR866" si="16895">J866/J870</f>
        <v>0</v>
      </c>
      <c r="BS866" s="123">
        <f t="shared" ref="BS866" si="16896">K866/K870</f>
        <v>0</v>
      </c>
      <c r="BT866" s="124">
        <f t="shared" ref="BT866" si="16897">L866/L870</f>
        <v>0</v>
      </c>
      <c r="BU866" s="122">
        <f t="shared" ref="BU866" si="16898">M866/M870</f>
        <v>0</v>
      </c>
      <c r="BV866" s="126">
        <f t="shared" ref="BV866" si="16899">N866/N870</f>
        <v>0</v>
      </c>
      <c r="BW866" s="127">
        <f t="shared" ref="BW866" si="16900">O866/O870</f>
        <v>0</v>
      </c>
      <c r="BX866" s="122">
        <f t="shared" ref="BX866" si="16901">P866/P870</f>
        <v>0</v>
      </c>
      <c r="BY866" s="123">
        <f t="shared" ref="BY866" si="16902">Q866/Q870</f>
        <v>0</v>
      </c>
      <c r="BZ866" s="124">
        <f t="shared" ref="BZ866" si="16903">R866/R870</f>
        <v>0</v>
      </c>
      <c r="CA866" s="125">
        <f t="shared" ref="CA866" si="16904">S866/S870</f>
        <v>0</v>
      </c>
      <c r="CB866" s="122">
        <f t="shared" ref="CB866" si="16905">T866/T870</f>
        <v>0</v>
      </c>
      <c r="CC866" s="123">
        <f t="shared" ref="CC866" si="16906">U866/U870</f>
        <v>0</v>
      </c>
      <c r="CD866" s="124">
        <f t="shared" ref="CD866" si="16907">V866/V870</f>
        <v>0</v>
      </c>
      <c r="CE866" s="125">
        <f t="shared" ref="CE866" si="16908">W866/W870</f>
        <v>0</v>
      </c>
      <c r="CF866" s="122">
        <f t="shared" ref="CF866" si="16909">X866/X870</f>
        <v>0</v>
      </c>
      <c r="CG866" s="123">
        <f t="shared" ref="CG866" si="16910">Y866/Y870</f>
        <v>0</v>
      </c>
      <c r="CH866" s="124">
        <f t="shared" ref="CH866" si="16911">Z866/Z870</f>
        <v>0</v>
      </c>
      <c r="CI866" s="122">
        <f t="shared" ref="CI866" si="16912">AA866/AA870</f>
        <v>0</v>
      </c>
      <c r="CJ866" s="128">
        <f t="shared" ref="CJ866" si="16913">AB866/AB870</f>
        <v>0</v>
      </c>
      <c r="CK866" s="129">
        <f t="shared" ref="CK866" si="16914">AC866/AC870</f>
        <v>0</v>
      </c>
    </row>
    <row r="867" spans="1:89" x14ac:dyDescent="0.2">
      <c r="A867" s="130" t="s">
        <v>42</v>
      </c>
      <c r="B867" s="55"/>
      <c r="C867" s="56"/>
      <c r="D867" s="132"/>
      <c r="E867" s="133"/>
      <c r="F867" s="131"/>
      <c r="G867" s="134"/>
      <c r="H867" s="132"/>
      <c r="I867" s="133"/>
      <c r="J867" s="131"/>
      <c r="K867" s="134"/>
      <c r="L867" s="132"/>
      <c r="M867" s="131"/>
      <c r="N867" s="135"/>
      <c r="O867" s="136"/>
      <c r="P867" s="131"/>
      <c r="Q867" s="134"/>
      <c r="R867" s="132"/>
      <c r="S867" s="133"/>
      <c r="T867" s="131"/>
      <c r="U867" s="134"/>
      <c r="V867" s="132"/>
      <c r="W867" s="133"/>
      <c r="X867" s="131"/>
      <c r="Y867" s="134"/>
      <c r="Z867" s="137"/>
      <c r="AA867" s="2"/>
      <c r="AB867" s="163">
        <f t="shared" ref="AB867:AB869" si="16915">SUM(B867,D867,F867,H867,J867,L867,N867,P867,R867,T867,V867,X867,Z867)</f>
        <v>0</v>
      </c>
      <c r="AC867" s="164">
        <f t="shared" ref="AC867:AC869" si="16916">SUM(C867,E867,G867,I867,K867,M867,O867,Q867,S867,U867,W867,Y867,AA867)</f>
        <v>0</v>
      </c>
      <c r="BI867" s="130" t="s">
        <v>42</v>
      </c>
      <c r="BJ867" s="122">
        <f>B867/B870</f>
        <v>0</v>
      </c>
      <c r="BK867" s="123">
        <f t="shared" ref="BK867" si="16917">C867/C870</f>
        <v>0</v>
      </c>
      <c r="BL867" s="124">
        <f t="shared" ref="BL867" si="16918">D867/D870</f>
        <v>0</v>
      </c>
      <c r="BM867" s="125">
        <f t="shared" ref="BM867" si="16919">E867/E870</f>
        <v>0</v>
      </c>
      <c r="BN867" s="122">
        <f t="shared" ref="BN867" si="16920">F867/F870</f>
        <v>0</v>
      </c>
      <c r="BO867" s="123">
        <f t="shared" ref="BO867" si="16921">G867/G870</f>
        <v>0</v>
      </c>
      <c r="BP867" s="124">
        <f t="shared" ref="BP867" si="16922">H867/H870</f>
        <v>0</v>
      </c>
      <c r="BQ867" s="125">
        <f t="shared" ref="BQ867" si="16923">I867/I870</f>
        <v>0</v>
      </c>
      <c r="BR867" s="122">
        <f t="shared" ref="BR867" si="16924">J867/J870</f>
        <v>0</v>
      </c>
      <c r="BS867" s="123">
        <f t="shared" ref="BS867" si="16925">K867/K870</f>
        <v>0</v>
      </c>
      <c r="BT867" s="124">
        <f t="shared" ref="BT867" si="16926">L867/L870</f>
        <v>0</v>
      </c>
      <c r="BU867" s="122">
        <f t="shared" ref="BU867" si="16927">M867/M870</f>
        <v>0</v>
      </c>
      <c r="BV867" s="126">
        <f t="shared" ref="BV867" si="16928">N867/N870</f>
        <v>0</v>
      </c>
      <c r="BW867" s="127">
        <f t="shared" ref="BW867" si="16929">O867/O870</f>
        <v>0</v>
      </c>
      <c r="BX867" s="122">
        <f t="shared" ref="BX867" si="16930">P867/P870</f>
        <v>0</v>
      </c>
      <c r="BY867" s="123">
        <f t="shared" ref="BY867" si="16931">Q867/Q870</f>
        <v>0</v>
      </c>
      <c r="BZ867" s="124">
        <f t="shared" ref="BZ867" si="16932">R867/R870</f>
        <v>0</v>
      </c>
      <c r="CA867" s="125">
        <f t="shared" ref="CA867" si="16933">S867/S870</f>
        <v>0</v>
      </c>
      <c r="CB867" s="122">
        <f t="shared" ref="CB867" si="16934">T867/T870</f>
        <v>0</v>
      </c>
      <c r="CC867" s="123">
        <f t="shared" ref="CC867" si="16935">U867/U870</f>
        <v>0</v>
      </c>
      <c r="CD867" s="124">
        <f t="shared" ref="CD867" si="16936">V867/V870</f>
        <v>0</v>
      </c>
      <c r="CE867" s="125">
        <f t="shared" ref="CE867" si="16937">W867/W870</f>
        <v>0</v>
      </c>
      <c r="CF867" s="122">
        <f t="shared" ref="CF867" si="16938">X867/X870</f>
        <v>0</v>
      </c>
      <c r="CG867" s="123">
        <f t="shared" ref="CG867" si="16939">Y867/Y870</f>
        <v>0</v>
      </c>
      <c r="CH867" s="124">
        <f t="shared" ref="CH867" si="16940">Z867/Z870</f>
        <v>0</v>
      </c>
      <c r="CI867" s="122">
        <f t="shared" ref="CI867" si="16941">AA867/AA870</f>
        <v>0</v>
      </c>
      <c r="CJ867" s="128">
        <f t="shared" ref="CJ867" si="16942">AB867/AB870</f>
        <v>0</v>
      </c>
      <c r="CK867" s="129">
        <f t="shared" ref="CK867" si="16943">AC867/AC870</f>
        <v>0</v>
      </c>
    </row>
    <row r="868" spans="1:89" x14ac:dyDescent="0.2">
      <c r="A868" s="138" t="s">
        <v>43</v>
      </c>
      <c r="B868" s="53"/>
      <c r="C868" s="54"/>
      <c r="D868" s="143"/>
      <c r="E868" s="140"/>
      <c r="F868" s="141"/>
      <c r="G868" s="142"/>
      <c r="H868" s="143"/>
      <c r="I868" s="140"/>
      <c r="J868" s="141"/>
      <c r="K868" s="142"/>
      <c r="L868" s="143"/>
      <c r="M868" s="141"/>
      <c r="N868" s="145"/>
      <c r="O868" s="144"/>
      <c r="P868" s="141"/>
      <c r="Q868" s="142"/>
      <c r="R868" s="143"/>
      <c r="S868" s="140"/>
      <c r="T868" s="141"/>
      <c r="U868" s="142"/>
      <c r="V868" s="143"/>
      <c r="W868" s="140"/>
      <c r="X868" s="141"/>
      <c r="Y868" s="142"/>
      <c r="Z868" s="3"/>
      <c r="AA868" s="139"/>
      <c r="AB868" s="163">
        <f t="shared" si="16915"/>
        <v>0</v>
      </c>
      <c r="AC868" s="164">
        <f t="shared" si="16916"/>
        <v>0</v>
      </c>
      <c r="BI868" s="138" t="s">
        <v>43</v>
      </c>
      <c r="BJ868" s="122">
        <f>B868/B870</f>
        <v>0</v>
      </c>
      <c r="BK868" s="123">
        <f t="shared" ref="BK868" si="16944">C868/C870</f>
        <v>0</v>
      </c>
      <c r="BL868" s="124">
        <f t="shared" ref="BL868" si="16945">D868/D870</f>
        <v>0</v>
      </c>
      <c r="BM868" s="125">
        <f t="shared" ref="BM868" si="16946">E868/E870</f>
        <v>0</v>
      </c>
      <c r="BN868" s="122">
        <f t="shared" ref="BN868" si="16947">F868/F870</f>
        <v>0</v>
      </c>
      <c r="BO868" s="123">
        <f t="shared" ref="BO868" si="16948">G868/G870</f>
        <v>0</v>
      </c>
      <c r="BP868" s="124">
        <f t="shared" ref="BP868" si="16949">H868/H870</f>
        <v>0</v>
      </c>
      <c r="BQ868" s="125">
        <f t="shared" ref="BQ868" si="16950">I868/I870</f>
        <v>0</v>
      </c>
      <c r="BR868" s="122">
        <f t="shared" ref="BR868" si="16951">J868/J870</f>
        <v>0</v>
      </c>
      <c r="BS868" s="123">
        <f t="shared" ref="BS868" si="16952">K868/K870</f>
        <v>0</v>
      </c>
      <c r="BT868" s="124">
        <f t="shared" ref="BT868" si="16953">L868/L870</f>
        <v>0</v>
      </c>
      <c r="BU868" s="122">
        <f t="shared" ref="BU868" si="16954">M868/M870</f>
        <v>0</v>
      </c>
      <c r="BV868" s="126">
        <f t="shared" ref="BV868" si="16955">N868/N870</f>
        <v>0</v>
      </c>
      <c r="BW868" s="127">
        <f t="shared" ref="BW868" si="16956">O868/O870</f>
        <v>0</v>
      </c>
      <c r="BX868" s="122">
        <f t="shared" ref="BX868" si="16957">P868/P870</f>
        <v>0</v>
      </c>
      <c r="BY868" s="123">
        <f t="shared" ref="BY868" si="16958">Q868/Q870</f>
        <v>0</v>
      </c>
      <c r="BZ868" s="124">
        <f t="shared" ref="BZ868" si="16959">R868/R870</f>
        <v>0</v>
      </c>
      <c r="CA868" s="125">
        <f t="shared" ref="CA868" si="16960">S868/S870</f>
        <v>0</v>
      </c>
      <c r="CB868" s="122">
        <f t="shared" ref="CB868" si="16961">T868/T870</f>
        <v>0</v>
      </c>
      <c r="CC868" s="123">
        <f t="shared" ref="CC868" si="16962">U868/U870</f>
        <v>0</v>
      </c>
      <c r="CD868" s="124">
        <f t="shared" ref="CD868" si="16963">V868/V870</f>
        <v>0</v>
      </c>
      <c r="CE868" s="125">
        <f t="shared" ref="CE868" si="16964">W868/W870</f>
        <v>0</v>
      </c>
      <c r="CF868" s="122">
        <f t="shared" ref="CF868" si="16965">X868/X870</f>
        <v>0</v>
      </c>
      <c r="CG868" s="123">
        <f t="shared" ref="CG868" si="16966">Y868/Y870</f>
        <v>0</v>
      </c>
      <c r="CH868" s="124">
        <f t="shared" ref="CH868" si="16967">Z868/Z870</f>
        <v>0</v>
      </c>
      <c r="CI868" s="122">
        <f t="shared" ref="CI868" si="16968">AA868/AA870</f>
        <v>0</v>
      </c>
      <c r="CJ868" s="128">
        <f t="shared" ref="CJ868" si="16969">AB868/AB870</f>
        <v>0</v>
      </c>
      <c r="CK868" s="129">
        <f t="shared" ref="CK868" si="16970">AC868/AC870</f>
        <v>0</v>
      </c>
    </row>
    <row r="869" spans="1:89" ht="13.5" thickBot="1" x14ac:dyDescent="0.25">
      <c r="A869" s="130" t="s">
        <v>44</v>
      </c>
      <c r="B869" s="55"/>
      <c r="C869" s="56"/>
      <c r="D869" s="132"/>
      <c r="E869" s="133"/>
      <c r="F869" s="131"/>
      <c r="G869" s="134"/>
      <c r="H869" s="132"/>
      <c r="I869" s="133"/>
      <c r="J869" s="131"/>
      <c r="K869" s="134"/>
      <c r="L869" s="132"/>
      <c r="M869" s="131"/>
      <c r="N869" s="135"/>
      <c r="O869" s="136"/>
      <c r="P869" s="131"/>
      <c r="Q869" s="134"/>
      <c r="R869" s="132"/>
      <c r="S869" s="133"/>
      <c r="T869" s="131"/>
      <c r="U869" s="134"/>
      <c r="V869" s="132"/>
      <c r="W869" s="133"/>
      <c r="X869" s="131"/>
      <c r="Y869" s="134"/>
      <c r="Z869" s="137"/>
      <c r="AA869" s="2"/>
      <c r="AB869" s="163">
        <f t="shared" si="16915"/>
        <v>0</v>
      </c>
      <c r="AC869" s="164">
        <f t="shared" si="16916"/>
        <v>0</v>
      </c>
      <c r="BI869" s="130" t="s">
        <v>44</v>
      </c>
      <c r="BJ869" s="122">
        <f>B869/B870</f>
        <v>0</v>
      </c>
      <c r="BK869" s="123">
        <f t="shared" ref="BK869" si="16971">C869/C870</f>
        <v>0</v>
      </c>
      <c r="BL869" s="124">
        <f t="shared" ref="BL869" si="16972">D869/D870</f>
        <v>0</v>
      </c>
      <c r="BM869" s="125">
        <f t="shared" ref="BM869" si="16973">E869/E870</f>
        <v>0</v>
      </c>
      <c r="BN869" s="122">
        <f t="shared" ref="BN869" si="16974">F869/F870</f>
        <v>0</v>
      </c>
      <c r="BO869" s="123">
        <f t="shared" ref="BO869" si="16975">G869/G870</f>
        <v>0</v>
      </c>
      <c r="BP869" s="124">
        <f t="shared" ref="BP869" si="16976">H869/H870</f>
        <v>0</v>
      </c>
      <c r="BQ869" s="125">
        <f t="shared" ref="BQ869" si="16977">I869/I870</f>
        <v>0</v>
      </c>
      <c r="BR869" s="122">
        <f t="shared" ref="BR869" si="16978">J869/J870</f>
        <v>0</v>
      </c>
      <c r="BS869" s="123">
        <f t="shared" ref="BS869" si="16979">K869/K870</f>
        <v>0</v>
      </c>
      <c r="BT869" s="124">
        <f t="shared" ref="BT869" si="16980">L869/L870</f>
        <v>0</v>
      </c>
      <c r="BU869" s="122">
        <f t="shared" ref="BU869" si="16981">M869/M870</f>
        <v>0</v>
      </c>
      <c r="BV869" s="126">
        <f t="shared" ref="BV869" si="16982">N869/N870</f>
        <v>0</v>
      </c>
      <c r="BW869" s="127">
        <f t="shared" ref="BW869" si="16983">O869/O870</f>
        <v>0</v>
      </c>
      <c r="BX869" s="122">
        <f t="shared" ref="BX869" si="16984">P869/P870</f>
        <v>0</v>
      </c>
      <c r="BY869" s="123">
        <f t="shared" ref="BY869" si="16985">Q869/Q870</f>
        <v>0</v>
      </c>
      <c r="BZ869" s="124">
        <f t="shared" ref="BZ869" si="16986">R869/R870</f>
        <v>0</v>
      </c>
      <c r="CA869" s="125">
        <f t="shared" ref="CA869" si="16987">S869/S870</f>
        <v>0</v>
      </c>
      <c r="CB869" s="122">
        <f t="shared" ref="CB869" si="16988">T869/T870</f>
        <v>0</v>
      </c>
      <c r="CC869" s="123">
        <f t="shared" ref="CC869" si="16989">U869/U870</f>
        <v>0</v>
      </c>
      <c r="CD869" s="124">
        <f t="shared" ref="CD869" si="16990">V869/V870</f>
        <v>0</v>
      </c>
      <c r="CE869" s="125">
        <f t="shared" ref="CE869" si="16991">W869/W870</f>
        <v>0</v>
      </c>
      <c r="CF869" s="122">
        <f t="shared" ref="CF869" si="16992">X869/X870</f>
        <v>0</v>
      </c>
      <c r="CG869" s="123">
        <f t="shared" ref="CG869" si="16993">Y869/Y870</f>
        <v>0</v>
      </c>
      <c r="CH869" s="124">
        <f t="shared" ref="CH869" si="16994">Z869/Z870</f>
        <v>0</v>
      </c>
      <c r="CI869" s="122">
        <f t="shared" ref="CI869" si="16995">AA869/AA870</f>
        <v>0</v>
      </c>
      <c r="CJ869" s="128">
        <f t="shared" ref="CJ869" si="16996">AB869/AB870</f>
        <v>0</v>
      </c>
      <c r="CK869" s="129">
        <f t="shared" ref="CK869" si="16997">AC869/AC870</f>
        <v>0</v>
      </c>
    </row>
    <row r="870" spans="1:89" ht="14.25" thickTop="1" thickBot="1" x14ac:dyDescent="0.25">
      <c r="A870" s="250" t="s">
        <v>25</v>
      </c>
      <c r="B870" s="14">
        <f t="shared" ref="B870:AA870" si="16998">SUM(B847:B869)</f>
        <v>21907</v>
      </c>
      <c r="C870" s="1">
        <f t="shared" si="16998"/>
        <v>19615</v>
      </c>
      <c r="D870" s="14">
        <f t="shared" si="16998"/>
        <v>9958</v>
      </c>
      <c r="E870" s="1">
        <f t="shared" si="16998"/>
        <v>9388</v>
      </c>
      <c r="F870" s="14">
        <f t="shared" si="16998"/>
        <v>24921</v>
      </c>
      <c r="G870" s="1">
        <f t="shared" si="16998"/>
        <v>19980</v>
      </c>
      <c r="H870" s="14">
        <f t="shared" si="16998"/>
        <v>30966</v>
      </c>
      <c r="I870" s="1">
        <f t="shared" si="16998"/>
        <v>30087</v>
      </c>
      <c r="J870" s="14">
        <f t="shared" si="16998"/>
        <v>5187</v>
      </c>
      <c r="K870" s="1">
        <f t="shared" si="16998"/>
        <v>5457</v>
      </c>
      <c r="L870" s="14">
        <f t="shared" si="16998"/>
        <v>15740</v>
      </c>
      <c r="M870" s="1">
        <f t="shared" si="16998"/>
        <v>16483</v>
      </c>
      <c r="N870" s="14">
        <f t="shared" si="16998"/>
        <v>28964</v>
      </c>
      <c r="O870" s="1">
        <f t="shared" si="16998"/>
        <v>30956</v>
      </c>
      <c r="P870" s="14">
        <f t="shared" si="16998"/>
        <v>14482</v>
      </c>
      <c r="Q870" s="1">
        <f t="shared" si="16998"/>
        <v>15439</v>
      </c>
      <c r="R870" s="14">
        <f t="shared" si="16998"/>
        <v>19397</v>
      </c>
      <c r="S870" s="1">
        <f t="shared" si="16998"/>
        <v>20915</v>
      </c>
      <c r="T870" s="14">
        <f t="shared" si="16998"/>
        <v>4688</v>
      </c>
      <c r="U870" s="1">
        <f t="shared" si="16998"/>
        <v>5845</v>
      </c>
      <c r="V870" s="14">
        <f t="shared" si="16998"/>
        <v>15980</v>
      </c>
      <c r="W870" s="1">
        <f t="shared" si="16998"/>
        <v>19415</v>
      </c>
      <c r="X870" s="14">
        <f t="shared" si="16998"/>
        <v>13819</v>
      </c>
      <c r="Y870" s="1">
        <f t="shared" si="16998"/>
        <v>9105</v>
      </c>
      <c r="Z870" s="14">
        <f t="shared" si="16998"/>
        <v>31585</v>
      </c>
      <c r="AA870" s="1">
        <f t="shared" si="16998"/>
        <v>34382</v>
      </c>
      <c r="AB870" s="165">
        <f t="shared" ref="AB870:AC870" si="16999">SUM(AB846:AB869)</f>
        <v>237594</v>
      </c>
      <c r="AC870" s="166">
        <f t="shared" si="16999"/>
        <v>237067</v>
      </c>
      <c r="BI870" s="250" t="s">
        <v>25</v>
      </c>
      <c r="BJ870" s="146">
        <f>SUM(BJ846:BJ869)</f>
        <v>1</v>
      </c>
      <c r="BK870" s="147">
        <f t="shared" ref="BK870:CK870" si="17000">SUM(BK846:BK869)</f>
        <v>1</v>
      </c>
      <c r="BL870" s="146">
        <f t="shared" si="17000"/>
        <v>1.0000000000000002</v>
      </c>
      <c r="BM870" s="147">
        <f t="shared" si="17000"/>
        <v>1</v>
      </c>
      <c r="BN870" s="146">
        <f t="shared" si="17000"/>
        <v>0.99999999999999989</v>
      </c>
      <c r="BO870" s="147">
        <f t="shared" si="17000"/>
        <v>1</v>
      </c>
      <c r="BP870" s="146">
        <f t="shared" si="17000"/>
        <v>0.99999999999999989</v>
      </c>
      <c r="BQ870" s="147">
        <f t="shared" si="17000"/>
        <v>1</v>
      </c>
      <c r="BR870" s="146">
        <f t="shared" si="17000"/>
        <v>0.99999999999999989</v>
      </c>
      <c r="BS870" s="147">
        <f t="shared" si="17000"/>
        <v>1</v>
      </c>
      <c r="BT870" s="146">
        <f t="shared" si="17000"/>
        <v>1.0000000000000002</v>
      </c>
      <c r="BU870" s="147">
        <f t="shared" si="17000"/>
        <v>1</v>
      </c>
      <c r="BV870" s="146">
        <f t="shared" si="17000"/>
        <v>1</v>
      </c>
      <c r="BW870" s="147">
        <f t="shared" si="17000"/>
        <v>0.99999999999999978</v>
      </c>
      <c r="BX870" s="146">
        <f t="shared" si="17000"/>
        <v>0.99999999999999978</v>
      </c>
      <c r="BY870" s="147">
        <f t="shared" si="17000"/>
        <v>0.99999999999999989</v>
      </c>
      <c r="BZ870" s="146">
        <f t="shared" si="17000"/>
        <v>0.99999999999999989</v>
      </c>
      <c r="CA870" s="147">
        <f t="shared" si="17000"/>
        <v>0.99999999999999989</v>
      </c>
      <c r="CB870" s="146">
        <f t="shared" si="17000"/>
        <v>1</v>
      </c>
      <c r="CC870" s="147">
        <f t="shared" si="17000"/>
        <v>0.99999999999999967</v>
      </c>
      <c r="CD870" s="146">
        <f t="shared" si="17000"/>
        <v>1</v>
      </c>
      <c r="CE870" s="147">
        <f t="shared" si="17000"/>
        <v>1</v>
      </c>
      <c r="CF870" s="146">
        <f t="shared" si="17000"/>
        <v>1</v>
      </c>
      <c r="CG870" s="147">
        <f t="shared" si="17000"/>
        <v>0.99999999999999978</v>
      </c>
      <c r="CH870" s="146">
        <f t="shared" si="17000"/>
        <v>1</v>
      </c>
      <c r="CI870" s="147">
        <f t="shared" si="17000"/>
        <v>1</v>
      </c>
      <c r="CJ870" s="146">
        <f t="shared" si="17000"/>
        <v>1</v>
      </c>
      <c r="CK870" s="147">
        <f t="shared" si="17000"/>
        <v>1</v>
      </c>
    </row>
    <row r="871" spans="1:89" ht="13.5" thickTop="1" x14ac:dyDescent="0.2">
      <c r="A871" s="177"/>
    </row>
    <row r="873" spans="1:89" x14ac:dyDescent="0.2">
      <c r="A873" s="269">
        <f>+A842+1</f>
        <v>44621</v>
      </c>
      <c r="B873" s="269"/>
      <c r="C873" s="269"/>
      <c r="D873" s="269"/>
      <c r="BI873" s="274">
        <f>+BI811+2</f>
        <v>44621</v>
      </c>
      <c r="BJ873" s="274"/>
      <c r="BK873" s="274"/>
      <c r="BL873" s="274"/>
    </row>
    <row r="874" spans="1:89" ht="13.5" thickBot="1" x14ac:dyDescent="0.25">
      <c r="AE874" t="s">
        <v>1</v>
      </c>
    </row>
    <row r="875" spans="1:89" ht="14.25" thickTop="1" thickBot="1" x14ac:dyDescent="0.25">
      <c r="A875" s="265" t="s">
        <v>2</v>
      </c>
      <c r="B875" s="267" t="s">
        <v>3</v>
      </c>
      <c r="C875" s="268"/>
      <c r="D875" s="267" t="s">
        <v>4</v>
      </c>
      <c r="E875" s="268"/>
      <c r="F875" s="267" t="s">
        <v>5</v>
      </c>
      <c r="G875" s="268"/>
      <c r="H875" s="267" t="s">
        <v>6</v>
      </c>
      <c r="I875" s="268"/>
      <c r="J875" s="267" t="s">
        <v>7</v>
      </c>
      <c r="K875" s="268"/>
      <c r="L875" s="267" t="s">
        <v>8</v>
      </c>
      <c r="M875" s="268"/>
      <c r="N875" s="267" t="s">
        <v>9</v>
      </c>
      <c r="O875" s="268"/>
      <c r="P875" s="267" t="s">
        <v>10</v>
      </c>
      <c r="Q875" s="268"/>
      <c r="R875" s="267" t="s">
        <v>11</v>
      </c>
      <c r="S875" s="268"/>
      <c r="T875" s="267" t="s">
        <v>12</v>
      </c>
      <c r="U875" s="268"/>
      <c r="V875" s="267" t="s">
        <v>13</v>
      </c>
      <c r="W875" s="268"/>
      <c r="X875" s="267" t="s">
        <v>14</v>
      </c>
      <c r="Y875" s="268"/>
      <c r="Z875" s="270" t="s">
        <v>15</v>
      </c>
      <c r="AA875" s="271"/>
      <c r="AB875" s="272" t="s">
        <v>16</v>
      </c>
      <c r="AC875" s="273"/>
      <c r="AE875" s="265" t="s">
        <v>2</v>
      </c>
      <c r="AF875" s="267" t="s">
        <v>3</v>
      </c>
      <c r="AG875" s="268"/>
      <c r="AH875" s="267" t="s">
        <v>4</v>
      </c>
      <c r="AI875" s="268"/>
      <c r="AJ875" s="267" t="s">
        <v>5</v>
      </c>
      <c r="AK875" s="268"/>
      <c r="AL875" s="267" t="s">
        <v>6</v>
      </c>
      <c r="AM875" s="268"/>
      <c r="AN875" s="267" t="s">
        <v>7</v>
      </c>
      <c r="AO875" s="268"/>
      <c r="AP875" s="267" t="s">
        <v>8</v>
      </c>
      <c r="AQ875" s="268"/>
      <c r="AR875" s="267" t="s">
        <v>9</v>
      </c>
      <c r="AS875" s="268"/>
      <c r="AT875" s="267" t="s">
        <v>10</v>
      </c>
      <c r="AU875" s="268"/>
      <c r="AV875" s="267" t="s">
        <v>11</v>
      </c>
      <c r="AW875" s="268"/>
      <c r="AX875" s="267" t="s">
        <v>12</v>
      </c>
      <c r="AY875" s="268"/>
      <c r="AZ875" s="267" t="s">
        <v>13</v>
      </c>
      <c r="BA875" s="268"/>
      <c r="BB875" s="267" t="s">
        <v>14</v>
      </c>
      <c r="BC875" s="268"/>
      <c r="BD875" s="270" t="s">
        <v>15</v>
      </c>
      <c r="BE875" s="271"/>
      <c r="BF875" s="272" t="s">
        <v>16</v>
      </c>
      <c r="BG875" s="273"/>
      <c r="BI875" s="265" t="s">
        <v>2</v>
      </c>
      <c r="BJ875" s="267" t="s">
        <v>3</v>
      </c>
      <c r="BK875" s="268"/>
      <c r="BL875" s="267" t="s">
        <v>4</v>
      </c>
      <c r="BM875" s="268"/>
      <c r="BN875" s="267" t="s">
        <v>5</v>
      </c>
      <c r="BO875" s="268"/>
      <c r="BP875" s="267" t="s">
        <v>6</v>
      </c>
      <c r="BQ875" s="268"/>
      <c r="BR875" s="267" t="s">
        <v>7</v>
      </c>
      <c r="BS875" s="268"/>
      <c r="BT875" s="267" t="s">
        <v>8</v>
      </c>
      <c r="BU875" s="268"/>
      <c r="BV875" s="267" t="s">
        <v>9</v>
      </c>
      <c r="BW875" s="268"/>
      <c r="BX875" s="267" t="s">
        <v>10</v>
      </c>
      <c r="BY875" s="268"/>
      <c r="BZ875" s="267" t="s">
        <v>11</v>
      </c>
      <c r="CA875" s="268"/>
      <c r="CB875" s="267" t="s">
        <v>12</v>
      </c>
      <c r="CC875" s="268"/>
      <c r="CD875" s="267" t="s">
        <v>13</v>
      </c>
      <c r="CE875" s="268"/>
      <c r="CF875" s="267" t="s">
        <v>14</v>
      </c>
      <c r="CG875" s="268"/>
      <c r="CH875" s="270" t="s">
        <v>15</v>
      </c>
      <c r="CI875" s="271"/>
      <c r="CJ875" s="267" t="s">
        <v>16</v>
      </c>
      <c r="CK875" s="268"/>
    </row>
    <row r="876" spans="1:89" ht="15" thickTop="1" thickBot="1" x14ac:dyDescent="0.3">
      <c r="A876" s="266"/>
      <c r="B876" s="110" t="s">
        <v>17</v>
      </c>
      <c r="C876" s="111" t="s">
        <v>18</v>
      </c>
      <c r="D876" s="112" t="s">
        <v>17</v>
      </c>
      <c r="E876" s="113" t="s">
        <v>18</v>
      </c>
      <c r="F876" s="110" t="s">
        <v>17</v>
      </c>
      <c r="G876" s="111" t="s">
        <v>18</v>
      </c>
      <c r="H876" s="112" t="s">
        <v>17</v>
      </c>
      <c r="I876" s="113" t="s">
        <v>18</v>
      </c>
      <c r="J876" s="110" t="s">
        <v>17</v>
      </c>
      <c r="K876" s="111" t="s">
        <v>18</v>
      </c>
      <c r="L876" s="112" t="s">
        <v>17</v>
      </c>
      <c r="M876" s="110" t="s">
        <v>18</v>
      </c>
      <c r="N876" s="114" t="s">
        <v>17</v>
      </c>
      <c r="O876" s="115" t="s">
        <v>18</v>
      </c>
      <c r="P876" s="110" t="s">
        <v>17</v>
      </c>
      <c r="Q876" s="111" t="s">
        <v>18</v>
      </c>
      <c r="R876" s="112" t="s">
        <v>17</v>
      </c>
      <c r="S876" s="113" t="s">
        <v>18</v>
      </c>
      <c r="T876" s="110" t="s">
        <v>17</v>
      </c>
      <c r="U876" s="111" t="s">
        <v>18</v>
      </c>
      <c r="V876" s="112" t="s">
        <v>17</v>
      </c>
      <c r="W876" s="113" t="s">
        <v>18</v>
      </c>
      <c r="X876" s="110" t="s">
        <v>17</v>
      </c>
      <c r="Y876" s="111" t="s">
        <v>18</v>
      </c>
      <c r="Z876" s="25" t="s">
        <v>17</v>
      </c>
      <c r="AA876" s="116" t="s">
        <v>18</v>
      </c>
      <c r="AB876" s="167" t="s">
        <v>17</v>
      </c>
      <c r="AC876" s="168" t="s">
        <v>18</v>
      </c>
      <c r="AE876" s="266"/>
      <c r="AF876" s="110" t="s">
        <v>17</v>
      </c>
      <c r="AG876" s="111" t="s">
        <v>18</v>
      </c>
      <c r="AH876" s="112" t="s">
        <v>17</v>
      </c>
      <c r="AI876" s="113" t="s">
        <v>18</v>
      </c>
      <c r="AJ876" s="110" t="s">
        <v>17</v>
      </c>
      <c r="AK876" s="111" t="s">
        <v>18</v>
      </c>
      <c r="AL876" s="112" t="s">
        <v>17</v>
      </c>
      <c r="AM876" s="113" t="s">
        <v>18</v>
      </c>
      <c r="AN876" s="110" t="s">
        <v>17</v>
      </c>
      <c r="AO876" s="111" t="s">
        <v>18</v>
      </c>
      <c r="AP876" s="112" t="s">
        <v>17</v>
      </c>
      <c r="AQ876" s="110" t="s">
        <v>18</v>
      </c>
      <c r="AR876" s="114" t="s">
        <v>17</v>
      </c>
      <c r="AS876" s="115" t="s">
        <v>18</v>
      </c>
      <c r="AT876" s="110" t="s">
        <v>17</v>
      </c>
      <c r="AU876" s="111" t="s">
        <v>18</v>
      </c>
      <c r="AV876" s="112" t="s">
        <v>17</v>
      </c>
      <c r="AW876" s="113" t="s">
        <v>18</v>
      </c>
      <c r="AX876" s="110" t="s">
        <v>17</v>
      </c>
      <c r="AY876" s="111" t="s">
        <v>18</v>
      </c>
      <c r="AZ876" s="112" t="s">
        <v>17</v>
      </c>
      <c r="BA876" s="113" t="s">
        <v>18</v>
      </c>
      <c r="BB876" s="110" t="s">
        <v>17</v>
      </c>
      <c r="BC876" s="111" t="s">
        <v>18</v>
      </c>
      <c r="BD876" s="25" t="s">
        <v>17</v>
      </c>
      <c r="BE876" s="116" t="s">
        <v>18</v>
      </c>
      <c r="BF876" s="167" t="s">
        <v>17</v>
      </c>
      <c r="BG876" s="168" t="s">
        <v>18</v>
      </c>
      <c r="BI876" s="266"/>
      <c r="BJ876" s="110" t="s">
        <v>17</v>
      </c>
      <c r="BK876" s="111" t="s">
        <v>18</v>
      </c>
      <c r="BL876" s="112" t="s">
        <v>17</v>
      </c>
      <c r="BM876" s="113" t="s">
        <v>18</v>
      </c>
      <c r="BN876" s="110" t="s">
        <v>17</v>
      </c>
      <c r="BO876" s="111" t="s">
        <v>18</v>
      </c>
      <c r="BP876" s="112" t="s">
        <v>17</v>
      </c>
      <c r="BQ876" s="113" t="s">
        <v>18</v>
      </c>
      <c r="BR876" s="110" t="s">
        <v>17</v>
      </c>
      <c r="BS876" s="111" t="s">
        <v>18</v>
      </c>
      <c r="BT876" s="112" t="s">
        <v>17</v>
      </c>
      <c r="BU876" s="110" t="s">
        <v>18</v>
      </c>
      <c r="BV876" s="114" t="s">
        <v>17</v>
      </c>
      <c r="BW876" s="115" t="s">
        <v>18</v>
      </c>
      <c r="BX876" s="110" t="s">
        <v>17</v>
      </c>
      <c r="BY876" s="111" t="s">
        <v>18</v>
      </c>
      <c r="BZ876" s="112" t="s">
        <v>17</v>
      </c>
      <c r="CA876" s="113" t="s">
        <v>18</v>
      </c>
      <c r="CB876" s="110" t="s">
        <v>17</v>
      </c>
      <c r="CC876" s="111" t="s">
        <v>18</v>
      </c>
      <c r="CD876" s="112" t="s">
        <v>17</v>
      </c>
      <c r="CE876" s="113" t="s">
        <v>18</v>
      </c>
      <c r="CF876" s="110" t="s">
        <v>17</v>
      </c>
      <c r="CG876" s="111" t="s">
        <v>18</v>
      </c>
      <c r="CH876" s="25" t="s">
        <v>17</v>
      </c>
      <c r="CI876" s="116" t="s">
        <v>18</v>
      </c>
      <c r="CJ876" s="114" t="s">
        <v>17</v>
      </c>
      <c r="CK876" s="115" t="s">
        <v>18</v>
      </c>
    </row>
    <row r="877" spans="1:89" ht="13.5" thickTop="1" x14ac:dyDescent="0.2">
      <c r="A877" s="118" t="s">
        <v>19</v>
      </c>
      <c r="B877" s="119"/>
      <c r="C877" s="176"/>
      <c r="D877" s="120"/>
      <c r="E877" s="171"/>
      <c r="F877" s="119"/>
      <c r="G877" s="121"/>
      <c r="H877" s="120"/>
      <c r="I877" s="171"/>
      <c r="J877" s="119"/>
      <c r="K877" s="121"/>
      <c r="L877" s="120"/>
      <c r="M877" s="119"/>
      <c r="N877" s="170"/>
      <c r="O877" s="172"/>
      <c r="P877" s="119"/>
      <c r="Q877" s="121"/>
      <c r="R877" s="120"/>
      <c r="S877" s="171"/>
      <c r="T877" s="119"/>
      <c r="U877" s="121"/>
      <c r="V877" s="120"/>
      <c r="W877" s="171"/>
      <c r="X877" s="119"/>
      <c r="Y877" s="121"/>
      <c r="Z877" s="20"/>
      <c r="AA877" s="175"/>
      <c r="AB877" s="161">
        <f>B877+D877+F877+H877+J877+L877+N877+P877+R877+T877+V877+X877+Z877</f>
        <v>0</v>
      </c>
      <c r="AC877" s="162">
        <f>C877+E877+G877+I877+K877+M877+O877+Q877+S877+U877+W877+Y877+AA877</f>
        <v>0</v>
      </c>
      <c r="AE877" s="253" t="str">
        <f>$AE$9</f>
        <v>07:00 - 07:59</v>
      </c>
      <c r="AF877" s="119">
        <f>SUMIF($A$9:$A$32,$AE877,B$877:B$900)</f>
        <v>0</v>
      </c>
      <c r="AG877" s="176">
        <f t="shared" ref="AG877:AV879" si="17001">SUMIF($A$9:$A$32,$AE877,C$877:C$900)</f>
        <v>0</v>
      </c>
      <c r="AH877" s="120">
        <f t="shared" si="17001"/>
        <v>0</v>
      </c>
      <c r="AI877" s="171">
        <f t="shared" si="17001"/>
        <v>0</v>
      </c>
      <c r="AJ877" s="119">
        <f t="shared" si="17001"/>
        <v>0</v>
      </c>
      <c r="AK877" s="121">
        <f t="shared" si="17001"/>
        <v>0</v>
      </c>
      <c r="AL877" s="120">
        <f t="shared" si="17001"/>
        <v>0</v>
      </c>
      <c r="AM877" s="171">
        <f t="shared" si="17001"/>
        <v>0</v>
      </c>
      <c r="AN877" s="119">
        <f t="shared" si="17001"/>
        <v>0</v>
      </c>
      <c r="AO877" s="121">
        <f t="shared" si="17001"/>
        <v>0</v>
      </c>
      <c r="AP877" s="120">
        <f t="shared" si="17001"/>
        <v>0</v>
      </c>
      <c r="AQ877" s="119">
        <f t="shared" si="17001"/>
        <v>0</v>
      </c>
      <c r="AR877" s="170">
        <f t="shared" si="17001"/>
        <v>0</v>
      </c>
      <c r="AS877" s="172">
        <f t="shared" si="17001"/>
        <v>0</v>
      </c>
      <c r="AT877" s="119">
        <f t="shared" si="17001"/>
        <v>0</v>
      </c>
      <c r="AU877" s="121">
        <f t="shared" si="17001"/>
        <v>0</v>
      </c>
      <c r="AV877" s="120">
        <f t="shared" si="17001"/>
        <v>0</v>
      </c>
      <c r="AW877" s="171">
        <f t="shared" ref="AW877:BE879" si="17002">SUMIF($A$9:$A$32,$AE877,S$877:S$900)</f>
        <v>0</v>
      </c>
      <c r="AX877" s="119">
        <f t="shared" si="17002"/>
        <v>0</v>
      </c>
      <c r="AY877" s="121">
        <f t="shared" si="17002"/>
        <v>0</v>
      </c>
      <c r="AZ877" s="120">
        <f t="shared" si="17002"/>
        <v>0</v>
      </c>
      <c r="BA877" s="171">
        <f t="shared" si="17002"/>
        <v>0</v>
      </c>
      <c r="BB877" s="119">
        <f t="shared" si="17002"/>
        <v>0</v>
      </c>
      <c r="BC877" s="121">
        <f t="shared" si="17002"/>
        <v>0</v>
      </c>
      <c r="BD877" s="20">
        <f t="shared" si="17002"/>
        <v>0</v>
      </c>
      <c r="BE877" s="175">
        <f t="shared" si="17002"/>
        <v>0</v>
      </c>
      <c r="BF877" s="161">
        <f>AF877+AH877+AJ877+AL877+AN877+AP877+AR877+AT877+AV877+AX877+AZ877+BB877+BD877</f>
        <v>0</v>
      </c>
      <c r="BG877" s="162">
        <f>AG877+AI877+AK877+AM877+AO877+AQ877+AS877+AU877+AW877+AY877+BA877+BC877+BE877</f>
        <v>0</v>
      </c>
      <c r="BI877" s="118" t="s">
        <v>19</v>
      </c>
      <c r="BJ877" s="122" t="e">
        <f>B877/B901</f>
        <v>#DIV/0!</v>
      </c>
      <c r="BK877" s="123" t="e">
        <f t="shared" ref="BK877" si="17003">C877/C901</f>
        <v>#DIV/0!</v>
      </c>
      <c r="BL877" s="124" t="e">
        <f t="shared" ref="BL877" si="17004">D877/D901</f>
        <v>#DIV/0!</v>
      </c>
      <c r="BM877" s="125" t="e">
        <f t="shared" ref="BM877" si="17005">E877/E901</f>
        <v>#DIV/0!</v>
      </c>
      <c r="BN877" s="122" t="e">
        <f t="shared" ref="BN877" si="17006">F877/F901</f>
        <v>#DIV/0!</v>
      </c>
      <c r="BO877" s="123" t="e">
        <f t="shared" ref="BO877" si="17007">G877/G901</f>
        <v>#DIV/0!</v>
      </c>
      <c r="BP877" s="124" t="e">
        <f t="shared" ref="BP877" si="17008">H877/H901</f>
        <v>#DIV/0!</v>
      </c>
      <c r="BQ877" s="125" t="e">
        <f t="shared" ref="BQ877" si="17009">I877/I901</f>
        <v>#DIV/0!</v>
      </c>
      <c r="BR877" s="122" t="e">
        <f t="shared" ref="BR877" si="17010">J877/J901</f>
        <v>#DIV/0!</v>
      </c>
      <c r="BS877" s="123" t="e">
        <f t="shared" ref="BS877" si="17011">K877/K901</f>
        <v>#DIV/0!</v>
      </c>
      <c r="BT877" s="124" t="e">
        <f t="shared" ref="BT877" si="17012">L877/L901</f>
        <v>#DIV/0!</v>
      </c>
      <c r="BU877" s="122" t="e">
        <f t="shared" ref="BU877" si="17013">M877/M901</f>
        <v>#DIV/0!</v>
      </c>
      <c r="BV877" s="126" t="e">
        <f t="shared" ref="BV877" si="17014">N877/N901</f>
        <v>#DIV/0!</v>
      </c>
      <c r="BW877" s="127" t="e">
        <f t="shared" ref="BW877" si="17015">O877/O901</f>
        <v>#DIV/0!</v>
      </c>
      <c r="BX877" s="122" t="e">
        <f t="shared" ref="BX877" si="17016">P877/P901</f>
        <v>#DIV/0!</v>
      </c>
      <c r="BY877" s="123" t="e">
        <f t="shared" ref="BY877" si="17017">Q877/Q901</f>
        <v>#DIV/0!</v>
      </c>
      <c r="BZ877" s="124" t="e">
        <f t="shared" ref="BZ877" si="17018">R877/R901</f>
        <v>#DIV/0!</v>
      </c>
      <c r="CA877" s="125" t="e">
        <f t="shared" ref="CA877" si="17019">S877/S901</f>
        <v>#DIV/0!</v>
      </c>
      <c r="CB877" s="122" t="e">
        <f t="shared" ref="CB877" si="17020">T877/T901</f>
        <v>#DIV/0!</v>
      </c>
      <c r="CC877" s="123" t="e">
        <f t="shared" ref="CC877" si="17021">U877/U901</f>
        <v>#DIV/0!</v>
      </c>
      <c r="CD877" s="124" t="e">
        <f t="shared" ref="CD877" si="17022">V877/V901</f>
        <v>#DIV/0!</v>
      </c>
      <c r="CE877" s="125" t="e">
        <f t="shared" ref="CE877" si="17023">W877/W901</f>
        <v>#DIV/0!</v>
      </c>
      <c r="CF877" s="122" t="e">
        <f t="shared" ref="CF877" si="17024">X877/X901</f>
        <v>#DIV/0!</v>
      </c>
      <c r="CG877" s="123" t="e">
        <f t="shared" ref="CG877" si="17025">Y877/Y901</f>
        <v>#DIV/0!</v>
      </c>
      <c r="CH877" s="124" t="e">
        <f t="shared" ref="CH877" si="17026">Z877/Z901</f>
        <v>#DIV/0!</v>
      </c>
      <c r="CI877" s="122" t="e">
        <f t="shared" ref="CI877" si="17027">AA877/AA901</f>
        <v>#DIV/0!</v>
      </c>
      <c r="CJ877" s="128" t="e">
        <f t="shared" ref="CJ877" si="17028">AB877/AB901</f>
        <v>#DIV/0!</v>
      </c>
      <c r="CK877" s="129" t="e">
        <f t="shared" ref="CK877" si="17029">AC877/AC901</f>
        <v>#DIV/0!</v>
      </c>
    </row>
    <row r="878" spans="1:89" x14ac:dyDescent="0.2">
      <c r="A878" s="130" t="s">
        <v>21</v>
      </c>
      <c r="B878" s="179"/>
      <c r="C878" s="180"/>
      <c r="D878" s="181"/>
      <c r="E878" s="182"/>
      <c r="F878" s="179"/>
      <c r="G878" s="183"/>
      <c r="H878" s="181"/>
      <c r="I878" s="182"/>
      <c r="J878" s="179"/>
      <c r="K878" s="183"/>
      <c r="L878" s="181"/>
      <c r="M878" s="179"/>
      <c r="N878" s="184"/>
      <c r="O878" s="185"/>
      <c r="P878" s="179"/>
      <c r="Q878" s="183"/>
      <c r="R878" s="181"/>
      <c r="S878" s="182"/>
      <c r="T878" s="179"/>
      <c r="U878" s="183"/>
      <c r="V878" s="181"/>
      <c r="W878" s="182"/>
      <c r="X878" s="179"/>
      <c r="Y878" s="183"/>
      <c r="Z878" s="181"/>
      <c r="AA878" s="179"/>
      <c r="AB878" s="163">
        <f t="shared" ref="AB878:AB900" si="17030">SUM(B878,D878,F878,H878,J878,L878,N878,P878,R878,T878,V878,X878,Z878)</f>
        <v>0</v>
      </c>
      <c r="AC878" s="164">
        <f t="shared" ref="AC878:AC900" si="17031">SUM(C878,E878,G878,I878,K878,M878,O878,Q878,S878,U878,W878,Y878,AA878)</f>
        <v>0</v>
      </c>
      <c r="AE878" s="255" t="str">
        <f>$AE$10</f>
        <v>08:00 - 08:59</v>
      </c>
      <c r="AF878" s="119">
        <f>SUMIF($A$9:$A$32,$AE878,B$877:B$900)</f>
        <v>0</v>
      </c>
      <c r="AG878" s="180">
        <f t="shared" si="17001"/>
        <v>0</v>
      </c>
      <c r="AH878" s="181">
        <f t="shared" si="17001"/>
        <v>0</v>
      </c>
      <c r="AI878" s="182">
        <f t="shared" si="17001"/>
        <v>0</v>
      </c>
      <c r="AJ878" s="179">
        <f t="shared" si="17001"/>
        <v>0</v>
      </c>
      <c r="AK878" s="183">
        <f t="shared" si="17001"/>
        <v>0</v>
      </c>
      <c r="AL878" s="181">
        <f t="shared" si="17001"/>
        <v>0</v>
      </c>
      <c r="AM878" s="182">
        <f t="shared" si="17001"/>
        <v>0</v>
      </c>
      <c r="AN878" s="179">
        <f t="shared" si="17001"/>
        <v>0</v>
      </c>
      <c r="AO878" s="183">
        <f t="shared" si="17001"/>
        <v>0</v>
      </c>
      <c r="AP878" s="181">
        <f t="shared" si="17001"/>
        <v>0</v>
      </c>
      <c r="AQ878" s="179">
        <f t="shared" si="17001"/>
        <v>0</v>
      </c>
      <c r="AR878" s="184">
        <f t="shared" si="17001"/>
        <v>0</v>
      </c>
      <c r="AS878" s="185">
        <f t="shared" si="17001"/>
        <v>0</v>
      </c>
      <c r="AT878" s="179">
        <f t="shared" si="17001"/>
        <v>0</v>
      </c>
      <c r="AU878" s="183">
        <f t="shared" si="17001"/>
        <v>0</v>
      </c>
      <c r="AV878" s="181">
        <f t="shared" si="17001"/>
        <v>0</v>
      </c>
      <c r="AW878" s="182">
        <f t="shared" si="17002"/>
        <v>0</v>
      </c>
      <c r="AX878" s="179">
        <f t="shared" si="17002"/>
        <v>0</v>
      </c>
      <c r="AY878" s="183">
        <f t="shared" si="17002"/>
        <v>0</v>
      </c>
      <c r="AZ878" s="181">
        <f t="shared" si="17002"/>
        <v>0</v>
      </c>
      <c r="BA878" s="182">
        <f t="shared" si="17002"/>
        <v>0</v>
      </c>
      <c r="BB878" s="179">
        <f t="shared" si="17002"/>
        <v>0</v>
      </c>
      <c r="BC878" s="183">
        <f t="shared" si="17002"/>
        <v>0</v>
      </c>
      <c r="BD878" s="181">
        <f t="shared" si="17002"/>
        <v>0</v>
      </c>
      <c r="BE878" s="179">
        <f t="shared" si="17002"/>
        <v>0</v>
      </c>
      <c r="BF878" s="163">
        <f>SUM(AF878,AH878,AJ878,AL878,AN878,AP878,AR878,AT878,AV878,AX878,AZ878,BB878,BD878)</f>
        <v>0</v>
      </c>
      <c r="BG878" s="164">
        <f>SUM(AG878,AI878,AK878,AM878,AO878,AQ878,AS878,AU878,AW878,AY878,BA878,BC878,BE878)</f>
        <v>0</v>
      </c>
      <c r="BI878" s="130" t="s">
        <v>21</v>
      </c>
      <c r="BJ878" s="122" t="e">
        <f>B878/B901</f>
        <v>#DIV/0!</v>
      </c>
      <c r="BK878" s="123" t="e">
        <f t="shared" ref="BK878" si="17032">C878/C901</f>
        <v>#DIV/0!</v>
      </c>
      <c r="BL878" s="124" t="e">
        <f t="shared" ref="BL878" si="17033">D878/D901</f>
        <v>#DIV/0!</v>
      </c>
      <c r="BM878" s="125" t="e">
        <f t="shared" ref="BM878" si="17034">E878/E901</f>
        <v>#DIV/0!</v>
      </c>
      <c r="BN878" s="122" t="e">
        <f t="shared" ref="BN878" si="17035">F878/F901</f>
        <v>#DIV/0!</v>
      </c>
      <c r="BO878" s="123" t="e">
        <f t="shared" ref="BO878" si="17036">G878/G901</f>
        <v>#DIV/0!</v>
      </c>
      <c r="BP878" s="124" t="e">
        <f t="shared" ref="BP878" si="17037">H878/H901</f>
        <v>#DIV/0!</v>
      </c>
      <c r="BQ878" s="125" t="e">
        <f t="shared" ref="BQ878" si="17038">I878/I901</f>
        <v>#DIV/0!</v>
      </c>
      <c r="BR878" s="122" t="e">
        <f t="shared" ref="BR878" si="17039">J878/J901</f>
        <v>#DIV/0!</v>
      </c>
      <c r="BS878" s="123" t="e">
        <f t="shared" ref="BS878" si="17040">K878/K901</f>
        <v>#DIV/0!</v>
      </c>
      <c r="BT878" s="124" t="e">
        <f t="shared" ref="BT878" si="17041">L878/L901</f>
        <v>#DIV/0!</v>
      </c>
      <c r="BU878" s="122" t="e">
        <f t="shared" ref="BU878" si="17042">M878/M901</f>
        <v>#DIV/0!</v>
      </c>
      <c r="BV878" s="126" t="e">
        <f t="shared" ref="BV878" si="17043">N878/N901</f>
        <v>#DIV/0!</v>
      </c>
      <c r="BW878" s="127" t="e">
        <f t="shared" ref="BW878" si="17044">O878/O901</f>
        <v>#DIV/0!</v>
      </c>
      <c r="BX878" s="122" t="e">
        <f t="shared" ref="BX878" si="17045">P878/P901</f>
        <v>#DIV/0!</v>
      </c>
      <c r="BY878" s="123" t="e">
        <f t="shared" ref="BY878" si="17046">Q878/Q901</f>
        <v>#DIV/0!</v>
      </c>
      <c r="BZ878" s="124" t="e">
        <f t="shared" ref="BZ878" si="17047">R878/R901</f>
        <v>#DIV/0!</v>
      </c>
      <c r="CA878" s="125" t="e">
        <f t="shared" ref="CA878" si="17048">S878/S901</f>
        <v>#DIV/0!</v>
      </c>
      <c r="CB878" s="122" t="e">
        <f t="shared" ref="CB878" si="17049">T878/T901</f>
        <v>#DIV/0!</v>
      </c>
      <c r="CC878" s="123" t="e">
        <f t="shared" ref="CC878" si="17050">U878/U901</f>
        <v>#DIV/0!</v>
      </c>
      <c r="CD878" s="124" t="e">
        <f t="shared" ref="CD878" si="17051">V878/V901</f>
        <v>#DIV/0!</v>
      </c>
      <c r="CE878" s="125" t="e">
        <f t="shared" ref="CE878" si="17052">W878/W901</f>
        <v>#DIV/0!</v>
      </c>
      <c r="CF878" s="122" t="e">
        <f t="shared" ref="CF878" si="17053">X878/X901</f>
        <v>#DIV/0!</v>
      </c>
      <c r="CG878" s="123" t="e">
        <f t="shared" ref="CG878" si="17054">Y878/Y901</f>
        <v>#DIV/0!</v>
      </c>
      <c r="CH878" s="124" t="e">
        <f t="shared" ref="CH878" si="17055">Z878/Z901</f>
        <v>#DIV/0!</v>
      </c>
      <c r="CI878" s="122" t="e">
        <f t="shared" ref="CI878" si="17056">AA878/AA901</f>
        <v>#DIV/0!</v>
      </c>
      <c r="CJ878" s="128" t="e">
        <f t="shared" ref="CJ878" si="17057">AB878/AB901</f>
        <v>#DIV/0!</v>
      </c>
      <c r="CK878" s="129" t="e">
        <f t="shared" ref="CK878" si="17058">AC878/AC901</f>
        <v>#DIV/0!</v>
      </c>
    </row>
    <row r="879" spans="1:89" ht="13.5" thickBot="1" x14ac:dyDescent="0.25">
      <c r="A879" s="138" t="s">
        <v>23</v>
      </c>
      <c r="B879" s="186"/>
      <c r="C879" s="187"/>
      <c r="D879" s="188"/>
      <c r="E879" s="189"/>
      <c r="F879" s="186"/>
      <c r="G879" s="190"/>
      <c r="H879" s="188"/>
      <c r="I879" s="189"/>
      <c r="J879" s="186"/>
      <c r="K879" s="190"/>
      <c r="L879" s="188"/>
      <c r="M879" s="186"/>
      <c r="N879" s="191"/>
      <c r="O879" s="192"/>
      <c r="P879" s="186"/>
      <c r="Q879" s="190"/>
      <c r="R879" s="188"/>
      <c r="S879" s="189"/>
      <c r="T879" s="186"/>
      <c r="U879" s="190"/>
      <c r="V879" s="188"/>
      <c r="W879" s="189"/>
      <c r="X879" s="186"/>
      <c r="Y879" s="190"/>
      <c r="Z879" s="188"/>
      <c r="AA879" s="186"/>
      <c r="AB879" s="163">
        <f t="shared" si="17030"/>
        <v>0</v>
      </c>
      <c r="AC879" s="164">
        <f t="shared" si="17031"/>
        <v>0</v>
      </c>
      <c r="AE879" s="253">
        <f>$AE$11</f>
        <v>0</v>
      </c>
      <c r="AF879" s="119">
        <f>SUMIF($A$9:$A$32,$AE879,B$877:B$900)</f>
        <v>0</v>
      </c>
      <c r="AG879" s="187">
        <f t="shared" si="17001"/>
        <v>0</v>
      </c>
      <c r="AH879" s="188">
        <f t="shared" si="17001"/>
        <v>0</v>
      </c>
      <c r="AI879" s="189">
        <f t="shared" si="17001"/>
        <v>0</v>
      </c>
      <c r="AJ879" s="186">
        <f t="shared" si="17001"/>
        <v>0</v>
      </c>
      <c r="AK879" s="190">
        <f t="shared" si="17001"/>
        <v>0</v>
      </c>
      <c r="AL879" s="188">
        <f t="shared" si="17001"/>
        <v>0</v>
      </c>
      <c r="AM879" s="189">
        <f t="shared" si="17001"/>
        <v>0</v>
      </c>
      <c r="AN879" s="186">
        <f t="shared" si="17001"/>
        <v>0</v>
      </c>
      <c r="AO879" s="190">
        <f t="shared" si="17001"/>
        <v>0</v>
      </c>
      <c r="AP879" s="188">
        <f t="shared" si="17001"/>
        <v>0</v>
      </c>
      <c r="AQ879" s="186">
        <f t="shared" si="17001"/>
        <v>0</v>
      </c>
      <c r="AR879" s="191">
        <f t="shared" si="17001"/>
        <v>0</v>
      </c>
      <c r="AS879" s="192">
        <f t="shared" si="17001"/>
        <v>0</v>
      </c>
      <c r="AT879" s="186">
        <f t="shared" si="17001"/>
        <v>0</v>
      </c>
      <c r="AU879" s="190">
        <f t="shared" si="17001"/>
        <v>0</v>
      </c>
      <c r="AV879" s="188">
        <f t="shared" si="17001"/>
        <v>0</v>
      </c>
      <c r="AW879" s="189">
        <f t="shared" si="17002"/>
        <v>0</v>
      </c>
      <c r="AX879" s="186">
        <f t="shared" si="17002"/>
        <v>0</v>
      </c>
      <c r="AY879" s="190">
        <f t="shared" si="17002"/>
        <v>0</v>
      </c>
      <c r="AZ879" s="188">
        <f t="shared" si="17002"/>
        <v>0</v>
      </c>
      <c r="BA879" s="189">
        <f t="shared" si="17002"/>
        <v>0</v>
      </c>
      <c r="BB879" s="186">
        <f t="shared" si="17002"/>
        <v>0</v>
      </c>
      <c r="BC879" s="190">
        <f t="shared" si="17002"/>
        <v>0</v>
      </c>
      <c r="BD879" s="188">
        <f t="shared" si="17002"/>
        <v>0</v>
      </c>
      <c r="BE879" s="186">
        <f t="shared" si="17002"/>
        <v>0</v>
      </c>
      <c r="BF879" s="163">
        <f>SUM(AF879,AH879,AJ879,AL879,AN879,AP879,AR879,AT879,AV879,AX879,AZ879,BB879,BD879)</f>
        <v>0</v>
      </c>
      <c r="BG879" s="164">
        <f>SUM(AG879,AI879,AK879,AM879,AO879,AQ879,AS879,AU879,AW879,AY879,BA879,BC879,BE879)</f>
        <v>0</v>
      </c>
      <c r="BI879" s="138" t="s">
        <v>23</v>
      </c>
      <c r="BJ879" s="122" t="e">
        <f>B879/B901</f>
        <v>#DIV/0!</v>
      </c>
      <c r="BK879" s="123" t="e">
        <f t="shared" ref="BK879" si="17059">C879/C901</f>
        <v>#DIV/0!</v>
      </c>
      <c r="BL879" s="124" t="e">
        <f t="shared" ref="BL879" si="17060">D879/D901</f>
        <v>#DIV/0!</v>
      </c>
      <c r="BM879" s="125" t="e">
        <f t="shared" ref="BM879" si="17061">E879/E901</f>
        <v>#DIV/0!</v>
      </c>
      <c r="BN879" s="122" t="e">
        <f t="shared" ref="BN879" si="17062">F879/F901</f>
        <v>#DIV/0!</v>
      </c>
      <c r="BO879" s="123" t="e">
        <f t="shared" ref="BO879" si="17063">G879/G901</f>
        <v>#DIV/0!</v>
      </c>
      <c r="BP879" s="124" t="e">
        <f t="shared" ref="BP879" si="17064">H879/H901</f>
        <v>#DIV/0!</v>
      </c>
      <c r="BQ879" s="125" t="e">
        <f t="shared" ref="BQ879" si="17065">I879/I901</f>
        <v>#DIV/0!</v>
      </c>
      <c r="BR879" s="122" t="e">
        <f t="shared" ref="BR879" si="17066">J879/J901</f>
        <v>#DIV/0!</v>
      </c>
      <c r="BS879" s="123" t="e">
        <f t="shared" ref="BS879" si="17067">K879/K901</f>
        <v>#DIV/0!</v>
      </c>
      <c r="BT879" s="124" t="e">
        <f t="shared" ref="BT879" si="17068">L879/L901</f>
        <v>#DIV/0!</v>
      </c>
      <c r="BU879" s="122" t="e">
        <f t="shared" ref="BU879" si="17069">M879/M901</f>
        <v>#DIV/0!</v>
      </c>
      <c r="BV879" s="126" t="e">
        <f t="shared" ref="BV879" si="17070">N879/N901</f>
        <v>#DIV/0!</v>
      </c>
      <c r="BW879" s="127" t="e">
        <f t="shared" ref="BW879" si="17071">O879/O901</f>
        <v>#DIV/0!</v>
      </c>
      <c r="BX879" s="122" t="e">
        <f t="shared" ref="BX879" si="17072">P879/P901</f>
        <v>#DIV/0!</v>
      </c>
      <c r="BY879" s="123" t="e">
        <f t="shared" ref="BY879" si="17073">Q879/Q901</f>
        <v>#DIV/0!</v>
      </c>
      <c r="BZ879" s="124" t="e">
        <f t="shared" ref="BZ879" si="17074">R879/R901</f>
        <v>#DIV/0!</v>
      </c>
      <c r="CA879" s="125" t="e">
        <f t="shared" ref="CA879" si="17075">S879/S901</f>
        <v>#DIV/0!</v>
      </c>
      <c r="CB879" s="122" t="e">
        <f t="shared" ref="CB879" si="17076">T879/T901</f>
        <v>#DIV/0!</v>
      </c>
      <c r="CC879" s="123" t="e">
        <f t="shared" ref="CC879" si="17077">U879/U901</f>
        <v>#DIV/0!</v>
      </c>
      <c r="CD879" s="124" t="e">
        <f t="shared" ref="CD879" si="17078">V879/V901</f>
        <v>#DIV/0!</v>
      </c>
      <c r="CE879" s="125" t="e">
        <f t="shared" ref="CE879" si="17079">W879/W901</f>
        <v>#DIV/0!</v>
      </c>
      <c r="CF879" s="122" t="e">
        <f t="shared" ref="CF879" si="17080">X879/X901</f>
        <v>#DIV/0!</v>
      </c>
      <c r="CG879" s="123" t="e">
        <f t="shared" ref="CG879" si="17081">Y879/Y901</f>
        <v>#DIV/0!</v>
      </c>
      <c r="CH879" s="124" t="e">
        <f t="shared" ref="CH879" si="17082">Z879/Z901</f>
        <v>#DIV/0!</v>
      </c>
      <c r="CI879" s="122" t="e">
        <f t="shared" ref="CI879" si="17083">AA879/AA901</f>
        <v>#DIV/0!</v>
      </c>
      <c r="CJ879" s="128" t="e">
        <f t="shared" ref="CJ879" si="17084">AB879/AB901</f>
        <v>#DIV/0!</v>
      </c>
      <c r="CK879" s="129" t="e">
        <f t="shared" ref="CK879" si="17085">AC879/AC901</f>
        <v>#DIV/0!</v>
      </c>
    </row>
    <row r="880" spans="1:89" ht="14.25" thickTop="1" thickBot="1" x14ac:dyDescent="0.25">
      <c r="A880" s="130" t="s">
        <v>24</v>
      </c>
      <c r="B880" s="179"/>
      <c r="C880" s="180"/>
      <c r="D880" s="181"/>
      <c r="E880" s="182"/>
      <c r="F880" s="179"/>
      <c r="G880" s="183"/>
      <c r="H880" s="181"/>
      <c r="I880" s="182"/>
      <c r="J880" s="179"/>
      <c r="K880" s="183"/>
      <c r="L880" s="181"/>
      <c r="M880" s="179"/>
      <c r="N880" s="184"/>
      <c r="O880" s="185"/>
      <c r="P880" s="179"/>
      <c r="Q880" s="183"/>
      <c r="R880" s="181"/>
      <c r="S880" s="182"/>
      <c r="T880" s="179"/>
      <c r="U880" s="183"/>
      <c r="V880" s="181"/>
      <c r="W880" s="182"/>
      <c r="X880" s="179"/>
      <c r="Y880" s="183"/>
      <c r="Z880" s="181"/>
      <c r="AA880" s="179"/>
      <c r="AB880" s="163">
        <f t="shared" si="17030"/>
        <v>0</v>
      </c>
      <c r="AC880" s="164">
        <f t="shared" si="17031"/>
        <v>0</v>
      </c>
      <c r="AE880" s="250" t="s">
        <v>25</v>
      </c>
      <c r="AF880" s="14">
        <f t="shared" ref="AF880:BG880" si="17086">SUM(AF877:AF879)</f>
        <v>0</v>
      </c>
      <c r="AG880" s="1">
        <f t="shared" si="17086"/>
        <v>0</v>
      </c>
      <c r="AH880" s="14">
        <f t="shared" si="17086"/>
        <v>0</v>
      </c>
      <c r="AI880" s="1">
        <f t="shared" si="17086"/>
        <v>0</v>
      </c>
      <c r="AJ880" s="14">
        <f t="shared" si="17086"/>
        <v>0</v>
      </c>
      <c r="AK880" s="1">
        <f t="shared" si="17086"/>
        <v>0</v>
      </c>
      <c r="AL880" s="14">
        <f t="shared" si="17086"/>
        <v>0</v>
      </c>
      <c r="AM880" s="1">
        <f t="shared" si="17086"/>
        <v>0</v>
      </c>
      <c r="AN880" s="14">
        <f t="shared" si="17086"/>
        <v>0</v>
      </c>
      <c r="AO880" s="1">
        <f t="shared" si="17086"/>
        <v>0</v>
      </c>
      <c r="AP880" s="14">
        <f t="shared" si="17086"/>
        <v>0</v>
      </c>
      <c r="AQ880" s="1">
        <f t="shared" si="17086"/>
        <v>0</v>
      </c>
      <c r="AR880" s="14">
        <f t="shared" si="17086"/>
        <v>0</v>
      </c>
      <c r="AS880" s="1">
        <f t="shared" si="17086"/>
        <v>0</v>
      </c>
      <c r="AT880" s="14">
        <f t="shared" si="17086"/>
        <v>0</v>
      </c>
      <c r="AU880" s="1">
        <f t="shared" si="17086"/>
        <v>0</v>
      </c>
      <c r="AV880" s="14">
        <f t="shared" si="17086"/>
        <v>0</v>
      </c>
      <c r="AW880" s="1">
        <f t="shared" si="17086"/>
        <v>0</v>
      </c>
      <c r="AX880" s="14">
        <f t="shared" si="17086"/>
        <v>0</v>
      </c>
      <c r="AY880" s="1">
        <f t="shared" si="17086"/>
        <v>0</v>
      </c>
      <c r="AZ880" s="14">
        <f t="shared" si="17086"/>
        <v>0</v>
      </c>
      <c r="BA880" s="1">
        <f t="shared" si="17086"/>
        <v>0</v>
      </c>
      <c r="BB880" s="14">
        <f t="shared" si="17086"/>
        <v>0</v>
      </c>
      <c r="BC880" s="1">
        <f t="shared" si="17086"/>
        <v>0</v>
      </c>
      <c r="BD880" s="14">
        <f t="shared" si="17086"/>
        <v>0</v>
      </c>
      <c r="BE880" s="1">
        <f t="shared" si="17086"/>
        <v>0</v>
      </c>
      <c r="BF880" s="165">
        <f t="shared" si="17086"/>
        <v>0</v>
      </c>
      <c r="BG880" s="166">
        <f t="shared" si="17086"/>
        <v>0</v>
      </c>
      <c r="BI880" s="130" t="s">
        <v>24</v>
      </c>
      <c r="BJ880" s="122" t="e">
        <f>B880/B901</f>
        <v>#DIV/0!</v>
      </c>
      <c r="BK880" s="123" t="e">
        <f t="shared" ref="BK880" si="17087">C880/C901</f>
        <v>#DIV/0!</v>
      </c>
      <c r="BL880" s="124" t="e">
        <f t="shared" ref="BL880" si="17088">D880/D901</f>
        <v>#DIV/0!</v>
      </c>
      <c r="BM880" s="125" t="e">
        <f t="shared" ref="BM880" si="17089">E880/E901</f>
        <v>#DIV/0!</v>
      </c>
      <c r="BN880" s="122" t="e">
        <f t="shared" ref="BN880" si="17090">F880/F901</f>
        <v>#DIV/0!</v>
      </c>
      <c r="BO880" s="123" t="e">
        <f t="shared" ref="BO880" si="17091">G880/G901</f>
        <v>#DIV/0!</v>
      </c>
      <c r="BP880" s="124" t="e">
        <f t="shared" ref="BP880" si="17092">H880/H901</f>
        <v>#DIV/0!</v>
      </c>
      <c r="BQ880" s="125" t="e">
        <f t="shared" ref="BQ880" si="17093">I880/I901</f>
        <v>#DIV/0!</v>
      </c>
      <c r="BR880" s="122" t="e">
        <f t="shared" ref="BR880" si="17094">J880/J901</f>
        <v>#DIV/0!</v>
      </c>
      <c r="BS880" s="123" t="e">
        <f t="shared" ref="BS880" si="17095">K880/K901</f>
        <v>#DIV/0!</v>
      </c>
      <c r="BT880" s="124" t="e">
        <f t="shared" ref="BT880" si="17096">L880/L901</f>
        <v>#DIV/0!</v>
      </c>
      <c r="BU880" s="122" t="e">
        <f t="shared" ref="BU880" si="17097">M880/M901</f>
        <v>#DIV/0!</v>
      </c>
      <c r="BV880" s="126" t="e">
        <f t="shared" ref="BV880" si="17098">N880/N901</f>
        <v>#DIV/0!</v>
      </c>
      <c r="BW880" s="127" t="e">
        <f t="shared" ref="BW880" si="17099">O880/O901</f>
        <v>#DIV/0!</v>
      </c>
      <c r="BX880" s="122" t="e">
        <f t="shared" ref="BX880" si="17100">P880/P901</f>
        <v>#DIV/0!</v>
      </c>
      <c r="BY880" s="123" t="e">
        <f t="shared" ref="BY880" si="17101">Q880/Q901</f>
        <v>#DIV/0!</v>
      </c>
      <c r="BZ880" s="124" t="e">
        <f t="shared" ref="BZ880" si="17102">R880/R901</f>
        <v>#DIV/0!</v>
      </c>
      <c r="CA880" s="125" t="e">
        <f t="shared" ref="CA880" si="17103">S880/S901</f>
        <v>#DIV/0!</v>
      </c>
      <c r="CB880" s="122" t="e">
        <f t="shared" ref="CB880" si="17104">T880/T901</f>
        <v>#DIV/0!</v>
      </c>
      <c r="CC880" s="123" t="e">
        <f t="shared" ref="CC880" si="17105">U880/U901</f>
        <v>#DIV/0!</v>
      </c>
      <c r="CD880" s="124" t="e">
        <f t="shared" ref="CD880" si="17106">V880/V901</f>
        <v>#DIV/0!</v>
      </c>
      <c r="CE880" s="125" t="e">
        <f t="shared" ref="CE880" si="17107">W880/W901</f>
        <v>#DIV/0!</v>
      </c>
      <c r="CF880" s="122" t="e">
        <f t="shared" ref="CF880" si="17108">X880/X901</f>
        <v>#DIV/0!</v>
      </c>
      <c r="CG880" s="123" t="e">
        <f t="shared" ref="CG880" si="17109">Y880/Y901</f>
        <v>#DIV/0!</v>
      </c>
      <c r="CH880" s="124" t="e">
        <f t="shared" ref="CH880" si="17110">Z880/Z901</f>
        <v>#DIV/0!</v>
      </c>
      <c r="CI880" s="122" t="e">
        <f t="shared" ref="CI880" si="17111">AA880/AA901</f>
        <v>#DIV/0!</v>
      </c>
      <c r="CJ880" s="128" t="e">
        <f t="shared" ref="CJ880" si="17112">AB880/AB901</f>
        <v>#DIV/0!</v>
      </c>
      <c r="CK880" s="129" t="e">
        <f t="shared" ref="CK880" si="17113">AC880/AC901</f>
        <v>#DIV/0!</v>
      </c>
    </row>
    <row r="881" spans="1:89" ht="13.5" thickTop="1" x14ac:dyDescent="0.2">
      <c r="A881" s="138" t="s">
        <v>20</v>
      </c>
      <c r="B881" s="186"/>
      <c r="C881" s="187"/>
      <c r="D881" s="188"/>
      <c r="E881" s="189"/>
      <c r="F881" s="186"/>
      <c r="G881" s="190"/>
      <c r="H881" s="188"/>
      <c r="I881" s="189"/>
      <c r="J881" s="186"/>
      <c r="K881" s="190"/>
      <c r="L881" s="188"/>
      <c r="M881" s="186"/>
      <c r="N881" s="191"/>
      <c r="O881" s="192"/>
      <c r="P881" s="186"/>
      <c r="Q881" s="190"/>
      <c r="R881" s="188"/>
      <c r="S881" s="189"/>
      <c r="T881" s="186"/>
      <c r="U881" s="190"/>
      <c r="V881" s="188"/>
      <c r="W881" s="189"/>
      <c r="X881" s="186"/>
      <c r="Y881" s="190"/>
      <c r="Z881" s="188"/>
      <c r="AA881" s="186"/>
      <c r="AB881" s="163">
        <f t="shared" si="17030"/>
        <v>0</v>
      </c>
      <c r="AC881" s="164">
        <f t="shared" si="17031"/>
        <v>0</v>
      </c>
      <c r="BI881" s="138" t="s">
        <v>20</v>
      </c>
      <c r="BJ881" s="122" t="e">
        <f>B881/B901</f>
        <v>#DIV/0!</v>
      </c>
      <c r="BK881" s="123" t="e">
        <f t="shared" ref="BK881" si="17114">C881/C901</f>
        <v>#DIV/0!</v>
      </c>
      <c r="BL881" s="124" t="e">
        <f t="shared" ref="BL881" si="17115">D881/D901</f>
        <v>#DIV/0!</v>
      </c>
      <c r="BM881" s="125" t="e">
        <f t="shared" ref="BM881" si="17116">E881/E901</f>
        <v>#DIV/0!</v>
      </c>
      <c r="BN881" s="122" t="e">
        <f t="shared" ref="BN881" si="17117">F881/F901</f>
        <v>#DIV/0!</v>
      </c>
      <c r="BO881" s="123" t="e">
        <f t="shared" ref="BO881" si="17118">G881/G901</f>
        <v>#DIV/0!</v>
      </c>
      <c r="BP881" s="124" t="e">
        <f t="shared" ref="BP881" si="17119">H881/H901</f>
        <v>#DIV/0!</v>
      </c>
      <c r="BQ881" s="125" t="e">
        <f t="shared" ref="BQ881" si="17120">I881/I901</f>
        <v>#DIV/0!</v>
      </c>
      <c r="BR881" s="122" t="e">
        <f t="shared" ref="BR881" si="17121">J881/J901</f>
        <v>#DIV/0!</v>
      </c>
      <c r="BS881" s="123" t="e">
        <f t="shared" ref="BS881" si="17122">K881/K901</f>
        <v>#DIV/0!</v>
      </c>
      <c r="BT881" s="124" t="e">
        <f t="shared" ref="BT881" si="17123">L881/L901</f>
        <v>#DIV/0!</v>
      </c>
      <c r="BU881" s="122" t="e">
        <f t="shared" ref="BU881" si="17124">M881/M901</f>
        <v>#DIV/0!</v>
      </c>
      <c r="BV881" s="126" t="e">
        <f t="shared" ref="BV881" si="17125">N881/N901</f>
        <v>#DIV/0!</v>
      </c>
      <c r="BW881" s="127" t="e">
        <f t="shared" ref="BW881" si="17126">O881/O901</f>
        <v>#DIV/0!</v>
      </c>
      <c r="BX881" s="122" t="e">
        <f t="shared" ref="BX881" si="17127">P881/P901</f>
        <v>#DIV/0!</v>
      </c>
      <c r="BY881" s="123" t="e">
        <f t="shared" ref="BY881" si="17128">Q881/Q901</f>
        <v>#DIV/0!</v>
      </c>
      <c r="BZ881" s="124" t="e">
        <f t="shared" ref="BZ881" si="17129">R881/R901</f>
        <v>#DIV/0!</v>
      </c>
      <c r="CA881" s="125" t="e">
        <f t="shared" ref="CA881" si="17130">S881/S901</f>
        <v>#DIV/0!</v>
      </c>
      <c r="CB881" s="122" t="e">
        <f t="shared" ref="CB881" si="17131">T881/T901</f>
        <v>#DIV/0!</v>
      </c>
      <c r="CC881" s="123" t="e">
        <f t="shared" ref="CC881" si="17132">U881/U901</f>
        <v>#DIV/0!</v>
      </c>
      <c r="CD881" s="124" t="e">
        <f t="shared" ref="CD881" si="17133">V881/V901</f>
        <v>#DIV/0!</v>
      </c>
      <c r="CE881" s="125" t="e">
        <f t="shared" ref="CE881" si="17134">W881/W901</f>
        <v>#DIV/0!</v>
      </c>
      <c r="CF881" s="122" t="e">
        <f t="shared" ref="CF881" si="17135">X881/X901</f>
        <v>#DIV/0!</v>
      </c>
      <c r="CG881" s="123" t="e">
        <f t="shared" ref="CG881" si="17136">Y881/Y901</f>
        <v>#DIV/0!</v>
      </c>
      <c r="CH881" s="124" t="e">
        <f t="shared" ref="CH881" si="17137">Z881/Z901</f>
        <v>#DIV/0!</v>
      </c>
      <c r="CI881" s="122" t="e">
        <f t="shared" ref="CI881" si="17138">AA881/AA901</f>
        <v>#DIV/0!</v>
      </c>
      <c r="CJ881" s="128" t="e">
        <f t="shared" ref="CJ881" si="17139">AB881/AB901</f>
        <v>#DIV/0!</v>
      </c>
      <c r="CK881" s="129" t="e">
        <f t="shared" ref="CK881" si="17140">AC881/AC901</f>
        <v>#DIV/0!</v>
      </c>
    </row>
    <row r="882" spans="1:89" ht="13.5" thickBot="1" x14ac:dyDescent="0.25">
      <c r="A882" s="130" t="s">
        <v>22</v>
      </c>
      <c r="B882" s="179"/>
      <c r="C882" s="180"/>
      <c r="D882" s="181"/>
      <c r="E882" s="182"/>
      <c r="F882" s="179"/>
      <c r="G882" s="183"/>
      <c r="H882" s="181"/>
      <c r="I882" s="182"/>
      <c r="J882" s="179"/>
      <c r="K882" s="183"/>
      <c r="L882" s="181"/>
      <c r="M882" s="179"/>
      <c r="N882" s="184"/>
      <c r="O882" s="185"/>
      <c r="P882" s="179"/>
      <c r="Q882" s="183"/>
      <c r="R882" s="181"/>
      <c r="S882" s="182"/>
      <c r="T882" s="179"/>
      <c r="U882" s="183"/>
      <c r="V882" s="181"/>
      <c r="W882" s="182"/>
      <c r="X882" s="179"/>
      <c r="Y882" s="183"/>
      <c r="Z882" s="181"/>
      <c r="AA882" s="179"/>
      <c r="AB882" s="163">
        <f t="shared" si="17030"/>
        <v>0</v>
      </c>
      <c r="AC882" s="164">
        <f t="shared" si="17031"/>
        <v>0</v>
      </c>
      <c r="AE882" t="s">
        <v>26</v>
      </c>
      <c r="BI882" s="130" t="s">
        <v>22</v>
      </c>
      <c r="BJ882" s="122" t="e">
        <f>B882/B901</f>
        <v>#DIV/0!</v>
      </c>
      <c r="BK882" s="123" t="e">
        <f t="shared" ref="BK882" si="17141">C882/C901</f>
        <v>#DIV/0!</v>
      </c>
      <c r="BL882" s="124" t="e">
        <f t="shared" ref="BL882" si="17142">D882/D901</f>
        <v>#DIV/0!</v>
      </c>
      <c r="BM882" s="125" t="e">
        <f t="shared" ref="BM882" si="17143">E882/E901</f>
        <v>#DIV/0!</v>
      </c>
      <c r="BN882" s="122" t="e">
        <f t="shared" ref="BN882" si="17144">F882/F901</f>
        <v>#DIV/0!</v>
      </c>
      <c r="BO882" s="123" t="e">
        <f t="shared" ref="BO882" si="17145">G882/G901</f>
        <v>#DIV/0!</v>
      </c>
      <c r="BP882" s="124" t="e">
        <f t="shared" ref="BP882" si="17146">H882/H901</f>
        <v>#DIV/0!</v>
      </c>
      <c r="BQ882" s="125" t="e">
        <f t="shared" ref="BQ882" si="17147">I882/I901</f>
        <v>#DIV/0!</v>
      </c>
      <c r="BR882" s="122" t="e">
        <f t="shared" ref="BR882" si="17148">J882/J901</f>
        <v>#DIV/0!</v>
      </c>
      <c r="BS882" s="123" t="e">
        <f t="shared" ref="BS882" si="17149">K882/K901</f>
        <v>#DIV/0!</v>
      </c>
      <c r="BT882" s="124" t="e">
        <f t="shared" ref="BT882" si="17150">L882/L901</f>
        <v>#DIV/0!</v>
      </c>
      <c r="BU882" s="122" t="e">
        <f t="shared" ref="BU882" si="17151">M882/M901</f>
        <v>#DIV/0!</v>
      </c>
      <c r="BV882" s="126" t="e">
        <f t="shared" ref="BV882" si="17152">N882/N901</f>
        <v>#DIV/0!</v>
      </c>
      <c r="BW882" s="127" t="e">
        <f t="shared" ref="BW882" si="17153">O882/O901</f>
        <v>#DIV/0!</v>
      </c>
      <c r="BX882" s="122" t="e">
        <f t="shared" ref="BX882" si="17154">P882/P901</f>
        <v>#DIV/0!</v>
      </c>
      <c r="BY882" s="123" t="e">
        <f t="shared" ref="BY882" si="17155">Q882/Q901</f>
        <v>#DIV/0!</v>
      </c>
      <c r="BZ882" s="124" t="e">
        <f t="shared" ref="BZ882" si="17156">R882/R901</f>
        <v>#DIV/0!</v>
      </c>
      <c r="CA882" s="125" t="e">
        <f t="shared" ref="CA882" si="17157">S882/S901</f>
        <v>#DIV/0!</v>
      </c>
      <c r="CB882" s="122" t="e">
        <f t="shared" ref="CB882" si="17158">T882/T901</f>
        <v>#DIV/0!</v>
      </c>
      <c r="CC882" s="123" t="e">
        <f t="shared" ref="CC882" si="17159">U882/U901</f>
        <v>#DIV/0!</v>
      </c>
      <c r="CD882" s="124" t="e">
        <f t="shared" ref="CD882" si="17160">V882/V901</f>
        <v>#DIV/0!</v>
      </c>
      <c r="CE882" s="125" t="e">
        <f t="shared" ref="CE882" si="17161">W882/W901</f>
        <v>#DIV/0!</v>
      </c>
      <c r="CF882" s="122" t="e">
        <f t="shared" ref="CF882" si="17162">X882/X901</f>
        <v>#DIV/0!</v>
      </c>
      <c r="CG882" s="123" t="e">
        <f t="shared" ref="CG882" si="17163">Y882/Y901</f>
        <v>#DIV/0!</v>
      </c>
      <c r="CH882" s="124" t="e">
        <f t="shared" ref="CH882" si="17164">Z882/Z901</f>
        <v>#DIV/0!</v>
      </c>
      <c r="CI882" s="122" t="e">
        <f t="shared" ref="CI882" si="17165">AA882/AA901</f>
        <v>#DIV/0!</v>
      </c>
      <c r="CJ882" s="128" t="e">
        <f t="shared" ref="CJ882" si="17166">AB882/AB901</f>
        <v>#DIV/0!</v>
      </c>
      <c r="CK882" s="129" t="e">
        <f t="shared" ref="CK882" si="17167">AC882/AC901</f>
        <v>#DIV/0!</v>
      </c>
    </row>
    <row r="883" spans="1:89" ht="14.25" thickTop="1" thickBot="1" x14ac:dyDescent="0.25">
      <c r="A883" s="138" t="s">
        <v>27</v>
      </c>
      <c r="B883" s="186"/>
      <c r="C883" s="187"/>
      <c r="D883" s="188"/>
      <c r="E883" s="189"/>
      <c r="F883" s="186"/>
      <c r="G883" s="190"/>
      <c r="H883" s="188"/>
      <c r="I883" s="189"/>
      <c r="J883" s="186"/>
      <c r="K883" s="190"/>
      <c r="L883" s="188"/>
      <c r="M883" s="186"/>
      <c r="N883" s="191"/>
      <c r="O883" s="192"/>
      <c r="P883" s="186"/>
      <c r="Q883" s="190"/>
      <c r="R883" s="188"/>
      <c r="S883" s="189"/>
      <c r="T883" s="186"/>
      <c r="U883" s="190"/>
      <c r="V883" s="188"/>
      <c r="W883" s="189"/>
      <c r="X883" s="186"/>
      <c r="Y883" s="190"/>
      <c r="Z883" s="188"/>
      <c r="AA883" s="186"/>
      <c r="AB883" s="163">
        <f t="shared" si="17030"/>
        <v>0</v>
      </c>
      <c r="AC883" s="164">
        <f t="shared" si="17031"/>
        <v>0</v>
      </c>
      <c r="AE883" s="265" t="s">
        <v>2</v>
      </c>
      <c r="AF883" s="267" t="s">
        <v>3</v>
      </c>
      <c r="AG883" s="268"/>
      <c r="AH883" s="267" t="s">
        <v>4</v>
      </c>
      <c r="AI883" s="268"/>
      <c r="AJ883" s="267" t="s">
        <v>5</v>
      </c>
      <c r="AK883" s="268"/>
      <c r="AL883" s="267" t="s">
        <v>6</v>
      </c>
      <c r="AM883" s="268"/>
      <c r="AN883" s="267" t="s">
        <v>7</v>
      </c>
      <c r="AO883" s="268"/>
      <c r="AP883" s="267" t="s">
        <v>8</v>
      </c>
      <c r="AQ883" s="268"/>
      <c r="AR883" s="267" t="s">
        <v>9</v>
      </c>
      <c r="AS883" s="268"/>
      <c r="AT883" s="267" t="s">
        <v>10</v>
      </c>
      <c r="AU883" s="268"/>
      <c r="AV883" s="267" t="s">
        <v>11</v>
      </c>
      <c r="AW883" s="268"/>
      <c r="AX883" s="267" t="s">
        <v>12</v>
      </c>
      <c r="AY883" s="268"/>
      <c r="AZ883" s="267" t="s">
        <v>13</v>
      </c>
      <c r="BA883" s="268"/>
      <c r="BB883" s="267" t="s">
        <v>14</v>
      </c>
      <c r="BC883" s="268"/>
      <c r="BD883" s="270" t="s">
        <v>15</v>
      </c>
      <c r="BE883" s="271"/>
      <c r="BF883" s="272" t="s">
        <v>16</v>
      </c>
      <c r="BG883" s="273"/>
      <c r="BI883" s="138" t="s">
        <v>27</v>
      </c>
      <c r="BJ883" s="122" t="e">
        <f>B883/B901</f>
        <v>#DIV/0!</v>
      </c>
      <c r="BK883" s="123" t="e">
        <f t="shared" ref="BK883" si="17168">C883/C901</f>
        <v>#DIV/0!</v>
      </c>
      <c r="BL883" s="124" t="e">
        <f t="shared" ref="BL883" si="17169">D883/D901</f>
        <v>#DIV/0!</v>
      </c>
      <c r="BM883" s="125" t="e">
        <f t="shared" ref="BM883" si="17170">E883/E901</f>
        <v>#DIV/0!</v>
      </c>
      <c r="BN883" s="122" t="e">
        <f t="shared" ref="BN883" si="17171">F883/F901</f>
        <v>#DIV/0!</v>
      </c>
      <c r="BO883" s="123" t="e">
        <f t="shared" ref="BO883" si="17172">G883/G901</f>
        <v>#DIV/0!</v>
      </c>
      <c r="BP883" s="124" t="e">
        <f t="shared" ref="BP883" si="17173">H883/H901</f>
        <v>#DIV/0!</v>
      </c>
      <c r="BQ883" s="125" t="e">
        <f t="shared" ref="BQ883" si="17174">I883/I901</f>
        <v>#DIV/0!</v>
      </c>
      <c r="BR883" s="122" t="e">
        <f t="shared" ref="BR883" si="17175">J883/J901</f>
        <v>#DIV/0!</v>
      </c>
      <c r="BS883" s="123" t="e">
        <f t="shared" ref="BS883" si="17176">K883/K901</f>
        <v>#DIV/0!</v>
      </c>
      <c r="BT883" s="124" t="e">
        <f t="shared" ref="BT883" si="17177">L883/L901</f>
        <v>#DIV/0!</v>
      </c>
      <c r="BU883" s="122" t="e">
        <f t="shared" ref="BU883" si="17178">M883/M901</f>
        <v>#DIV/0!</v>
      </c>
      <c r="BV883" s="126" t="e">
        <f t="shared" ref="BV883" si="17179">N883/N901</f>
        <v>#DIV/0!</v>
      </c>
      <c r="BW883" s="127" t="e">
        <f t="shared" ref="BW883" si="17180">O883/O901</f>
        <v>#DIV/0!</v>
      </c>
      <c r="BX883" s="122" t="e">
        <f t="shared" ref="BX883" si="17181">P883/P901</f>
        <v>#DIV/0!</v>
      </c>
      <c r="BY883" s="123" t="e">
        <f t="shared" ref="BY883" si="17182">Q883/Q901</f>
        <v>#DIV/0!</v>
      </c>
      <c r="BZ883" s="124" t="e">
        <f t="shared" ref="BZ883" si="17183">R883/R901</f>
        <v>#DIV/0!</v>
      </c>
      <c r="CA883" s="125" t="e">
        <f t="shared" ref="CA883" si="17184">S883/S901</f>
        <v>#DIV/0!</v>
      </c>
      <c r="CB883" s="122" t="e">
        <f t="shared" ref="CB883" si="17185">T883/T901</f>
        <v>#DIV/0!</v>
      </c>
      <c r="CC883" s="123" t="e">
        <f t="shared" ref="CC883" si="17186">U883/U901</f>
        <v>#DIV/0!</v>
      </c>
      <c r="CD883" s="124" t="e">
        <f t="shared" ref="CD883" si="17187">V883/V901</f>
        <v>#DIV/0!</v>
      </c>
      <c r="CE883" s="125" t="e">
        <f t="shared" ref="CE883" si="17188">W883/W901</f>
        <v>#DIV/0!</v>
      </c>
      <c r="CF883" s="122" t="e">
        <f t="shared" ref="CF883" si="17189">X883/X901</f>
        <v>#DIV/0!</v>
      </c>
      <c r="CG883" s="123" t="e">
        <f t="shared" ref="CG883" si="17190">Y883/Y901</f>
        <v>#DIV/0!</v>
      </c>
      <c r="CH883" s="124" t="e">
        <f t="shared" ref="CH883" si="17191">Z883/Z901</f>
        <v>#DIV/0!</v>
      </c>
      <c r="CI883" s="122" t="e">
        <f t="shared" ref="CI883" si="17192">AA883/AA901</f>
        <v>#DIV/0!</v>
      </c>
      <c r="CJ883" s="128" t="e">
        <f t="shared" ref="CJ883" si="17193">AB883/AB901</f>
        <v>#DIV/0!</v>
      </c>
      <c r="CK883" s="129" t="e">
        <f t="shared" ref="CK883" si="17194">AC883/AC901</f>
        <v>#DIV/0!</v>
      </c>
    </row>
    <row r="884" spans="1:89" ht="15" thickTop="1" thickBot="1" x14ac:dyDescent="0.3">
      <c r="A884" s="130" t="s">
        <v>28</v>
      </c>
      <c r="B884" s="179"/>
      <c r="C884" s="180"/>
      <c r="D884" s="181"/>
      <c r="E884" s="182"/>
      <c r="F884" s="179"/>
      <c r="G884" s="183"/>
      <c r="H884" s="181"/>
      <c r="I884" s="182"/>
      <c r="J884" s="179"/>
      <c r="K884" s="183"/>
      <c r="L884" s="181"/>
      <c r="M884" s="179"/>
      <c r="N884" s="184"/>
      <c r="O884" s="185"/>
      <c r="P884" s="179"/>
      <c r="Q884" s="183"/>
      <c r="R884" s="181"/>
      <c r="S884" s="182"/>
      <c r="T884" s="179"/>
      <c r="U884" s="183"/>
      <c r="V884" s="181"/>
      <c r="W884" s="182"/>
      <c r="X884" s="179"/>
      <c r="Y884" s="183"/>
      <c r="Z884" s="181"/>
      <c r="AA884" s="179"/>
      <c r="AB884" s="163">
        <f t="shared" si="17030"/>
        <v>0</v>
      </c>
      <c r="AC884" s="164">
        <f t="shared" si="17031"/>
        <v>0</v>
      </c>
      <c r="AE884" s="266"/>
      <c r="AF884" s="110" t="s">
        <v>17</v>
      </c>
      <c r="AG884" s="111" t="s">
        <v>18</v>
      </c>
      <c r="AH884" s="112" t="s">
        <v>17</v>
      </c>
      <c r="AI884" s="113" t="s">
        <v>18</v>
      </c>
      <c r="AJ884" s="110" t="s">
        <v>17</v>
      </c>
      <c r="AK884" s="111" t="s">
        <v>18</v>
      </c>
      <c r="AL884" s="112" t="s">
        <v>17</v>
      </c>
      <c r="AM884" s="113" t="s">
        <v>18</v>
      </c>
      <c r="AN884" s="110" t="s">
        <v>17</v>
      </c>
      <c r="AO884" s="111" t="s">
        <v>18</v>
      </c>
      <c r="AP884" s="112" t="s">
        <v>17</v>
      </c>
      <c r="AQ884" s="110" t="s">
        <v>18</v>
      </c>
      <c r="AR884" s="114" t="s">
        <v>17</v>
      </c>
      <c r="AS884" s="115" t="s">
        <v>18</v>
      </c>
      <c r="AT884" s="110" t="s">
        <v>17</v>
      </c>
      <c r="AU884" s="111" t="s">
        <v>18</v>
      </c>
      <c r="AV884" s="112" t="s">
        <v>17</v>
      </c>
      <c r="AW884" s="113" t="s">
        <v>18</v>
      </c>
      <c r="AX884" s="110" t="s">
        <v>17</v>
      </c>
      <c r="AY884" s="111" t="s">
        <v>18</v>
      </c>
      <c r="AZ884" s="112" t="s">
        <v>17</v>
      </c>
      <c r="BA884" s="113" t="s">
        <v>18</v>
      </c>
      <c r="BB884" s="110" t="s">
        <v>17</v>
      </c>
      <c r="BC884" s="111" t="s">
        <v>18</v>
      </c>
      <c r="BD884" s="25" t="s">
        <v>17</v>
      </c>
      <c r="BE884" s="116" t="s">
        <v>18</v>
      </c>
      <c r="BF884" s="167" t="s">
        <v>17</v>
      </c>
      <c r="BG884" s="168" t="s">
        <v>18</v>
      </c>
      <c r="BI884" s="130" t="s">
        <v>28</v>
      </c>
      <c r="BJ884" s="122" t="e">
        <f>B884/B901</f>
        <v>#DIV/0!</v>
      </c>
      <c r="BK884" s="123" t="e">
        <f t="shared" ref="BK884" si="17195">C884/C901</f>
        <v>#DIV/0!</v>
      </c>
      <c r="BL884" s="124" t="e">
        <f t="shared" ref="BL884" si="17196">D884/D901</f>
        <v>#DIV/0!</v>
      </c>
      <c r="BM884" s="125" t="e">
        <f t="shared" ref="BM884" si="17197">E884/E901</f>
        <v>#DIV/0!</v>
      </c>
      <c r="BN884" s="122" t="e">
        <f t="shared" ref="BN884" si="17198">F884/F901</f>
        <v>#DIV/0!</v>
      </c>
      <c r="BO884" s="123" t="e">
        <f t="shared" ref="BO884" si="17199">G884/G901</f>
        <v>#DIV/0!</v>
      </c>
      <c r="BP884" s="124" t="e">
        <f t="shared" ref="BP884" si="17200">H884/H901</f>
        <v>#DIV/0!</v>
      </c>
      <c r="BQ884" s="125" t="e">
        <f t="shared" ref="BQ884" si="17201">I884/I901</f>
        <v>#DIV/0!</v>
      </c>
      <c r="BR884" s="122" t="e">
        <f t="shared" ref="BR884" si="17202">J884/J901</f>
        <v>#DIV/0!</v>
      </c>
      <c r="BS884" s="123" t="e">
        <f t="shared" ref="BS884" si="17203">K884/K901</f>
        <v>#DIV/0!</v>
      </c>
      <c r="BT884" s="124" t="e">
        <f t="shared" ref="BT884" si="17204">L884/L901</f>
        <v>#DIV/0!</v>
      </c>
      <c r="BU884" s="122" t="e">
        <f t="shared" ref="BU884" si="17205">M884/M901</f>
        <v>#DIV/0!</v>
      </c>
      <c r="BV884" s="126" t="e">
        <f t="shared" ref="BV884" si="17206">N884/N901</f>
        <v>#DIV/0!</v>
      </c>
      <c r="BW884" s="127" t="e">
        <f t="shared" ref="BW884" si="17207">O884/O901</f>
        <v>#DIV/0!</v>
      </c>
      <c r="BX884" s="122" t="e">
        <f t="shared" ref="BX884" si="17208">P884/P901</f>
        <v>#DIV/0!</v>
      </c>
      <c r="BY884" s="123" t="e">
        <f t="shared" ref="BY884" si="17209">Q884/Q901</f>
        <v>#DIV/0!</v>
      </c>
      <c r="BZ884" s="124" t="e">
        <f t="shared" ref="BZ884" si="17210">R884/R901</f>
        <v>#DIV/0!</v>
      </c>
      <c r="CA884" s="125" t="e">
        <f t="shared" ref="CA884" si="17211">S884/S901</f>
        <v>#DIV/0!</v>
      </c>
      <c r="CB884" s="122" t="e">
        <f t="shared" ref="CB884" si="17212">T884/T901</f>
        <v>#DIV/0!</v>
      </c>
      <c r="CC884" s="123" t="e">
        <f t="shared" ref="CC884" si="17213">U884/U901</f>
        <v>#DIV/0!</v>
      </c>
      <c r="CD884" s="124" t="e">
        <f t="shared" ref="CD884" si="17214">V884/V901</f>
        <v>#DIV/0!</v>
      </c>
      <c r="CE884" s="125" t="e">
        <f t="shared" ref="CE884" si="17215">W884/W901</f>
        <v>#DIV/0!</v>
      </c>
      <c r="CF884" s="122" t="e">
        <f t="shared" ref="CF884" si="17216">X884/X901</f>
        <v>#DIV/0!</v>
      </c>
      <c r="CG884" s="123" t="e">
        <f t="shared" ref="CG884" si="17217">Y884/Y901</f>
        <v>#DIV/0!</v>
      </c>
      <c r="CH884" s="124" t="e">
        <f t="shared" ref="CH884" si="17218">Z884/Z901</f>
        <v>#DIV/0!</v>
      </c>
      <c r="CI884" s="122" t="e">
        <f t="shared" ref="CI884" si="17219">AA884/AA901</f>
        <v>#DIV/0!</v>
      </c>
      <c r="CJ884" s="128" t="e">
        <f t="shared" ref="CJ884" si="17220">AB884/AB901</f>
        <v>#DIV/0!</v>
      </c>
      <c r="CK884" s="129" t="e">
        <f t="shared" ref="CK884" si="17221">AC884/AC901</f>
        <v>#DIV/0!</v>
      </c>
    </row>
    <row r="885" spans="1:89" ht="13.5" thickTop="1" x14ac:dyDescent="0.2">
      <c r="A885" s="138" t="s">
        <v>29</v>
      </c>
      <c r="B885" s="193"/>
      <c r="C885" s="187"/>
      <c r="D885" s="188"/>
      <c r="E885" s="189"/>
      <c r="F885" s="186"/>
      <c r="G885" s="190"/>
      <c r="H885" s="188"/>
      <c r="I885" s="189"/>
      <c r="J885" s="186"/>
      <c r="K885" s="190"/>
      <c r="L885" s="188"/>
      <c r="M885" s="186"/>
      <c r="N885" s="191"/>
      <c r="O885" s="194"/>
      <c r="P885" s="186"/>
      <c r="Q885" s="190"/>
      <c r="R885" s="188"/>
      <c r="S885" s="189"/>
      <c r="T885" s="186"/>
      <c r="U885" s="190"/>
      <c r="V885" s="188"/>
      <c r="W885" s="195"/>
      <c r="X885" s="186"/>
      <c r="Y885" s="190"/>
      <c r="Z885" s="188"/>
      <c r="AA885" s="186"/>
      <c r="AB885" s="163">
        <f t="shared" si="17030"/>
        <v>0</v>
      </c>
      <c r="AC885" s="164">
        <f t="shared" si="17031"/>
        <v>0</v>
      </c>
      <c r="AE885" s="253" t="str">
        <f>$AE$17</f>
        <v>17:00 - 17:59</v>
      </c>
      <c r="AF885" s="119">
        <f t="shared" ref="AF885:AU887" si="17222">SUMIF($A$9:$A$32,$AE885,B$877:B$900)</f>
        <v>0</v>
      </c>
      <c r="AG885" s="176">
        <f t="shared" si="17222"/>
        <v>0</v>
      </c>
      <c r="AH885" s="120">
        <f t="shared" si="17222"/>
        <v>0</v>
      </c>
      <c r="AI885" s="171">
        <f t="shared" si="17222"/>
        <v>0</v>
      </c>
      <c r="AJ885" s="119">
        <f t="shared" si="17222"/>
        <v>0</v>
      </c>
      <c r="AK885" s="121">
        <f t="shared" si="17222"/>
        <v>0</v>
      </c>
      <c r="AL885" s="120">
        <f t="shared" si="17222"/>
        <v>0</v>
      </c>
      <c r="AM885" s="171">
        <f t="shared" si="17222"/>
        <v>0</v>
      </c>
      <c r="AN885" s="119">
        <f t="shared" si="17222"/>
        <v>0</v>
      </c>
      <c r="AO885" s="121">
        <f t="shared" si="17222"/>
        <v>0</v>
      </c>
      <c r="AP885" s="120">
        <f t="shared" si="17222"/>
        <v>0</v>
      </c>
      <c r="AQ885" s="119">
        <f t="shared" si="17222"/>
        <v>0</v>
      </c>
      <c r="AR885" s="170">
        <f t="shared" si="17222"/>
        <v>0</v>
      </c>
      <c r="AS885" s="172">
        <f t="shared" si="17222"/>
        <v>0</v>
      </c>
      <c r="AT885" s="119">
        <f t="shared" si="17222"/>
        <v>0</v>
      </c>
      <c r="AU885" s="121">
        <f t="shared" si="17222"/>
        <v>0</v>
      </c>
      <c r="AV885" s="120">
        <f t="shared" ref="AP885:BE887" si="17223">SUMIF($A$9:$A$32,$AE885,R$877:R$900)</f>
        <v>0</v>
      </c>
      <c r="AW885" s="171">
        <f t="shared" si="17223"/>
        <v>0</v>
      </c>
      <c r="AX885" s="119">
        <f t="shared" si="17223"/>
        <v>0</v>
      </c>
      <c r="AY885" s="121">
        <f t="shared" si="17223"/>
        <v>0</v>
      </c>
      <c r="AZ885" s="120">
        <f t="shared" si="17223"/>
        <v>0</v>
      </c>
      <c r="BA885" s="171">
        <f t="shared" si="17223"/>
        <v>0</v>
      </c>
      <c r="BB885" s="119">
        <f t="shared" si="17223"/>
        <v>0</v>
      </c>
      <c r="BC885" s="121">
        <f t="shared" si="17223"/>
        <v>0</v>
      </c>
      <c r="BD885" s="20">
        <f t="shared" si="17223"/>
        <v>0</v>
      </c>
      <c r="BE885" s="175">
        <f t="shared" si="17223"/>
        <v>0</v>
      </c>
      <c r="BF885" s="161">
        <f>AF885+AH885+AJ885+AL885+AN885+AP885+AR885+AT885+AV885+AX885+AZ885+BB885+BD885</f>
        <v>0</v>
      </c>
      <c r="BG885" s="162">
        <f>AG885+AI885+AK885+AM885+AO885+AQ885+AS885+AU885+AW885+AY885+BA885+BC885+BE885</f>
        <v>0</v>
      </c>
      <c r="BI885" s="138" t="s">
        <v>29</v>
      </c>
      <c r="BJ885" s="122" t="e">
        <f>B885/B901</f>
        <v>#DIV/0!</v>
      </c>
      <c r="BK885" s="123" t="e">
        <f t="shared" ref="BK885" si="17224">C885/C901</f>
        <v>#DIV/0!</v>
      </c>
      <c r="BL885" s="124" t="e">
        <f t="shared" ref="BL885" si="17225">D885/D901</f>
        <v>#DIV/0!</v>
      </c>
      <c r="BM885" s="125" t="e">
        <f t="shared" ref="BM885" si="17226">E885/E901</f>
        <v>#DIV/0!</v>
      </c>
      <c r="BN885" s="122" t="e">
        <f t="shared" ref="BN885" si="17227">F885/F901</f>
        <v>#DIV/0!</v>
      </c>
      <c r="BO885" s="123" t="e">
        <f t="shared" ref="BO885" si="17228">G885/G901</f>
        <v>#DIV/0!</v>
      </c>
      <c r="BP885" s="124" t="e">
        <f t="shared" ref="BP885" si="17229">H885/H901</f>
        <v>#DIV/0!</v>
      </c>
      <c r="BQ885" s="125" t="e">
        <f t="shared" ref="BQ885" si="17230">I885/I901</f>
        <v>#DIV/0!</v>
      </c>
      <c r="BR885" s="122" t="e">
        <f t="shared" ref="BR885" si="17231">J885/J901</f>
        <v>#DIV/0!</v>
      </c>
      <c r="BS885" s="123" t="e">
        <f t="shared" ref="BS885" si="17232">K885/K901</f>
        <v>#DIV/0!</v>
      </c>
      <c r="BT885" s="124" t="e">
        <f t="shared" ref="BT885" si="17233">L885/L901</f>
        <v>#DIV/0!</v>
      </c>
      <c r="BU885" s="122" t="e">
        <f t="shared" ref="BU885" si="17234">M885/M901</f>
        <v>#DIV/0!</v>
      </c>
      <c r="BV885" s="126" t="e">
        <f t="shared" ref="BV885" si="17235">N885/N901</f>
        <v>#DIV/0!</v>
      </c>
      <c r="BW885" s="127" t="e">
        <f t="shared" ref="BW885" si="17236">O885/O901</f>
        <v>#DIV/0!</v>
      </c>
      <c r="BX885" s="122" t="e">
        <f t="shared" ref="BX885" si="17237">P885/P901</f>
        <v>#DIV/0!</v>
      </c>
      <c r="BY885" s="123" t="e">
        <f t="shared" ref="BY885" si="17238">Q885/Q901</f>
        <v>#DIV/0!</v>
      </c>
      <c r="BZ885" s="124" t="e">
        <f t="shared" ref="BZ885" si="17239">R885/R901</f>
        <v>#DIV/0!</v>
      </c>
      <c r="CA885" s="125" t="e">
        <f t="shared" ref="CA885" si="17240">S885/S901</f>
        <v>#DIV/0!</v>
      </c>
      <c r="CB885" s="122" t="e">
        <f t="shared" ref="CB885" si="17241">T885/T901</f>
        <v>#DIV/0!</v>
      </c>
      <c r="CC885" s="123" t="e">
        <f t="shared" ref="CC885" si="17242">U885/U901</f>
        <v>#DIV/0!</v>
      </c>
      <c r="CD885" s="124" t="e">
        <f t="shared" ref="CD885" si="17243">V885/V901</f>
        <v>#DIV/0!</v>
      </c>
      <c r="CE885" s="125" t="e">
        <f t="shared" ref="CE885" si="17244">W885/W901</f>
        <v>#DIV/0!</v>
      </c>
      <c r="CF885" s="122" t="e">
        <f t="shared" ref="CF885" si="17245">X885/X901</f>
        <v>#DIV/0!</v>
      </c>
      <c r="CG885" s="123" t="e">
        <f t="shared" ref="CG885" si="17246">Y885/Y901</f>
        <v>#DIV/0!</v>
      </c>
      <c r="CH885" s="124" t="e">
        <f t="shared" ref="CH885" si="17247">Z885/Z901</f>
        <v>#DIV/0!</v>
      </c>
      <c r="CI885" s="122" t="e">
        <f t="shared" ref="CI885" si="17248">AA885/AA901</f>
        <v>#DIV/0!</v>
      </c>
      <c r="CJ885" s="128" t="e">
        <f t="shared" ref="CJ885" si="17249">AB885/AB901</f>
        <v>#DIV/0!</v>
      </c>
      <c r="CK885" s="129" t="e">
        <f t="shared" ref="CK885" si="17250">AC885/AC901</f>
        <v>#DIV/0!</v>
      </c>
    </row>
    <row r="886" spans="1:89" x14ac:dyDescent="0.2">
      <c r="A886" s="130" t="s">
        <v>31</v>
      </c>
      <c r="B886" s="196"/>
      <c r="C886" s="180"/>
      <c r="D886" s="181"/>
      <c r="E886" s="182"/>
      <c r="F886" s="179"/>
      <c r="G886" s="183"/>
      <c r="H886" s="181"/>
      <c r="I886" s="182"/>
      <c r="J886" s="179"/>
      <c r="K886" s="180"/>
      <c r="L886" s="181"/>
      <c r="M886" s="179"/>
      <c r="N886" s="184"/>
      <c r="O886" s="197"/>
      <c r="P886" s="179"/>
      <c r="Q886" s="180"/>
      <c r="R886" s="181"/>
      <c r="S886" s="182"/>
      <c r="T886" s="188"/>
      <c r="U886" s="179"/>
      <c r="V886" s="181"/>
      <c r="W886" s="198"/>
      <c r="X886" s="179"/>
      <c r="Y886" s="183"/>
      <c r="Z886" s="181"/>
      <c r="AA886" s="179"/>
      <c r="AB886" s="163">
        <f t="shared" si="17030"/>
        <v>0</v>
      </c>
      <c r="AC886" s="164">
        <f t="shared" si="17031"/>
        <v>0</v>
      </c>
      <c r="AE886" s="255" t="str">
        <f>$AE$18</f>
        <v>18:00 - 18:59</v>
      </c>
      <c r="AF886" s="119">
        <f t="shared" si="17222"/>
        <v>0</v>
      </c>
      <c r="AG886" s="180">
        <f t="shared" si="17222"/>
        <v>0</v>
      </c>
      <c r="AH886" s="181">
        <f t="shared" si="17222"/>
        <v>0</v>
      </c>
      <c r="AI886" s="182">
        <f t="shared" si="17222"/>
        <v>0</v>
      </c>
      <c r="AJ886" s="179">
        <f t="shared" si="17222"/>
        <v>0</v>
      </c>
      <c r="AK886" s="183">
        <f t="shared" si="17222"/>
        <v>0</v>
      </c>
      <c r="AL886" s="181">
        <f t="shared" si="17222"/>
        <v>0</v>
      </c>
      <c r="AM886" s="182">
        <f t="shared" si="17222"/>
        <v>0</v>
      </c>
      <c r="AN886" s="179">
        <f t="shared" si="17222"/>
        <v>0</v>
      </c>
      <c r="AO886" s="183">
        <f t="shared" si="17222"/>
        <v>0</v>
      </c>
      <c r="AP886" s="181">
        <f t="shared" si="17223"/>
        <v>0</v>
      </c>
      <c r="AQ886" s="179">
        <f t="shared" si="17223"/>
        <v>0</v>
      </c>
      <c r="AR886" s="184">
        <f t="shared" si="17223"/>
        <v>0</v>
      </c>
      <c r="AS886" s="185">
        <f t="shared" si="17223"/>
        <v>0</v>
      </c>
      <c r="AT886" s="179">
        <f t="shared" si="17223"/>
        <v>0</v>
      </c>
      <c r="AU886" s="183">
        <f t="shared" si="17223"/>
        <v>0</v>
      </c>
      <c r="AV886" s="181">
        <f t="shared" si="17223"/>
        <v>0</v>
      </c>
      <c r="AW886" s="182">
        <f t="shared" si="17223"/>
        <v>0</v>
      </c>
      <c r="AX886" s="179">
        <f t="shared" si="17223"/>
        <v>0</v>
      </c>
      <c r="AY886" s="183">
        <f t="shared" si="17223"/>
        <v>0</v>
      </c>
      <c r="AZ886" s="181">
        <f t="shared" si="17223"/>
        <v>0</v>
      </c>
      <c r="BA886" s="182">
        <f t="shared" si="17223"/>
        <v>0</v>
      </c>
      <c r="BB886" s="179">
        <f t="shared" si="17223"/>
        <v>0</v>
      </c>
      <c r="BC886" s="183">
        <f t="shared" si="17223"/>
        <v>0</v>
      </c>
      <c r="BD886" s="181">
        <f t="shared" si="17223"/>
        <v>0</v>
      </c>
      <c r="BE886" s="179">
        <f t="shared" si="17223"/>
        <v>0</v>
      </c>
      <c r="BF886" s="163">
        <f>SUM(AF886,AH886,AJ886,AL886,AN886,AP886,AR886,AT886,AV886,AX886,AZ886,BB886,BD886)</f>
        <v>0</v>
      </c>
      <c r="BG886" s="164">
        <f>SUM(AG886,AI886,AK886,AM886,AO886,AQ886,AS886,AU886,AW886,AY886,BA886,BC886,BE886)</f>
        <v>0</v>
      </c>
      <c r="BI886" s="130" t="s">
        <v>31</v>
      </c>
      <c r="BJ886" s="122" t="e">
        <f>B886/B901</f>
        <v>#DIV/0!</v>
      </c>
      <c r="BK886" s="123" t="e">
        <f t="shared" ref="BK886" si="17251">C886/C901</f>
        <v>#DIV/0!</v>
      </c>
      <c r="BL886" s="124" t="e">
        <f t="shared" ref="BL886" si="17252">D886/D901</f>
        <v>#DIV/0!</v>
      </c>
      <c r="BM886" s="125" t="e">
        <f t="shared" ref="BM886" si="17253">E886/E901</f>
        <v>#DIV/0!</v>
      </c>
      <c r="BN886" s="122" t="e">
        <f t="shared" ref="BN886" si="17254">F886/F901</f>
        <v>#DIV/0!</v>
      </c>
      <c r="BO886" s="123" t="e">
        <f t="shared" ref="BO886" si="17255">G886/G901</f>
        <v>#DIV/0!</v>
      </c>
      <c r="BP886" s="124" t="e">
        <f t="shared" ref="BP886" si="17256">H886/H901</f>
        <v>#DIV/0!</v>
      </c>
      <c r="BQ886" s="125" t="e">
        <f t="shared" ref="BQ886" si="17257">I886/I901</f>
        <v>#DIV/0!</v>
      </c>
      <c r="BR886" s="122" t="e">
        <f t="shared" ref="BR886" si="17258">J886/J901</f>
        <v>#DIV/0!</v>
      </c>
      <c r="BS886" s="123" t="e">
        <f t="shared" ref="BS886" si="17259">K886/K901</f>
        <v>#DIV/0!</v>
      </c>
      <c r="BT886" s="124" t="e">
        <f t="shared" ref="BT886" si="17260">L886/L901</f>
        <v>#DIV/0!</v>
      </c>
      <c r="BU886" s="122" t="e">
        <f t="shared" ref="BU886" si="17261">M886/M901</f>
        <v>#DIV/0!</v>
      </c>
      <c r="BV886" s="126" t="e">
        <f t="shared" ref="BV886" si="17262">N886/N901</f>
        <v>#DIV/0!</v>
      </c>
      <c r="BW886" s="127" t="e">
        <f t="shared" ref="BW886" si="17263">O886/O901</f>
        <v>#DIV/0!</v>
      </c>
      <c r="BX886" s="122" t="e">
        <f t="shared" ref="BX886" si="17264">P886/P901</f>
        <v>#DIV/0!</v>
      </c>
      <c r="BY886" s="123" t="e">
        <f t="shared" ref="BY886" si="17265">Q886/Q901</f>
        <v>#DIV/0!</v>
      </c>
      <c r="BZ886" s="124" t="e">
        <f t="shared" ref="BZ886" si="17266">R886/R901</f>
        <v>#DIV/0!</v>
      </c>
      <c r="CA886" s="125" t="e">
        <f t="shared" ref="CA886" si="17267">S886/S901</f>
        <v>#DIV/0!</v>
      </c>
      <c r="CB886" s="122" t="e">
        <f t="shared" ref="CB886" si="17268">T886/T901</f>
        <v>#DIV/0!</v>
      </c>
      <c r="CC886" s="123" t="e">
        <f t="shared" ref="CC886" si="17269">U886/U901</f>
        <v>#DIV/0!</v>
      </c>
      <c r="CD886" s="124" t="e">
        <f t="shared" ref="CD886" si="17270">V886/V901</f>
        <v>#DIV/0!</v>
      </c>
      <c r="CE886" s="125" t="e">
        <f t="shared" ref="CE886" si="17271">W886/W901</f>
        <v>#DIV/0!</v>
      </c>
      <c r="CF886" s="122" t="e">
        <f t="shared" ref="CF886" si="17272">X886/X901</f>
        <v>#DIV/0!</v>
      </c>
      <c r="CG886" s="123" t="e">
        <f t="shared" ref="CG886" si="17273">Y886/Y901</f>
        <v>#DIV/0!</v>
      </c>
      <c r="CH886" s="124" t="e">
        <f t="shared" ref="CH886" si="17274">Z886/Z901</f>
        <v>#DIV/0!</v>
      </c>
      <c r="CI886" s="122" t="e">
        <f t="shared" ref="CI886" si="17275">AA886/AA901</f>
        <v>#DIV/0!</v>
      </c>
      <c r="CJ886" s="128" t="e">
        <f t="shared" ref="CJ886" si="17276">AB886/AB901</f>
        <v>#DIV/0!</v>
      </c>
      <c r="CK886" s="129" t="e">
        <f t="shared" ref="CK886" si="17277">AC886/AC901</f>
        <v>#DIV/0!</v>
      </c>
    </row>
    <row r="887" spans="1:89" ht="13.5" thickBot="1" x14ac:dyDescent="0.25">
      <c r="A887" s="138" t="s">
        <v>33</v>
      </c>
      <c r="B887" s="193"/>
      <c r="C887" s="187"/>
      <c r="D887" s="188"/>
      <c r="E887" s="189"/>
      <c r="F887" s="186"/>
      <c r="G887" s="190"/>
      <c r="H887" s="188"/>
      <c r="I887" s="189"/>
      <c r="J887" s="186"/>
      <c r="K887" s="187"/>
      <c r="L887" s="188"/>
      <c r="M887" s="186"/>
      <c r="N887" s="191"/>
      <c r="O887" s="194"/>
      <c r="P887" s="186"/>
      <c r="Q887" s="187"/>
      <c r="R887" s="188"/>
      <c r="S887" s="189"/>
      <c r="T887" s="186"/>
      <c r="U887" s="190"/>
      <c r="V887" s="188"/>
      <c r="W887" s="195"/>
      <c r="X887" s="186"/>
      <c r="Y887" s="190"/>
      <c r="Z887" s="188"/>
      <c r="AA887" s="186"/>
      <c r="AB887" s="163">
        <f t="shared" si="17030"/>
        <v>0</v>
      </c>
      <c r="AC887" s="164">
        <f t="shared" si="17031"/>
        <v>0</v>
      </c>
      <c r="AE887" s="253">
        <f>$AE$19</f>
        <v>0</v>
      </c>
      <c r="AF887" s="119">
        <f t="shared" si="17222"/>
        <v>0</v>
      </c>
      <c r="AG887" s="187">
        <f t="shared" si="17222"/>
        <v>0</v>
      </c>
      <c r="AH887" s="188">
        <f t="shared" si="17222"/>
        <v>0</v>
      </c>
      <c r="AI887" s="189">
        <f t="shared" si="17222"/>
        <v>0</v>
      </c>
      <c r="AJ887" s="186">
        <f t="shared" si="17222"/>
        <v>0</v>
      </c>
      <c r="AK887" s="190">
        <f t="shared" si="17222"/>
        <v>0</v>
      </c>
      <c r="AL887" s="188">
        <f t="shared" si="17222"/>
        <v>0</v>
      </c>
      <c r="AM887" s="189">
        <f t="shared" si="17222"/>
        <v>0</v>
      </c>
      <c r="AN887" s="186">
        <f t="shared" si="17222"/>
        <v>0</v>
      </c>
      <c r="AO887" s="190">
        <f t="shared" si="17222"/>
        <v>0</v>
      </c>
      <c r="AP887" s="188">
        <f t="shared" si="17223"/>
        <v>0</v>
      </c>
      <c r="AQ887" s="186">
        <f t="shared" si="17223"/>
        <v>0</v>
      </c>
      <c r="AR887" s="191">
        <f t="shared" si="17223"/>
        <v>0</v>
      </c>
      <c r="AS887" s="192">
        <f t="shared" si="17223"/>
        <v>0</v>
      </c>
      <c r="AT887" s="186">
        <f t="shared" si="17223"/>
        <v>0</v>
      </c>
      <c r="AU887" s="190">
        <f t="shared" si="17223"/>
        <v>0</v>
      </c>
      <c r="AV887" s="188">
        <f t="shared" si="17223"/>
        <v>0</v>
      </c>
      <c r="AW887" s="189">
        <f t="shared" si="17223"/>
        <v>0</v>
      </c>
      <c r="AX887" s="186">
        <f t="shared" si="17223"/>
        <v>0</v>
      </c>
      <c r="AY887" s="190">
        <f t="shared" si="17223"/>
        <v>0</v>
      </c>
      <c r="AZ887" s="188">
        <f t="shared" si="17223"/>
        <v>0</v>
      </c>
      <c r="BA887" s="189">
        <f t="shared" si="17223"/>
        <v>0</v>
      </c>
      <c r="BB887" s="186">
        <f t="shared" si="17223"/>
        <v>0</v>
      </c>
      <c r="BC887" s="190">
        <f t="shared" si="17223"/>
        <v>0</v>
      </c>
      <c r="BD887" s="188">
        <f t="shared" si="17223"/>
        <v>0</v>
      </c>
      <c r="BE887" s="186">
        <f t="shared" si="17223"/>
        <v>0</v>
      </c>
      <c r="BF887" s="163">
        <f>SUM(AF887,AH887,AJ887,AL887,AN887,AP887,AR887,AT887,AV887,AX887,AZ887,BB887,BD887)</f>
        <v>0</v>
      </c>
      <c r="BG887" s="164">
        <f>SUM(AG887,AI887,AK887,AM887,AO887,AQ887,AS887,AU887,AW887,AY887,BA887,BC887,BE887)</f>
        <v>0</v>
      </c>
      <c r="BI887" s="138" t="s">
        <v>33</v>
      </c>
      <c r="BJ887" s="122" t="e">
        <f>B887/B901</f>
        <v>#DIV/0!</v>
      </c>
      <c r="BK887" s="123" t="e">
        <f t="shared" ref="BK887" si="17278">C887/C901</f>
        <v>#DIV/0!</v>
      </c>
      <c r="BL887" s="124" t="e">
        <f t="shared" ref="BL887" si="17279">D887/D901</f>
        <v>#DIV/0!</v>
      </c>
      <c r="BM887" s="125" t="e">
        <f t="shared" ref="BM887" si="17280">E887/E901</f>
        <v>#DIV/0!</v>
      </c>
      <c r="BN887" s="122" t="e">
        <f t="shared" ref="BN887" si="17281">F887/F901</f>
        <v>#DIV/0!</v>
      </c>
      <c r="BO887" s="123" t="e">
        <f t="shared" ref="BO887" si="17282">G887/G901</f>
        <v>#DIV/0!</v>
      </c>
      <c r="BP887" s="124" t="e">
        <f t="shared" ref="BP887" si="17283">H887/H901</f>
        <v>#DIV/0!</v>
      </c>
      <c r="BQ887" s="125" t="e">
        <f t="shared" ref="BQ887" si="17284">I887/I901</f>
        <v>#DIV/0!</v>
      </c>
      <c r="BR887" s="122" t="e">
        <f t="shared" ref="BR887" si="17285">J887/J901</f>
        <v>#DIV/0!</v>
      </c>
      <c r="BS887" s="123" t="e">
        <f t="shared" ref="BS887" si="17286">K887/K901</f>
        <v>#DIV/0!</v>
      </c>
      <c r="BT887" s="124" t="e">
        <f t="shared" ref="BT887" si="17287">L887/L901</f>
        <v>#DIV/0!</v>
      </c>
      <c r="BU887" s="122" t="e">
        <f t="shared" ref="BU887" si="17288">M887/M901</f>
        <v>#DIV/0!</v>
      </c>
      <c r="BV887" s="126" t="e">
        <f t="shared" ref="BV887" si="17289">N887/N901</f>
        <v>#DIV/0!</v>
      </c>
      <c r="BW887" s="127" t="e">
        <f t="shared" ref="BW887" si="17290">O887/O901</f>
        <v>#DIV/0!</v>
      </c>
      <c r="BX887" s="122" t="e">
        <f t="shared" ref="BX887" si="17291">P887/P901</f>
        <v>#DIV/0!</v>
      </c>
      <c r="BY887" s="123" t="e">
        <f t="shared" ref="BY887" si="17292">Q887/Q901</f>
        <v>#DIV/0!</v>
      </c>
      <c r="BZ887" s="124" t="e">
        <f t="shared" ref="BZ887" si="17293">R887/R901</f>
        <v>#DIV/0!</v>
      </c>
      <c r="CA887" s="125" t="e">
        <f t="shared" ref="CA887" si="17294">S887/S901</f>
        <v>#DIV/0!</v>
      </c>
      <c r="CB887" s="122" t="e">
        <f t="shared" ref="CB887" si="17295">T887/T901</f>
        <v>#DIV/0!</v>
      </c>
      <c r="CC887" s="123" t="e">
        <f t="shared" ref="CC887" si="17296">U887/U901</f>
        <v>#DIV/0!</v>
      </c>
      <c r="CD887" s="124" t="e">
        <f t="shared" ref="CD887" si="17297">V887/V901</f>
        <v>#DIV/0!</v>
      </c>
      <c r="CE887" s="125" t="e">
        <f t="shared" ref="CE887" si="17298">W887/W901</f>
        <v>#DIV/0!</v>
      </c>
      <c r="CF887" s="122" t="e">
        <f t="shared" ref="CF887" si="17299">X887/X901</f>
        <v>#DIV/0!</v>
      </c>
      <c r="CG887" s="123" t="e">
        <f t="shared" ref="CG887" si="17300">Y887/Y901</f>
        <v>#DIV/0!</v>
      </c>
      <c r="CH887" s="124" t="e">
        <f t="shared" ref="CH887" si="17301">Z887/Z901</f>
        <v>#DIV/0!</v>
      </c>
      <c r="CI887" s="122" t="e">
        <f t="shared" ref="CI887" si="17302">AA887/AA901</f>
        <v>#DIV/0!</v>
      </c>
      <c r="CJ887" s="128" t="e">
        <f t="shared" ref="CJ887" si="17303">AB887/AB901</f>
        <v>#DIV/0!</v>
      </c>
      <c r="CK887" s="129" t="e">
        <f t="shared" ref="CK887" si="17304">AC887/AC901</f>
        <v>#DIV/0!</v>
      </c>
    </row>
    <row r="888" spans="1:89" ht="14.25" thickTop="1" thickBot="1" x14ac:dyDescent="0.25">
      <c r="A888" s="130" t="s">
        <v>34</v>
      </c>
      <c r="B888" s="196"/>
      <c r="C888" s="180"/>
      <c r="D888" s="181"/>
      <c r="E888" s="182"/>
      <c r="F888" s="179"/>
      <c r="G888" s="183"/>
      <c r="H888" s="181"/>
      <c r="I888" s="182"/>
      <c r="J888" s="179"/>
      <c r="K888" s="180"/>
      <c r="L888" s="181"/>
      <c r="M888" s="179"/>
      <c r="N888" s="184"/>
      <c r="O888" s="197"/>
      <c r="P888" s="179"/>
      <c r="Q888" s="180"/>
      <c r="R888" s="181"/>
      <c r="S888" s="182"/>
      <c r="T888" s="179"/>
      <c r="U888" s="183"/>
      <c r="V888" s="181"/>
      <c r="W888" s="198"/>
      <c r="X888" s="179"/>
      <c r="Y888" s="183"/>
      <c r="Z888" s="181"/>
      <c r="AA888" s="179"/>
      <c r="AB888" s="163">
        <f t="shared" si="17030"/>
        <v>0</v>
      </c>
      <c r="AC888" s="164">
        <f t="shared" si="17031"/>
        <v>0</v>
      </c>
      <c r="AE888" s="250" t="s">
        <v>25</v>
      </c>
      <c r="AF888" s="14">
        <f t="shared" ref="AF888:BG888" si="17305">SUM(AF885:AF887)</f>
        <v>0</v>
      </c>
      <c r="AG888" s="1">
        <f t="shared" si="17305"/>
        <v>0</v>
      </c>
      <c r="AH888" s="14">
        <f t="shared" si="17305"/>
        <v>0</v>
      </c>
      <c r="AI888" s="1">
        <f t="shared" si="17305"/>
        <v>0</v>
      </c>
      <c r="AJ888" s="14">
        <f t="shared" si="17305"/>
        <v>0</v>
      </c>
      <c r="AK888" s="1">
        <f t="shared" si="17305"/>
        <v>0</v>
      </c>
      <c r="AL888" s="14">
        <f t="shared" si="17305"/>
        <v>0</v>
      </c>
      <c r="AM888" s="1">
        <f t="shared" si="17305"/>
        <v>0</v>
      </c>
      <c r="AN888" s="14">
        <f t="shared" si="17305"/>
        <v>0</v>
      </c>
      <c r="AO888" s="1">
        <f t="shared" si="17305"/>
        <v>0</v>
      </c>
      <c r="AP888" s="14">
        <f t="shared" si="17305"/>
        <v>0</v>
      </c>
      <c r="AQ888" s="1">
        <f t="shared" si="17305"/>
        <v>0</v>
      </c>
      <c r="AR888" s="14">
        <f t="shared" si="17305"/>
        <v>0</v>
      </c>
      <c r="AS888" s="1">
        <f t="shared" si="17305"/>
        <v>0</v>
      </c>
      <c r="AT888" s="14">
        <f t="shared" si="17305"/>
        <v>0</v>
      </c>
      <c r="AU888" s="1">
        <f t="shared" si="17305"/>
        <v>0</v>
      </c>
      <c r="AV888" s="14">
        <f t="shared" si="17305"/>
        <v>0</v>
      </c>
      <c r="AW888" s="1">
        <f t="shared" si="17305"/>
        <v>0</v>
      </c>
      <c r="AX888" s="14">
        <f t="shared" si="17305"/>
        <v>0</v>
      </c>
      <c r="AY888" s="1">
        <f t="shared" si="17305"/>
        <v>0</v>
      </c>
      <c r="AZ888" s="14">
        <f t="shared" si="17305"/>
        <v>0</v>
      </c>
      <c r="BA888" s="1">
        <f t="shared" si="17305"/>
        <v>0</v>
      </c>
      <c r="BB888" s="14">
        <f t="shared" si="17305"/>
        <v>0</v>
      </c>
      <c r="BC888" s="1">
        <f t="shared" si="17305"/>
        <v>0</v>
      </c>
      <c r="BD888" s="14">
        <f t="shared" si="17305"/>
        <v>0</v>
      </c>
      <c r="BE888" s="1">
        <f t="shared" si="17305"/>
        <v>0</v>
      </c>
      <c r="BF888" s="165">
        <f t="shared" si="17305"/>
        <v>0</v>
      </c>
      <c r="BG888" s="166">
        <f t="shared" si="17305"/>
        <v>0</v>
      </c>
      <c r="BI888" s="130" t="s">
        <v>34</v>
      </c>
      <c r="BJ888" s="122" t="e">
        <f>B888/B901</f>
        <v>#DIV/0!</v>
      </c>
      <c r="BK888" s="123" t="e">
        <f t="shared" ref="BK888" si="17306">C888/C901</f>
        <v>#DIV/0!</v>
      </c>
      <c r="BL888" s="124" t="e">
        <f t="shared" ref="BL888" si="17307">D888/D901</f>
        <v>#DIV/0!</v>
      </c>
      <c r="BM888" s="125" t="e">
        <f t="shared" ref="BM888" si="17308">E888/E901</f>
        <v>#DIV/0!</v>
      </c>
      <c r="BN888" s="122" t="e">
        <f t="shared" ref="BN888" si="17309">F888/F901</f>
        <v>#DIV/0!</v>
      </c>
      <c r="BO888" s="123" t="e">
        <f t="shared" ref="BO888" si="17310">G888/G901</f>
        <v>#DIV/0!</v>
      </c>
      <c r="BP888" s="124" t="e">
        <f t="shared" ref="BP888" si="17311">H888/H901</f>
        <v>#DIV/0!</v>
      </c>
      <c r="BQ888" s="125" t="e">
        <f t="shared" ref="BQ888" si="17312">I888/I901</f>
        <v>#DIV/0!</v>
      </c>
      <c r="BR888" s="122" t="e">
        <f t="shared" ref="BR888" si="17313">J888/J901</f>
        <v>#DIV/0!</v>
      </c>
      <c r="BS888" s="123" t="e">
        <f t="shared" ref="BS888" si="17314">K888/K901</f>
        <v>#DIV/0!</v>
      </c>
      <c r="BT888" s="124" t="e">
        <f t="shared" ref="BT888" si="17315">L888/L901</f>
        <v>#DIV/0!</v>
      </c>
      <c r="BU888" s="122" t="e">
        <f t="shared" ref="BU888" si="17316">M888/M901</f>
        <v>#DIV/0!</v>
      </c>
      <c r="BV888" s="126" t="e">
        <f t="shared" ref="BV888" si="17317">N888/N901</f>
        <v>#DIV/0!</v>
      </c>
      <c r="BW888" s="127" t="e">
        <f t="shared" ref="BW888" si="17318">O888/O901</f>
        <v>#DIV/0!</v>
      </c>
      <c r="BX888" s="122" t="e">
        <f t="shared" ref="BX888" si="17319">P888/P901</f>
        <v>#DIV/0!</v>
      </c>
      <c r="BY888" s="123" t="e">
        <f t="shared" ref="BY888" si="17320">Q888/Q901</f>
        <v>#DIV/0!</v>
      </c>
      <c r="BZ888" s="124" t="e">
        <f t="shared" ref="BZ888" si="17321">R888/R901</f>
        <v>#DIV/0!</v>
      </c>
      <c r="CA888" s="125" t="e">
        <f t="shared" ref="CA888" si="17322">S888/S901</f>
        <v>#DIV/0!</v>
      </c>
      <c r="CB888" s="122" t="e">
        <f t="shared" ref="CB888" si="17323">T888/T901</f>
        <v>#DIV/0!</v>
      </c>
      <c r="CC888" s="123" t="e">
        <f t="shared" ref="CC888" si="17324">U888/U901</f>
        <v>#DIV/0!</v>
      </c>
      <c r="CD888" s="124" t="e">
        <f t="shared" ref="CD888" si="17325">V888/V901</f>
        <v>#DIV/0!</v>
      </c>
      <c r="CE888" s="125" t="e">
        <f t="shared" ref="CE888" si="17326">W888/W901</f>
        <v>#DIV/0!</v>
      </c>
      <c r="CF888" s="122" t="e">
        <f t="shared" ref="CF888" si="17327">X888/X901</f>
        <v>#DIV/0!</v>
      </c>
      <c r="CG888" s="123" t="e">
        <f t="shared" ref="CG888" si="17328">Y888/Y901</f>
        <v>#DIV/0!</v>
      </c>
      <c r="CH888" s="124" t="e">
        <f t="shared" ref="CH888" si="17329">Z888/Z901</f>
        <v>#DIV/0!</v>
      </c>
      <c r="CI888" s="122" t="e">
        <f t="shared" ref="CI888" si="17330">AA888/AA901</f>
        <v>#DIV/0!</v>
      </c>
      <c r="CJ888" s="128" t="e">
        <f t="shared" ref="CJ888" si="17331">AB888/AB901</f>
        <v>#DIV/0!</v>
      </c>
      <c r="CK888" s="129" t="e">
        <f t="shared" ref="CK888" si="17332">AC888/AC901</f>
        <v>#DIV/0!</v>
      </c>
    </row>
    <row r="889" spans="1:89" ht="13.5" thickTop="1" x14ac:dyDescent="0.2">
      <c r="A889" s="138" t="s">
        <v>35</v>
      </c>
      <c r="B889" s="193"/>
      <c r="C889" s="187"/>
      <c r="D889" s="188"/>
      <c r="E889" s="189"/>
      <c r="F889" s="186"/>
      <c r="G889" s="190"/>
      <c r="H889" s="188"/>
      <c r="I889" s="189"/>
      <c r="J889" s="186"/>
      <c r="K889" s="187"/>
      <c r="L889" s="188"/>
      <c r="M889" s="186"/>
      <c r="N889" s="191"/>
      <c r="O889" s="194"/>
      <c r="P889" s="186"/>
      <c r="Q889" s="187"/>
      <c r="R889" s="188"/>
      <c r="S889" s="189"/>
      <c r="T889" s="186"/>
      <c r="U889" s="190"/>
      <c r="V889" s="188"/>
      <c r="W889" s="195"/>
      <c r="X889" s="186"/>
      <c r="Y889" s="190"/>
      <c r="Z889" s="188"/>
      <c r="AA889" s="186"/>
      <c r="AB889" s="163">
        <f t="shared" si="17030"/>
        <v>0</v>
      </c>
      <c r="AC889" s="164">
        <f t="shared" si="17031"/>
        <v>0</v>
      </c>
      <c r="BI889" s="138" t="s">
        <v>35</v>
      </c>
      <c r="BJ889" s="122" t="e">
        <f>B889/B901</f>
        <v>#DIV/0!</v>
      </c>
      <c r="BK889" s="123" t="e">
        <f t="shared" ref="BK889" si="17333">C889/C901</f>
        <v>#DIV/0!</v>
      </c>
      <c r="BL889" s="124" t="e">
        <f t="shared" ref="BL889" si="17334">D889/D901</f>
        <v>#DIV/0!</v>
      </c>
      <c r="BM889" s="125" t="e">
        <f t="shared" ref="BM889" si="17335">E889/E901</f>
        <v>#DIV/0!</v>
      </c>
      <c r="BN889" s="122" t="e">
        <f t="shared" ref="BN889" si="17336">F889/F901</f>
        <v>#DIV/0!</v>
      </c>
      <c r="BO889" s="123" t="e">
        <f t="shared" ref="BO889" si="17337">G889/G901</f>
        <v>#DIV/0!</v>
      </c>
      <c r="BP889" s="124" t="e">
        <f t="shared" ref="BP889" si="17338">H889/H901</f>
        <v>#DIV/0!</v>
      </c>
      <c r="BQ889" s="125" t="e">
        <f t="shared" ref="BQ889" si="17339">I889/I901</f>
        <v>#DIV/0!</v>
      </c>
      <c r="BR889" s="122" t="e">
        <f t="shared" ref="BR889" si="17340">J889/J901</f>
        <v>#DIV/0!</v>
      </c>
      <c r="BS889" s="123" t="e">
        <f t="shared" ref="BS889" si="17341">K889/K901</f>
        <v>#DIV/0!</v>
      </c>
      <c r="BT889" s="124" t="e">
        <f t="shared" ref="BT889" si="17342">L889/L901</f>
        <v>#DIV/0!</v>
      </c>
      <c r="BU889" s="122" t="e">
        <f t="shared" ref="BU889" si="17343">M889/M901</f>
        <v>#DIV/0!</v>
      </c>
      <c r="BV889" s="126" t="e">
        <f t="shared" ref="BV889" si="17344">N889/N901</f>
        <v>#DIV/0!</v>
      </c>
      <c r="BW889" s="127" t="e">
        <f t="shared" ref="BW889" si="17345">O889/O901</f>
        <v>#DIV/0!</v>
      </c>
      <c r="BX889" s="122" t="e">
        <f t="shared" ref="BX889" si="17346">P889/P901</f>
        <v>#DIV/0!</v>
      </c>
      <c r="BY889" s="123" t="e">
        <f t="shared" ref="BY889" si="17347">Q889/Q901</f>
        <v>#DIV/0!</v>
      </c>
      <c r="BZ889" s="124" t="e">
        <f t="shared" ref="BZ889" si="17348">R889/R901</f>
        <v>#DIV/0!</v>
      </c>
      <c r="CA889" s="125" t="e">
        <f t="shared" ref="CA889" si="17349">S889/S901</f>
        <v>#DIV/0!</v>
      </c>
      <c r="CB889" s="122" t="e">
        <f t="shared" ref="CB889" si="17350">T889/T901</f>
        <v>#DIV/0!</v>
      </c>
      <c r="CC889" s="123" t="e">
        <f t="shared" ref="CC889" si="17351">U889/U901</f>
        <v>#DIV/0!</v>
      </c>
      <c r="CD889" s="124" t="e">
        <f t="shared" ref="CD889" si="17352">V889/V901</f>
        <v>#DIV/0!</v>
      </c>
      <c r="CE889" s="125" t="e">
        <f t="shared" ref="CE889" si="17353">W889/W901</f>
        <v>#DIV/0!</v>
      </c>
      <c r="CF889" s="122" t="e">
        <f t="shared" ref="CF889" si="17354">X889/X901</f>
        <v>#DIV/0!</v>
      </c>
      <c r="CG889" s="123" t="e">
        <f t="shared" ref="CG889" si="17355">Y889/Y901</f>
        <v>#DIV/0!</v>
      </c>
      <c r="CH889" s="124" t="e">
        <f t="shared" ref="CH889" si="17356">Z889/Z901</f>
        <v>#DIV/0!</v>
      </c>
      <c r="CI889" s="122" t="e">
        <f t="shared" ref="CI889" si="17357">AA889/AA901</f>
        <v>#DIV/0!</v>
      </c>
      <c r="CJ889" s="128" t="e">
        <f t="shared" ref="CJ889" si="17358">AB889/AB901</f>
        <v>#DIV/0!</v>
      </c>
      <c r="CK889" s="129" t="e">
        <f t="shared" ref="CK889" si="17359">AC889/AC901</f>
        <v>#DIV/0!</v>
      </c>
    </row>
    <row r="890" spans="1:89" x14ac:dyDescent="0.2">
      <c r="A890" s="130" t="s">
        <v>36</v>
      </c>
      <c r="B890" s="196"/>
      <c r="C890" s="180"/>
      <c r="D890" s="181"/>
      <c r="E890" s="182"/>
      <c r="F890" s="179"/>
      <c r="G890" s="183"/>
      <c r="H890" s="181"/>
      <c r="I890" s="182"/>
      <c r="J890" s="179"/>
      <c r="K890" s="180"/>
      <c r="L890" s="181"/>
      <c r="M890" s="179"/>
      <c r="N890" s="184"/>
      <c r="O890" s="197"/>
      <c r="P890" s="179"/>
      <c r="Q890" s="180"/>
      <c r="R890" s="181"/>
      <c r="S890" s="182"/>
      <c r="T890" s="179"/>
      <c r="U890" s="183"/>
      <c r="V890" s="181"/>
      <c r="W890" s="198"/>
      <c r="X890" s="179"/>
      <c r="Y890" s="183"/>
      <c r="Z890" s="181"/>
      <c r="AA890" s="179"/>
      <c r="AB890" s="163">
        <f t="shared" si="17030"/>
        <v>0</v>
      </c>
      <c r="AC890" s="164">
        <f t="shared" si="17031"/>
        <v>0</v>
      </c>
      <c r="BI890" s="130" t="s">
        <v>36</v>
      </c>
      <c r="BJ890" s="122" t="e">
        <f>B890/B901</f>
        <v>#DIV/0!</v>
      </c>
      <c r="BK890" s="123" t="e">
        <f t="shared" ref="BK890" si="17360">C890/C901</f>
        <v>#DIV/0!</v>
      </c>
      <c r="BL890" s="124" t="e">
        <f t="shared" ref="BL890" si="17361">D890/D901</f>
        <v>#DIV/0!</v>
      </c>
      <c r="BM890" s="125" t="e">
        <f t="shared" ref="BM890" si="17362">E890/E901</f>
        <v>#DIV/0!</v>
      </c>
      <c r="BN890" s="122" t="e">
        <f t="shared" ref="BN890" si="17363">F890/F901</f>
        <v>#DIV/0!</v>
      </c>
      <c r="BO890" s="123" t="e">
        <f t="shared" ref="BO890" si="17364">G890/G901</f>
        <v>#DIV/0!</v>
      </c>
      <c r="BP890" s="124" t="e">
        <f t="shared" ref="BP890" si="17365">H890/H901</f>
        <v>#DIV/0!</v>
      </c>
      <c r="BQ890" s="125" t="e">
        <f t="shared" ref="BQ890" si="17366">I890/I901</f>
        <v>#DIV/0!</v>
      </c>
      <c r="BR890" s="122" t="e">
        <f t="shared" ref="BR890" si="17367">J890/J901</f>
        <v>#DIV/0!</v>
      </c>
      <c r="BS890" s="123" t="e">
        <f t="shared" ref="BS890" si="17368">K890/K901</f>
        <v>#DIV/0!</v>
      </c>
      <c r="BT890" s="124" t="e">
        <f t="shared" ref="BT890" si="17369">L890/L901</f>
        <v>#DIV/0!</v>
      </c>
      <c r="BU890" s="122" t="e">
        <f t="shared" ref="BU890" si="17370">M890/M901</f>
        <v>#DIV/0!</v>
      </c>
      <c r="BV890" s="126" t="e">
        <f t="shared" ref="BV890" si="17371">N890/N901</f>
        <v>#DIV/0!</v>
      </c>
      <c r="BW890" s="127" t="e">
        <f t="shared" ref="BW890" si="17372">O890/O901</f>
        <v>#DIV/0!</v>
      </c>
      <c r="BX890" s="122" t="e">
        <f t="shared" ref="BX890" si="17373">P890/P901</f>
        <v>#DIV/0!</v>
      </c>
      <c r="BY890" s="123" t="e">
        <f t="shared" ref="BY890" si="17374">Q890/Q901</f>
        <v>#DIV/0!</v>
      </c>
      <c r="BZ890" s="124" t="e">
        <f t="shared" ref="BZ890" si="17375">R890/R901</f>
        <v>#DIV/0!</v>
      </c>
      <c r="CA890" s="125" t="e">
        <f t="shared" ref="CA890" si="17376">S890/S901</f>
        <v>#DIV/0!</v>
      </c>
      <c r="CB890" s="122" t="e">
        <f t="shared" ref="CB890" si="17377">T890/T901</f>
        <v>#DIV/0!</v>
      </c>
      <c r="CC890" s="123" t="e">
        <f t="shared" ref="CC890" si="17378">U890/U901</f>
        <v>#DIV/0!</v>
      </c>
      <c r="CD890" s="124" t="e">
        <f t="shared" ref="CD890" si="17379">V890/V901</f>
        <v>#DIV/0!</v>
      </c>
      <c r="CE890" s="125" t="e">
        <f t="shared" ref="CE890" si="17380">W890/W901</f>
        <v>#DIV/0!</v>
      </c>
      <c r="CF890" s="122" t="e">
        <f t="shared" ref="CF890" si="17381">X890/X901</f>
        <v>#DIV/0!</v>
      </c>
      <c r="CG890" s="123" t="e">
        <f t="shared" ref="CG890" si="17382">Y890/Y901</f>
        <v>#DIV/0!</v>
      </c>
      <c r="CH890" s="124" t="e">
        <f t="shared" ref="CH890" si="17383">Z890/Z901</f>
        <v>#DIV/0!</v>
      </c>
      <c r="CI890" s="122" t="e">
        <f t="shared" ref="CI890" si="17384">AA890/AA901</f>
        <v>#DIV/0!</v>
      </c>
      <c r="CJ890" s="128" t="e">
        <f t="shared" ref="CJ890" si="17385">AB890/AB901</f>
        <v>#DIV/0!</v>
      </c>
      <c r="CK890" s="129" t="e">
        <f t="shared" ref="CK890" si="17386">AC890/AC901</f>
        <v>#DIV/0!</v>
      </c>
    </row>
    <row r="891" spans="1:89" x14ac:dyDescent="0.2">
      <c r="A891" s="138" t="s">
        <v>30</v>
      </c>
      <c r="B891" s="193"/>
      <c r="C891" s="187"/>
      <c r="D891" s="188"/>
      <c r="E891" s="189"/>
      <c r="F891" s="186"/>
      <c r="G891" s="190"/>
      <c r="H891" s="188"/>
      <c r="I891" s="189"/>
      <c r="J891" s="186"/>
      <c r="K891" s="187"/>
      <c r="L891" s="188"/>
      <c r="M891" s="186"/>
      <c r="N891" s="191"/>
      <c r="O891" s="194"/>
      <c r="P891" s="186"/>
      <c r="Q891" s="187"/>
      <c r="R891" s="188"/>
      <c r="S891" s="189"/>
      <c r="T891" s="186"/>
      <c r="U891" s="190"/>
      <c r="V891" s="188"/>
      <c r="W891" s="195"/>
      <c r="X891" s="186"/>
      <c r="Y891" s="190"/>
      <c r="Z891" s="188"/>
      <c r="AA891" s="186"/>
      <c r="AB891" s="163">
        <f t="shared" si="17030"/>
        <v>0</v>
      </c>
      <c r="AC891" s="164">
        <f t="shared" si="17031"/>
        <v>0</v>
      </c>
      <c r="BI891" s="138" t="s">
        <v>30</v>
      </c>
      <c r="BJ891" s="122" t="e">
        <f>B891/B901</f>
        <v>#DIV/0!</v>
      </c>
      <c r="BK891" s="123" t="e">
        <f t="shared" ref="BK891" si="17387">C891/C901</f>
        <v>#DIV/0!</v>
      </c>
      <c r="BL891" s="124" t="e">
        <f t="shared" ref="BL891" si="17388">D891/D901</f>
        <v>#DIV/0!</v>
      </c>
      <c r="BM891" s="125" t="e">
        <f t="shared" ref="BM891" si="17389">E891/E901</f>
        <v>#DIV/0!</v>
      </c>
      <c r="BN891" s="122" t="e">
        <f t="shared" ref="BN891" si="17390">F891/F901</f>
        <v>#DIV/0!</v>
      </c>
      <c r="BO891" s="123" t="e">
        <f t="shared" ref="BO891" si="17391">G891/G901</f>
        <v>#DIV/0!</v>
      </c>
      <c r="BP891" s="124" t="e">
        <f t="shared" ref="BP891" si="17392">H891/H901</f>
        <v>#DIV/0!</v>
      </c>
      <c r="BQ891" s="125" t="e">
        <f t="shared" ref="BQ891" si="17393">I891/I901</f>
        <v>#DIV/0!</v>
      </c>
      <c r="BR891" s="122" t="e">
        <f t="shared" ref="BR891" si="17394">J891/J901</f>
        <v>#DIV/0!</v>
      </c>
      <c r="BS891" s="123" t="e">
        <f t="shared" ref="BS891" si="17395">K891/K901</f>
        <v>#DIV/0!</v>
      </c>
      <c r="BT891" s="124" t="e">
        <f t="shared" ref="BT891" si="17396">L891/L901</f>
        <v>#DIV/0!</v>
      </c>
      <c r="BU891" s="122" t="e">
        <f t="shared" ref="BU891" si="17397">M891/M901</f>
        <v>#DIV/0!</v>
      </c>
      <c r="BV891" s="126" t="e">
        <f t="shared" ref="BV891" si="17398">N891/N901</f>
        <v>#DIV/0!</v>
      </c>
      <c r="BW891" s="127" t="e">
        <f t="shared" ref="BW891" si="17399">O891/O901</f>
        <v>#DIV/0!</v>
      </c>
      <c r="BX891" s="122" t="e">
        <f t="shared" ref="BX891" si="17400">P891/P901</f>
        <v>#DIV/0!</v>
      </c>
      <c r="BY891" s="123" t="e">
        <f t="shared" ref="BY891" si="17401">Q891/Q901</f>
        <v>#DIV/0!</v>
      </c>
      <c r="BZ891" s="124" t="e">
        <f t="shared" ref="BZ891" si="17402">R891/R901</f>
        <v>#DIV/0!</v>
      </c>
      <c r="CA891" s="125" t="e">
        <f t="shared" ref="CA891" si="17403">S891/S901</f>
        <v>#DIV/0!</v>
      </c>
      <c r="CB891" s="122" t="e">
        <f t="shared" ref="CB891" si="17404">T891/T901</f>
        <v>#DIV/0!</v>
      </c>
      <c r="CC891" s="123" t="e">
        <f t="shared" ref="CC891" si="17405">U891/U901</f>
        <v>#DIV/0!</v>
      </c>
      <c r="CD891" s="124" t="e">
        <f t="shared" ref="CD891" si="17406">V891/V901</f>
        <v>#DIV/0!</v>
      </c>
      <c r="CE891" s="125" t="e">
        <f t="shared" ref="CE891" si="17407">W891/W901</f>
        <v>#DIV/0!</v>
      </c>
      <c r="CF891" s="122" t="e">
        <f t="shared" ref="CF891" si="17408">X891/X901</f>
        <v>#DIV/0!</v>
      </c>
      <c r="CG891" s="123" t="e">
        <f t="shared" ref="CG891" si="17409">Y891/Y901</f>
        <v>#DIV/0!</v>
      </c>
      <c r="CH891" s="124" t="e">
        <f t="shared" ref="CH891" si="17410">Z891/Z901</f>
        <v>#DIV/0!</v>
      </c>
      <c r="CI891" s="122" t="e">
        <f t="shared" ref="CI891" si="17411">AA891/AA901</f>
        <v>#DIV/0!</v>
      </c>
      <c r="CJ891" s="128" t="e">
        <f t="shared" ref="CJ891" si="17412">AB891/AB901</f>
        <v>#DIV/0!</v>
      </c>
      <c r="CK891" s="129" t="e">
        <f t="shared" ref="CK891" si="17413">AC891/AC901</f>
        <v>#DIV/0!</v>
      </c>
    </row>
    <row r="892" spans="1:89" x14ac:dyDescent="0.2">
      <c r="A892" s="130" t="s">
        <v>32</v>
      </c>
      <c r="B892" s="196"/>
      <c r="C892" s="180"/>
      <c r="D892" s="181"/>
      <c r="E892" s="182"/>
      <c r="F892" s="179"/>
      <c r="G892" s="183"/>
      <c r="H892" s="181"/>
      <c r="I892" s="182"/>
      <c r="J892" s="179"/>
      <c r="K892" s="180"/>
      <c r="L892" s="181"/>
      <c r="M892" s="179"/>
      <c r="N892" s="184"/>
      <c r="O892" s="197"/>
      <c r="P892" s="179"/>
      <c r="Q892" s="180"/>
      <c r="R892" s="181"/>
      <c r="S892" s="182"/>
      <c r="T892" s="179"/>
      <c r="U892" s="183"/>
      <c r="V892" s="181"/>
      <c r="W892" s="198"/>
      <c r="X892" s="179"/>
      <c r="Y892" s="183"/>
      <c r="Z892" s="181"/>
      <c r="AA892" s="179"/>
      <c r="AB892" s="163">
        <f t="shared" si="17030"/>
        <v>0</v>
      </c>
      <c r="AC892" s="164">
        <f t="shared" si="17031"/>
        <v>0</v>
      </c>
      <c r="BI892" s="130" t="s">
        <v>32</v>
      </c>
      <c r="BJ892" s="122" t="e">
        <f>B892/B901</f>
        <v>#DIV/0!</v>
      </c>
      <c r="BK892" s="123" t="e">
        <f t="shared" ref="BK892" si="17414">C892/C901</f>
        <v>#DIV/0!</v>
      </c>
      <c r="BL892" s="124" t="e">
        <f t="shared" ref="BL892" si="17415">D892/D901</f>
        <v>#DIV/0!</v>
      </c>
      <c r="BM892" s="125" t="e">
        <f t="shared" ref="BM892" si="17416">E892/E901</f>
        <v>#DIV/0!</v>
      </c>
      <c r="BN892" s="122" t="e">
        <f t="shared" ref="BN892" si="17417">F892/F901</f>
        <v>#DIV/0!</v>
      </c>
      <c r="BO892" s="123" t="e">
        <f t="shared" ref="BO892" si="17418">G892/G901</f>
        <v>#DIV/0!</v>
      </c>
      <c r="BP892" s="124" t="e">
        <f t="shared" ref="BP892" si="17419">H892/H901</f>
        <v>#DIV/0!</v>
      </c>
      <c r="BQ892" s="125" t="e">
        <f t="shared" ref="BQ892" si="17420">I892/I901</f>
        <v>#DIV/0!</v>
      </c>
      <c r="BR892" s="122" t="e">
        <f t="shared" ref="BR892" si="17421">J892/J901</f>
        <v>#DIV/0!</v>
      </c>
      <c r="BS892" s="123" t="e">
        <f t="shared" ref="BS892" si="17422">K892/K901</f>
        <v>#DIV/0!</v>
      </c>
      <c r="BT892" s="124" t="e">
        <f t="shared" ref="BT892" si="17423">L892/L901</f>
        <v>#DIV/0!</v>
      </c>
      <c r="BU892" s="122" t="e">
        <f t="shared" ref="BU892" si="17424">M892/M901</f>
        <v>#DIV/0!</v>
      </c>
      <c r="BV892" s="126" t="e">
        <f t="shared" ref="BV892" si="17425">N892/N901</f>
        <v>#DIV/0!</v>
      </c>
      <c r="BW892" s="127" t="e">
        <f t="shared" ref="BW892" si="17426">O892/O901</f>
        <v>#DIV/0!</v>
      </c>
      <c r="BX892" s="122" t="e">
        <f t="shared" ref="BX892" si="17427">P892/P901</f>
        <v>#DIV/0!</v>
      </c>
      <c r="BY892" s="123" t="e">
        <f t="shared" ref="BY892" si="17428">Q892/Q901</f>
        <v>#DIV/0!</v>
      </c>
      <c r="BZ892" s="124" t="e">
        <f t="shared" ref="BZ892" si="17429">R892/R901</f>
        <v>#DIV/0!</v>
      </c>
      <c r="CA892" s="125" t="e">
        <f t="shared" ref="CA892" si="17430">S892/S901</f>
        <v>#DIV/0!</v>
      </c>
      <c r="CB892" s="122" t="e">
        <f t="shared" ref="CB892" si="17431">T892/T901</f>
        <v>#DIV/0!</v>
      </c>
      <c r="CC892" s="123" t="e">
        <f t="shared" ref="CC892" si="17432">U892/U901</f>
        <v>#DIV/0!</v>
      </c>
      <c r="CD892" s="124" t="e">
        <f t="shared" ref="CD892" si="17433">V892/V901</f>
        <v>#DIV/0!</v>
      </c>
      <c r="CE892" s="125" t="e">
        <f t="shared" ref="CE892" si="17434">W892/W901</f>
        <v>#DIV/0!</v>
      </c>
      <c r="CF892" s="122" t="e">
        <f t="shared" ref="CF892" si="17435">X892/X901</f>
        <v>#DIV/0!</v>
      </c>
      <c r="CG892" s="123" t="e">
        <f t="shared" ref="CG892" si="17436">Y892/Y901</f>
        <v>#DIV/0!</v>
      </c>
      <c r="CH892" s="124" t="e">
        <f t="shared" ref="CH892" si="17437">Z892/Z901</f>
        <v>#DIV/0!</v>
      </c>
      <c r="CI892" s="122" t="e">
        <f t="shared" ref="CI892" si="17438">AA892/AA901</f>
        <v>#DIV/0!</v>
      </c>
      <c r="CJ892" s="128" t="e">
        <f t="shared" ref="CJ892" si="17439">AB892/AB901</f>
        <v>#DIV/0!</v>
      </c>
      <c r="CK892" s="129" t="e">
        <f t="shared" ref="CK892" si="17440">AC892/AC901</f>
        <v>#DIV/0!</v>
      </c>
    </row>
    <row r="893" spans="1:89" x14ac:dyDescent="0.2">
      <c r="A893" s="138" t="s">
        <v>37</v>
      </c>
      <c r="B893" s="193"/>
      <c r="C893" s="187"/>
      <c r="D893" s="188"/>
      <c r="E893" s="189"/>
      <c r="F893" s="186"/>
      <c r="G893" s="190"/>
      <c r="H893" s="188"/>
      <c r="I893" s="189"/>
      <c r="J893" s="186"/>
      <c r="K893" s="187"/>
      <c r="L893" s="188"/>
      <c r="M893" s="186"/>
      <c r="N893" s="191"/>
      <c r="O893" s="194"/>
      <c r="P893" s="186"/>
      <c r="Q893" s="187"/>
      <c r="R893" s="188"/>
      <c r="S893" s="189"/>
      <c r="T893" s="186"/>
      <c r="U893" s="190"/>
      <c r="V893" s="188"/>
      <c r="W893" s="195"/>
      <c r="X893" s="186"/>
      <c r="Y893" s="190"/>
      <c r="Z893" s="188"/>
      <c r="AA893" s="186"/>
      <c r="AB893" s="163">
        <f t="shared" si="17030"/>
        <v>0</v>
      </c>
      <c r="AC893" s="164">
        <f t="shared" si="17031"/>
        <v>0</v>
      </c>
      <c r="BI893" s="138" t="s">
        <v>37</v>
      </c>
      <c r="BJ893" s="122" t="e">
        <f>B893/B901</f>
        <v>#DIV/0!</v>
      </c>
      <c r="BK893" s="123" t="e">
        <f t="shared" ref="BK893" si="17441">C893/C901</f>
        <v>#DIV/0!</v>
      </c>
      <c r="BL893" s="124" t="e">
        <f t="shared" ref="BL893" si="17442">D893/D901</f>
        <v>#DIV/0!</v>
      </c>
      <c r="BM893" s="125" t="e">
        <f t="shared" ref="BM893" si="17443">E893/E901</f>
        <v>#DIV/0!</v>
      </c>
      <c r="BN893" s="122" t="e">
        <f t="shared" ref="BN893" si="17444">F893/F901</f>
        <v>#DIV/0!</v>
      </c>
      <c r="BO893" s="123" t="e">
        <f t="shared" ref="BO893" si="17445">G893/G901</f>
        <v>#DIV/0!</v>
      </c>
      <c r="BP893" s="124" t="e">
        <f t="shared" ref="BP893" si="17446">H893/H901</f>
        <v>#DIV/0!</v>
      </c>
      <c r="BQ893" s="125" t="e">
        <f t="shared" ref="BQ893" si="17447">I893/I901</f>
        <v>#DIV/0!</v>
      </c>
      <c r="BR893" s="122" t="e">
        <f t="shared" ref="BR893" si="17448">J893/J901</f>
        <v>#DIV/0!</v>
      </c>
      <c r="BS893" s="123" t="e">
        <f t="shared" ref="BS893" si="17449">K893/K901</f>
        <v>#DIV/0!</v>
      </c>
      <c r="BT893" s="124" t="e">
        <f t="shared" ref="BT893" si="17450">L893/L901</f>
        <v>#DIV/0!</v>
      </c>
      <c r="BU893" s="122" t="e">
        <f t="shared" ref="BU893" si="17451">M893/M901</f>
        <v>#DIV/0!</v>
      </c>
      <c r="BV893" s="126" t="e">
        <f t="shared" ref="BV893" si="17452">N893/N901</f>
        <v>#DIV/0!</v>
      </c>
      <c r="BW893" s="127" t="e">
        <f t="shared" ref="BW893" si="17453">O893/O901</f>
        <v>#DIV/0!</v>
      </c>
      <c r="BX893" s="122" t="e">
        <f t="shared" ref="BX893" si="17454">P893/P901</f>
        <v>#DIV/0!</v>
      </c>
      <c r="BY893" s="123" t="e">
        <f t="shared" ref="BY893" si="17455">Q893/Q901</f>
        <v>#DIV/0!</v>
      </c>
      <c r="BZ893" s="124" t="e">
        <f t="shared" ref="BZ893" si="17456">R893/R901</f>
        <v>#DIV/0!</v>
      </c>
      <c r="CA893" s="125" t="e">
        <f t="shared" ref="CA893" si="17457">S893/S901</f>
        <v>#DIV/0!</v>
      </c>
      <c r="CB893" s="122" t="e">
        <f t="shared" ref="CB893" si="17458">T893/T901</f>
        <v>#DIV/0!</v>
      </c>
      <c r="CC893" s="123" t="e">
        <f t="shared" ref="CC893" si="17459">U893/U901</f>
        <v>#DIV/0!</v>
      </c>
      <c r="CD893" s="124" t="e">
        <f t="shared" ref="CD893" si="17460">V893/V901</f>
        <v>#DIV/0!</v>
      </c>
      <c r="CE893" s="125" t="e">
        <f t="shared" ref="CE893" si="17461">W893/W901</f>
        <v>#DIV/0!</v>
      </c>
      <c r="CF893" s="122" t="e">
        <f t="shared" ref="CF893" si="17462">X893/X901</f>
        <v>#DIV/0!</v>
      </c>
      <c r="CG893" s="123" t="e">
        <f t="shared" ref="CG893" si="17463">Y893/Y901</f>
        <v>#DIV/0!</v>
      </c>
      <c r="CH893" s="124" t="e">
        <f t="shared" ref="CH893" si="17464">Z893/Z901</f>
        <v>#DIV/0!</v>
      </c>
      <c r="CI893" s="122" t="e">
        <f t="shared" ref="CI893" si="17465">AA893/AA901</f>
        <v>#DIV/0!</v>
      </c>
      <c r="CJ893" s="128" t="e">
        <f t="shared" ref="CJ893" si="17466">AB893/AB901</f>
        <v>#DIV/0!</v>
      </c>
      <c r="CK893" s="129" t="e">
        <f t="shared" ref="CK893" si="17467">AC893/AC901</f>
        <v>#DIV/0!</v>
      </c>
    </row>
    <row r="894" spans="1:89" x14ac:dyDescent="0.2">
      <c r="A894" s="130" t="s">
        <v>38</v>
      </c>
      <c r="B894" s="196"/>
      <c r="C894" s="180"/>
      <c r="D894" s="181"/>
      <c r="E894" s="182"/>
      <c r="F894" s="179"/>
      <c r="G894" s="183"/>
      <c r="H894" s="181"/>
      <c r="I894" s="182"/>
      <c r="J894" s="179"/>
      <c r="K894" s="180"/>
      <c r="L894" s="181"/>
      <c r="M894" s="179"/>
      <c r="N894" s="184"/>
      <c r="O894" s="197"/>
      <c r="P894" s="179"/>
      <c r="Q894" s="180"/>
      <c r="R894" s="181"/>
      <c r="S894" s="182"/>
      <c r="T894" s="179"/>
      <c r="U894" s="183"/>
      <c r="V894" s="181"/>
      <c r="W894" s="198"/>
      <c r="X894" s="179"/>
      <c r="Y894" s="183"/>
      <c r="Z894" s="181"/>
      <c r="AA894" s="179"/>
      <c r="AB894" s="163">
        <f t="shared" si="17030"/>
        <v>0</v>
      </c>
      <c r="AC894" s="164">
        <f t="shared" si="17031"/>
        <v>0</v>
      </c>
      <c r="BI894" s="130" t="s">
        <v>38</v>
      </c>
      <c r="BJ894" s="122" t="e">
        <f>B894/B901</f>
        <v>#DIV/0!</v>
      </c>
      <c r="BK894" s="123" t="e">
        <f t="shared" ref="BK894" si="17468">C894/C901</f>
        <v>#DIV/0!</v>
      </c>
      <c r="BL894" s="124" t="e">
        <f t="shared" ref="BL894" si="17469">D894/D901</f>
        <v>#DIV/0!</v>
      </c>
      <c r="BM894" s="125" t="e">
        <f t="shared" ref="BM894" si="17470">E894/E901</f>
        <v>#DIV/0!</v>
      </c>
      <c r="BN894" s="122" t="e">
        <f t="shared" ref="BN894" si="17471">F894/F901</f>
        <v>#DIV/0!</v>
      </c>
      <c r="BO894" s="123" t="e">
        <f t="shared" ref="BO894" si="17472">G894/G901</f>
        <v>#DIV/0!</v>
      </c>
      <c r="BP894" s="124" t="e">
        <f t="shared" ref="BP894" si="17473">H894/H901</f>
        <v>#DIV/0!</v>
      </c>
      <c r="BQ894" s="125" t="e">
        <f t="shared" ref="BQ894" si="17474">I894/I901</f>
        <v>#DIV/0!</v>
      </c>
      <c r="BR894" s="122" t="e">
        <f t="shared" ref="BR894" si="17475">J894/J901</f>
        <v>#DIV/0!</v>
      </c>
      <c r="BS894" s="123" t="e">
        <f t="shared" ref="BS894" si="17476">K894/K901</f>
        <v>#DIV/0!</v>
      </c>
      <c r="BT894" s="124" t="e">
        <f t="shared" ref="BT894" si="17477">L894/L901</f>
        <v>#DIV/0!</v>
      </c>
      <c r="BU894" s="122" t="e">
        <f t="shared" ref="BU894" si="17478">M894/M901</f>
        <v>#DIV/0!</v>
      </c>
      <c r="BV894" s="126" t="e">
        <f t="shared" ref="BV894" si="17479">N894/N901</f>
        <v>#DIV/0!</v>
      </c>
      <c r="BW894" s="127" t="e">
        <f t="shared" ref="BW894" si="17480">O894/O901</f>
        <v>#DIV/0!</v>
      </c>
      <c r="BX894" s="122" t="e">
        <f t="shared" ref="BX894" si="17481">P894/P901</f>
        <v>#DIV/0!</v>
      </c>
      <c r="BY894" s="123" t="e">
        <f t="shared" ref="BY894" si="17482">Q894/Q901</f>
        <v>#DIV/0!</v>
      </c>
      <c r="BZ894" s="124" t="e">
        <f t="shared" ref="BZ894" si="17483">R894/R901</f>
        <v>#DIV/0!</v>
      </c>
      <c r="CA894" s="125" t="e">
        <f t="shared" ref="CA894" si="17484">S894/S901</f>
        <v>#DIV/0!</v>
      </c>
      <c r="CB894" s="122" t="e">
        <f t="shared" ref="CB894" si="17485">T894/T901</f>
        <v>#DIV/0!</v>
      </c>
      <c r="CC894" s="123" t="e">
        <f t="shared" ref="CC894" si="17486">U894/U901</f>
        <v>#DIV/0!</v>
      </c>
      <c r="CD894" s="124" t="e">
        <f t="shared" ref="CD894" si="17487">V894/V901</f>
        <v>#DIV/0!</v>
      </c>
      <c r="CE894" s="125" t="e">
        <f t="shared" ref="CE894" si="17488">W894/W901</f>
        <v>#DIV/0!</v>
      </c>
      <c r="CF894" s="122" t="e">
        <f t="shared" ref="CF894" si="17489">X894/X901</f>
        <v>#DIV/0!</v>
      </c>
      <c r="CG894" s="123" t="e">
        <f t="shared" ref="CG894" si="17490">Y894/Y901</f>
        <v>#DIV/0!</v>
      </c>
      <c r="CH894" s="124" t="e">
        <f t="shared" ref="CH894" si="17491">Z894/Z901</f>
        <v>#DIV/0!</v>
      </c>
      <c r="CI894" s="122" t="e">
        <f t="shared" ref="CI894" si="17492">AA894/AA901</f>
        <v>#DIV/0!</v>
      </c>
      <c r="CJ894" s="128" t="e">
        <f t="shared" ref="CJ894" si="17493">AB894/AB901</f>
        <v>#DIV/0!</v>
      </c>
      <c r="CK894" s="129" t="e">
        <f t="shared" ref="CK894" si="17494">AC894/AC901</f>
        <v>#DIV/0!</v>
      </c>
    </row>
    <row r="895" spans="1:89" x14ac:dyDescent="0.2">
      <c r="A895" s="138" t="s">
        <v>39</v>
      </c>
      <c r="B895" s="193"/>
      <c r="C895" s="187"/>
      <c r="D895" s="188"/>
      <c r="E895" s="189"/>
      <c r="F895" s="186"/>
      <c r="G895" s="190"/>
      <c r="H895" s="188"/>
      <c r="I895" s="189"/>
      <c r="J895" s="186"/>
      <c r="K895" s="187"/>
      <c r="L895" s="188"/>
      <c r="M895" s="186"/>
      <c r="N895" s="191"/>
      <c r="O895" s="194"/>
      <c r="P895" s="186"/>
      <c r="Q895" s="187"/>
      <c r="R895" s="188"/>
      <c r="S895" s="189"/>
      <c r="T895" s="186"/>
      <c r="U895" s="190"/>
      <c r="V895" s="188"/>
      <c r="W895" s="195"/>
      <c r="X895" s="186"/>
      <c r="Y895" s="190"/>
      <c r="Z895" s="188"/>
      <c r="AA895" s="186"/>
      <c r="AB895" s="163">
        <f t="shared" si="17030"/>
        <v>0</v>
      </c>
      <c r="AC895" s="164">
        <f t="shared" si="17031"/>
        <v>0</v>
      </c>
      <c r="BI895" s="138" t="s">
        <v>39</v>
      </c>
      <c r="BJ895" s="122" t="e">
        <f>B895/B901</f>
        <v>#DIV/0!</v>
      </c>
      <c r="BK895" s="123" t="e">
        <f t="shared" ref="BK895" si="17495">C895/C901</f>
        <v>#DIV/0!</v>
      </c>
      <c r="BL895" s="124" t="e">
        <f t="shared" ref="BL895" si="17496">D895/D901</f>
        <v>#DIV/0!</v>
      </c>
      <c r="BM895" s="125" t="e">
        <f t="shared" ref="BM895" si="17497">E895/E901</f>
        <v>#DIV/0!</v>
      </c>
      <c r="BN895" s="122" t="e">
        <f t="shared" ref="BN895" si="17498">F895/F901</f>
        <v>#DIV/0!</v>
      </c>
      <c r="BO895" s="123" t="e">
        <f t="shared" ref="BO895" si="17499">G895/G901</f>
        <v>#DIV/0!</v>
      </c>
      <c r="BP895" s="124" t="e">
        <f t="shared" ref="BP895" si="17500">H895/H901</f>
        <v>#DIV/0!</v>
      </c>
      <c r="BQ895" s="125" t="e">
        <f t="shared" ref="BQ895" si="17501">I895/I901</f>
        <v>#DIV/0!</v>
      </c>
      <c r="BR895" s="122" t="e">
        <f t="shared" ref="BR895" si="17502">J895/J901</f>
        <v>#DIV/0!</v>
      </c>
      <c r="BS895" s="123" t="e">
        <f t="shared" ref="BS895" si="17503">K895/K901</f>
        <v>#DIV/0!</v>
      </c>
      <c r="BT895" s="124" t="e">
        <f t="shared" ref="BT895" si="17504">L895/L901</f>
        <v>#DIV/0!</v>
      </c>
      <c r="BU895" s="122" t="e">
        <f t="shared" ref="BU895" si="17505">M895/M901</f>
        <v>#DIV/0!</v>
      </c>
      <c r="BV895" s="126" t="e">
        <f t="shared" ref="BV895" si="17506">N895/N901</f>
        <v>#DIV/0!</v>
      </c>
      <c r="BW895" s="127" t="e">
        <f t="shared" ref="BW895" si="17507">O895/O901</f>
        <v>#DIV/0!</v>
      </c>
      <c r="BX895" s="122" t="e">
        <f t="shared" ref="BX895" si="17508">P895/P901</f>
        <v>#DIV/0!</v>
      </c>
      <c r="BY895" s="123" t="e">
        <f t="shared" ref="BY895" si="17509">Q895/Q901</f>
        <v>#DIV/0!</v>
      </c>
      <c r="BZ895" s="124" t="e">
        <f t="shared" ref="BZ895" si="17510">R895/R901</f>
        <v>#DIV/0!</v>
      </c>
      <c r="CA895" s="125" t="e">
        <f t="shared" ref="CA895" si="17511">S895/S901</f>
        <v>#DIV/0!</v>
      </c>
      <c r="CB895" s="122" t="e">
        <f t="shared" ref="CB895" si="17512">T895/T901</f>
        <v>#DIV/0!</v>
      </c>
      <c r="CC895" s="123" t="e">
        <f t="shared" ref="CC895" si="17513">U895/U901</f>
        <v>#DIV/0!</v>
      </c>
      <c r="CD895" s="124" t="e">
        <f t="shared" ref="CD895" si="17514">V895/V901</f>
        <v>#DIV/0!</v>
      </c>
      <c r="CE895" s="125" t="e">
        <f t="shared" ref="CE895" si="17515">W895/W901</f>
        <v>#DIV/0!</v>
      </c>
      <c r="CF895" s="122" t="e">
        <f t="shared" ref="CF895" si="17516">X895/X901</f>
        <v>#DIV/0!</v>
      </c>
      <c r="CG895" s="123" t="e">
        <f t="shared" ref="CG895" si="17517">Y895/Y901</f>
        <v>#DIV/0!</v>
      </c>
      <c r="CH895" s="124" t="e">
        <f t="shared" ref="CH895" si="17518">Z895/Z901</f>
        <v>#DIV/0!</v>
      </c>
      <c r="CI895" s="122" t="e">
        <f t="shared" ref="CI895" si="17519">AA895/AA901</f>
        <v>#DIV/0!</v>
      </c>
      <c r="CJ895" s="128" t="e">
        <f t="shared" ref="CJ895" si="17520">AB895/AB901</f>
        <v>#DIV/0!</v>
      </c>
      <c r="CK895" s="129" t="e">
        <f t="shared" ref="CK895" si="17521">AC895/AC901</f>
        <v>#DIV/0!</v>
      </c>
    </row>
    <row r="896" spans="1:89" x14ac:dyDescent="0.2">
      <c r="A896" s="130" t="s">
        <v>40</v>
      </c>
      <c r="B896" s="196"/>
      <c r="C896" s="180"/>
      <c r="D896" s="181"/>
      <c r="E896" s="182"/>
      <c r="F896" s="179"/>
      <c r="G896" s="183"/>
      <c r="H896" s="181"/>
      <c r="I896" s="182"/>
      <c r="J896" s="179"/>
      <c r="K896" s="180"/>
      <c r="L896" s="181"/>
      <c r="M896" s="179"/>
      <c r="N896" s="184"/>
      <c r="O896" s="197"/>
      <c r="P896" s="179"/>
      <c r="Q896" s="180"/>
      <c r="R896" s="181"/>
      <c r="S896" s="182"/>
      <c r="T896" s="179"/>
      <c r="U896" s="183"/>
      <c r="V896" s="181"/>
      <c r="W896" s="198"/>
      <c r="X896" s="179"/>
      <c r="Y896" s="183"/>
      <c r="Z896" s="181"/>
      <c r="AA896" s="179"/>
      <c r="AB896" s="163">
        <f t="shared" si="17030"/>
        <v>0</v>
      </c>
      <c r="AC896" s="164">
        <f t="shared" si="17031"/>
        <v>0</v>
      </c>
      <c r="BI896" s="130" t="s">
        <v>40</v>
      </c>
      <c r="BJ896" s="122" t="e">
        <f>B896/B901</f>
        <v>#DIV/0!</v>
      </c>
      <c r="BK896" s="123" t="e">
        <f t="shared" ref="BK896" si="17522">C896/C901</f>
        <v>#DIV/0!</v>
      </c>
      <c r="BL896" s="124" t="e">
        <f t="shared" ref="BL896" si="17523">D896/D901</f>
        <v>#DIV/0!</v>
      </c>
      <c r="BM896" s="125" t="e">
        <f t="shared" ref="BM896" si="17524">E896/E901</f>
        <v>#DIV/0!</v>
      </c>
      <c r="BN896" s="122" t="e">
        <f t="shared" ref="BN896" si="17525">F896/F901</f>
        <v>#DIV/0!</v>
      </c>
      <c r="BO896" s="123" t="e">
        <f t="shared" ref="BO896" si="17526">G896/G901</f>
        <v>#DIV/0!</v>
      </c>
      <c r="BP896" s="124" t="e">
        <f t="shared" ref="BP896" si="17527">H896/H901</f>
        <v>#DIV/0!</v>
      </c>
      <c r="BQ896" s="125" t="e">
        <f t="shared" ref="BQ896" si="17528">I896/I901</f>
        <v>#DIV/0!</v>
      </c>
      <c r="BR896" s="122" t="e">
        <f t="shared" ref="BR896" si="17529">J896/J901</f>
        <v>#DIV/0!</v>
      </c>
      <c r="BS896" s="123" t="e">
        <f t="shared" ref="BS896" si="17530">K896/K901</f>
        <v>#DIV/0!</v>
      </c>
      <c r="BT896" s="124" t="e">
        <f t="shared" ref="BT896" si="17531">L896/L901</f>
        <v>#DIV/0!</v>
      </c>
      <c r="BU896" s="122" t="e">
        <f t="shared" ref="BU896" si="17532">M896/M901</f>
        <v>#DIV/0!</v>
      </c>
      <c r="BV896" s="126" t="e">
        <f t="shared" ref="BV896" si="17533">N896/N901</f>
        <v>#DIV/0!</v>
      </c>
      <c r="BW896" s="127" t="e">
        <f t="shared" ref="BW896" si="17534">O896/O901</f>
        <v>#DIV/0!</v>
      </c>
      <c r="BX896" s="122" t="e">
        <f t="shared" ref="BX896" si="17535">P896/P901</f>
        <v>#DIV/0!</v>
      </c>
      <c r="BY896" s="123" t="e">
        <f t="shared" ref="BY896" si="17536">Q896/Q901</f>
        <v>#DIV/0!</v>
      </c>
      <c r="BZ896" s="124" t="e">
        <f t="shared" ref="BZ896" si="17537">R896/R901</f>
        <v>#DIV/0!</v>
      </c>
      <c r="CA896" s="125" t="e">
        <f t="shared" ref="CA896" si="17538">S896/S901</f>
        <v>#DIV/0!</v>
      </c>
      <c r="CB896" s="122" t="e">
        <f t="shared" ref="CB896" si="17539">T896/T901</f>
        <v>#DIV/0!</v>
      </c>
      <c r="CC896" s="123" t="e">
        <f t="shared" ref="CC896" si="17540">U896/U901</f>
        <v>#DIV/0!</v>
      </c>
      <c r="CD896" s="124" t="e">
        <f t="shared" ref="CD896" si="17541">V896/V901</f>
        <v>#DIV/0!</v>
      </c>
      <c r="CE896" s="125" t="e">
        <f t="shared" ref="CE896" si="17542">W896/W901</f>
        <v>#DIV/0!</v>
      </c>
      <c r="CF896" s="122" t="e">
        <f t="shared" ref="CF896" si="17543">X896/X901</f>
        <v>#DIV/0!</v>
      </c>
      <c r="CG896" s="123" t="e">
        <f t="shared" ref="CG896" si="17544">Y896/Y901</f>
        <v>#DIV/0!</v>
      </c>
      <c r="CH896" s="124" t="e">
        <f t="shared" ref="CH896" si="17545">Z896/Z901</f>
        <v>#DIV/0!</v>
      </c>
      <c r="CI896" s="122" t="e">
        <f t="shared" ref="CI896" si="17546">AA896/AA901</f>
        <v>#DIV/0!</v>
      </c>
      <c r="CJ896" s="128" t="e">
        <f t="shared" ref="CJ896" si="17547">AB896/AB901</f>
        <v>#DIV/0!</v>
      </c>
      <c r="CK896" s="129" t="e">
        <f t="shared" ref="CK896" si="17548">AC896/AC901</f>
        <v>#DIV/0!</v>
      </c>
    </row>
    <row r="897" spans="1:89" x14ac:dyDescent="0.2">
      <c r="A897" s="138" t="s">
        <v>41</v>
      </c>
      <c r="B897" s="193"/>
      <c r="C897" s="187"/>
      <c r="D897" s="188"/>
      <c r="E897" s="189"/>
      <c r="F897" s="186"/>
      <c r="G897" s="190"/>
      <c r="H897" s="188"/>
      <c r="I897" s="189"/>
      <c r="J897" s="186"/>
      <c r="K897" s="190"/>
      <c r="L897" s="188"/>
      <c r="M897" s="186"/>
      <c r="N897" s="191"/>
      <c r="O897" s="194"/>
      <c r="P897" s="186"/>
      <c r="Q897" s="190"/>
      <c r="R897" s="188"/>
      <c r="S897" s="189"/>
      <c r="T897" s="186"/>
      <c r="U897" s="190"/>
      <c r="V897" s="188"/>
      <c r="W897" s="189"/>
      <c r="X897" s="186"/>
      <c r="Y897" s="190"/>
      <c r="Z897" s="188"/>
      <c r="AA897" s="186"/>
      <c r="AB897" s="163">
        <f t="shared" si="17030"/>
        <v>0</v>
      </c>
      <c r="AC897" s="164">
        <f t="shared" si="17031"/>
        <v>0</v>
      </c>
      <c r="BI897" s="138" t="s">
        <v>41</v>
      </c>
      <c r="BJ897" s="122" t="e">
        <f>B897/B901</f>
        <v>#DIV/0!</v>
      </c>
      <c r="BK897" s="123" t="e">
        <f t="shared" ref="BK897" si="17549">C897/C901</f>
        <v>#DIV/0!</v>
      </c>
      <c r="BL897" s="124" t="e">
        <f t="shared" ref="BL897" si="17550">D897/D901</f>
        <v>#DIV/0!</v>
      </c>
      <c r="BM897" s="125" t="e">
        <f t="shared" ref="BM897" si="17551">E897/E901</f>
        <v>#DIV/0!</v>
      </c>
      <c r="BN897" s="122" t="e">
        <f t="shared" ref="BN897" si="17552">F897/F901</f>
        <v>#DIV/0!</v>
      </c>
      <c r="BO897" s="123" t="e">
        <f t="shared" ref="BO897" si="17553">G897/G901</f>
        <v>#DIV/0!</v>
      </c>
      <c r="BP897" s="124" t="e">
        <f t="shared" ref="BP897" si="17554">H897/H901</f>
        <v>#DIV/0!</v>
      </c>
      <c r="BQ897" s="125" t="e">
        <f t="shared" ref="BQ897" si="17555">I897/I901</f>
        <v>#DIV/0!</v>
      </c>
      <c r="BR897" s="122" t="e">
        <f t="shared" ref="BR897" si="17556">J897/J901</f>
        <v>#DIV/0!</v>
      </c>
      <c r="BS897" s="123" t="e">
        <f t="shared" ref="BS897" si="17557">K897/K901</f>
        <v>#DIV/0!</v>
      </c>
      <c r="BT897" s="124" t="e">
        <f t="shared" ref="BT897" si="17558">L897/L901</f>
        <v>#DIV/0!</v>
      </c>
      <c r="BU897" s="122" t="e">
        <f t="shared" ref="BU897" si="17559">M897/M901</f>
        <v>#DIV/0!</v>
      </c>
      <c r="BV897" s="126" t="e">
        <f t="shared" ref="BV897" si="17560">N897/N901</f>
        <v>#DIV/0!</v>
      </c>
      <c r="BW897" s="127" t="e">
        <f t="shared" ref="BW897" si="17561">O897/O901</f>
        <v>#DIV/0!</v>
      </c>
      <c r="BX897" s="122" t="e">
        <f t="shared" ref="BX897" si="17562">P897/P901</f>
        <v>#DIV/0!</v>
      </c>
      <c r="BY897" s="123" t="e">
        <f t="shared" ref="BY897" si="17563">Q897/Q901</f>
        <v>#DIV/0!</v>
      </c>
      <c r="BZ897" s="124" t="e">
        <f t="shared" ref="BZ897" si="17564">R897/R901</f>
        <v>#DIV/0!</v>
      </c>
      <c r="CA897" s="125" t="e">
        <f t="shared" ref="CA897" si="17565">S897/S901</f>
        <v>#DIV/0!</v>
      </c>
      <c r="CB897" s="122" t="e">
        <f t="shared" ref="CB897" si="17566">T897/T901</f>
        <v>#DIV/0!</v>
      </c>
      <c r="CC897" s="123" t="e">
        <f t="shared" ref="CC897" si="17567">U897/U901</f>
        <v>#DIV/0!</v>
      </c>
      <c r="CD897" s="124" t="e">
        <f t="shared" ref="CD897" si="17568">V897/V901</f>
        <v>#DIV/0!</v>
      </c>
      <c r="CE897" s="125" t="e">
        <f t="shared" ref="CE897" si="17569">W897/W901</f>
        <v>#DIV/0!</v>
      </c>
      <c r="CF897" s="122" t="e">
        <f t="shared" ref="CF897" si="17570">X897/X901</f>
        <v>#DIV/0!</v>
      </c>
      <c r="CG897" s="123" t="e">
        <f t="shared" ref="CG897" si="17571">Y897/Y901</f>
        <v>#DIV/0!</v>
      </c>
      <c r="CH897" s="124" t="e">
        <f t="shared" ref="CH897" si="17572">Z897/Z901</f>
        <v>#DIV/0!</v>
      </c>
      <c r="CI897" s="122" t="e">
        <f t="shared" ref="CI897" si="17573">AA897/AA901</f>
        <v>#DIV/0!</v>
      </c>
      <c r="CJ897" s="128" t="e">
        <f t="shared" ref="CJ897" si="17574">AB897/AB901</f>
        <v>#DIV/0!</v>
      </c>
      <c r="CK897" s="129" t="e">
        <f t="shared" ref="CK897" si="17575">AC897/AC901</f>
        <v>#DIV/0!</v>
      </c>
    </row>
    <row r="898" spans="1:89" x14ac:dyDescent="0.2">
      <c r="A898" s="130" t="s">
        <v>42</v>
      </c>
      <c r="B898" s="55"/>
      <c r="C898" s="56"/>
      <c r="D898" s="132"/>
      <c r="E898" s="133"/>
      <c r="F898" s="131"/>
      <c r="G898" s="134"/>
      <c r="H898" s="132"/>
      <c r="I898" s="133"/>
      <c r="J898" s="131"/>
      <c r="K898" s="134"/>
      <c r="L898" s="132"/>
      <c r="M898" s="131"/>
      <c r="N898" s="135"/>
      <c r="O898" s="136"/>
      <c r="P898" s="131"/>
      <c r="Q898" s="134"/>
      <c r="R898" s="132"/>
      <c r="S898" s="133"/>
      <c r="T898" s="131"/>
      <c r="U898" s="134"/>
      <c r="V898" s="132"/>
      <c r="W898" s="133"/>
      <c r="X898" s="131"/>
      <c r="Y898" s="134"/>
      <c r="Z898" s="137"/>
      <c r="AA898" s="2"/>
      <c r="AB898" s="163">
        <f t="shared" si="17030"/>
        <v>0</v>
      </c>
      <c r="AC898" s="164">
        <f t="shared" si="17031"/>
        <v>0</v>
      </c>
      <c r="BI898" s="130" t="s">
        <v>42</v>
      </c>
      <c r="BJ898" s="122" t="e">
        <f>B898/B901</f>
        <v>#DIV/0!</v>
      </c>
      <c r="BK898" s="123" t="e">
        <f t="shared" ref="BK898" si="17576">C898/C901</f>
        <v>#DIV/0!</v>
      </c>
      <c r="BL898" s="124" t="e">
        <f t="shared" ref="BL898" si="17577">D898/D901</f>
        <v>#DIV/0!</v>
      </c>
      <c r="BM898" s="125" t="e">
        <f t="shared" ref="BM898" si="17578">E898/E901</f>
        <v>#DIV/0!</v>
      </c>
      <c r="BN898" s="122" t="e">
        <f t="shared" ref="BN898" si="17579">F898/F901</f>
        <v>#DIV/0!</v>
      </c>
      <c r="BO898" s="123" t="e">
        <f t="shared" ref="BO898" si="17580">G898/G901</f>
        <v>#DIV/0!</v>
      </c>
      <c r="BP898" s="124" t="e">
        <f t="shared" ref="BP898" si="17581">H898/H901</f>
        <v>#DIV/0!</v>
      </c>
      <c r="BQ898" s="125" t="e">
        <f t="shared" ref="BQ898" si="17582">I898/I901</f>
        <v>#DIV/0!</v>
      </c>
      <c r="BR898" s="122" t="e">
        <f t="shared" ref="BR898" si="17583">J898/J901</f>
        <v>#DIV/0!</v>
      </c>
      <c r="BS898" s="123" t="e">
        <f t="shared" ref="BS898" si="17584">K898/K901</f>
        <v>#DIV/0!</v>
      </c>
      <c r="BT898" s="124" t="e">
        <f t="shared" ref="BT898" si="17585">L898/L901</f>
        <v>#DIV/0!</v>
      </c>
      <c r="BU898" s="122" t="e">
        <f t="shared" ref="BU898" si="17586">M898/M901</f>
        <v>#DIV/0!</v>
      </c>
      <c r="BV898" s="126" t="e">
        <f t="shared" ref="BV898" si="17587">N898/N901</f>
        <v>#DIV/0!</v>
      </c>
      <c r="BW898" s="127" t="e">
        <f t="shared" ref="BW898" si="17588">O898/O901</f>
        <v>#DIV/0!</v>
      </c>
      <c r="BX898" s="122" t="e">
        <f t="shared" ref="BX898" si="17589">P898/P901</f>
        <v>#DIV/0!</v>
      </c>
      <c r="BY898" s="123" t="e">
        <f t="shared" ref="BY898" si="17590">Q898/Q901</f>
        <v>#DIV/0!</v>
      </c>
      <c r="BZ898" s="124" t="e">
        <f t="shared" ref="BZ898" si="17591">R898/R901</f>
        <v>#DIV/0!</v>
      </c>
      <c r="CA898" s="125" t="e">
        <f t="shared" ref="CA898" si="17592">S898/S901</f>
        <v>#DIV/0!</v>
      </c>
      <c r="CB898" s="122" t="e">
        <f t="shared" ref="CB898" si="17593">T898/T901</f>
        <v>#DIV/0!</v>
      </c>
      <c r="CC898" s="123" t="e">
        <f t="shared" ref="CC898" si="17594">U898/U901</f>
        <v>#DIV/0!</v>
      </c>
      <c r="CD898" s="124" t="e">
        <f t="shared" ref="CD898" si="17595">V898/V901</f>
        <v>#DIV/0!</v>
      </c>
      <c r="CE898" s="125" t="e">
        <f t="shared" ref="CE898" si="17596">W898/W901</f>
        <v>#DIV/0!</v>
      </c>
      <c r="CF898" s="122" t="e">
        <f t="shared" ref="CF898" si="17597">X898/X901</f>
        <v>#DIV/0!</v>
      </c>
      <c r="CG898" s="123" t="e">
        <f t="shared" ref="CG898" si="17598">Y898/Y901</f>
        <v>#DIV/0!</v>
      </c>
      <c r="CH898" s="124" t="e">
        <f t="shared" ref="CH898" si="17599">Z898/Z901</f>
        <v>#DIV/0!</v>
      </c>
      <c r="CI898" s="122" t="e">
        <f t="shared" ref="CI898" si="17600">AA898/AA901</f>
        <v>#DIV/0!</v>
      </c>
      <c r="CJ898" s="128" t="e">
        <f t="shared" ref="CJ898" si="17601">AB898/AB901</f>
        <v>#DIV/0!</v>
      </c>
      <c r="CK898" s="129" t="e">
        <f t="shared" ref="CK898" si="17602">AC898/AC901</f>
        <v>#DIV/0!</v>
      </c>
    </row>
    <row r="899" spans="1:89" x14ac:dyDescent="0.2">
      <c r="A899" s="138" t="s">
        <v>43</v>
      </c>
      <c r="B899" s="53"/>
      <c r="C899" s="54"/>
      <c r="D899" s="143"/>
      <c r="E899" s="140"/>
      <c r="F899" s="141"/>
      <c r="G899" s="142"/>
      <c r="H899" s="143"/>
      <c r="I899" s="140"/>
      <c r="J899" s="141"/>
      <c r="K899" s="142"/>
      <c r="L899" s="143"/>
      <c r="M899" s="141"/>
      <c r="N899" s="145"/>
      <c r="O899" s="144"/>
      <c r="P899" s="141"/>
      <c r="Q899" s="142"/>
      <c r="R899" s="143"/>
      <c r="S899" s="140"/>
      <c r="T899" s="141"/>
      <c r="U899" s="142"/>
      <c r="V899" s="143"/>
      <c r="W899" s="140"/>
      <c r="X899" s="141"/>
      <c r="Y899" s="142"/>
      <c r="Z899" s="3"/>
      <c r="AA899" s="139"/>
      <c r="AB899" s="163">
        <f t="shared" si="17030"/>
        <v>0</v>
      </c>
      <c r="AC899" s="164">
        <f t="shared" si="17031"/>
        <v>0</v>
      </c>
      <c r="BI899" s="138" t="s">
        <v>43</v>
      </c>
      <c r="BJ899" s="122" t="e">
        <f>B899/B901</f>
        <v>#DIV/0!</v>
      </c>
      <c r="BK899" s="123" t="e">
        <f t="shared" ref="BK899" si="17603">C899/C901</f>
        <v>#DIV/0!</v>
      </c>
      <c r="BL899" s="124" t="e">
        <f t="shared" ref="BL899" si="17604">D899/D901</f>
        <v>#DIV/0!</v>
      </c>
      <c r="BM899" s="125" t="e">
        <f t="shared" ref="BM899" si="17605">E899/E901</f>
        <v>#DIV/0!</v>
      </c>
      <c r="BN899" s="122" t="e">
        <f t="shared" ref="BN899" si="17606">F899/F901</f>
        <v>#DIV/0!</v>
      </c>
      <c r="BO899" s="123" t="e">
        <f t="shared" ref="BO899" si="17607">G899/G901</f>
        <v>#DIV/0!</v>
      </c>
      <c r="BP899" s="124" t="e">
        <f t="shared" ref="BP899" si="17608">H899/H901</f>
        <v>#DIV/0!</v>
      </c>
      <c r="BQ899" s="125" t="e">
        <f t="shared" ref="BQ899" si="17609">I899/I901</f>
        <v>#DIV/0!</v>
      </c>
      <c r="BR899" s="122" t="e">
        <f t="shared" ref="BR899" si="17610">J899/J901</f>
        <v>#DIV/0!</v>
      </c>
      <c r="BS899" s="123" t="e">
        <f t="shared" ref="BS899" si="17611">K899/K901</f>
        <v>#DIV/0!</v>
      </c>
      <c r="BT899" s="124" t="e">
        <f t="shared" ref="BT899" si="17612">L899/L901</f>
        <v>#DIV/0!</v>
      </c>
      <c r="BU899" s="122" t="e">
        <f t="shared" ref="BU899" si="17613">M899/M901</f>
        <v>#DIV/0!</v>
      </c>
      <c r="BV899" s="126" t="e">
        <f t="shared" ref="BV899" si="17614">N899/N901</f>
        <v>#DIV/0!</v>
      </c>
      <c r="BW899" s="127" t="e">
        <f t="shared" ref="BW899" si="17615">O899/O901</f>
        <v>#DIV/0!</v>
      </c>
      <c r="BX899" s="122" t="e">
        <f t="shared" ref="BX899" si="17616">P899/P901</f>
        <v>#DIV/0!</v>
      </c>
      <c r="BY899" s="123" t="e">
        <f t="shared" ref="BY899" si="17617">Q899/Q901</f>
        <v>#DIV/0!</v>
      </c>
      <c r="BZ899" s="124" t="e">
        <f t="shared" ref="BZ899" si="17618">R899/R901</f>
        <v>#DIV/0!</v>
      </c>
      <c r="CA899" s="125" t="e">
        <f t="shared" ref="CA899" si="17619">S899/S901</f>
        <v>#DIV/0!</v>
      </c>
      <c r="CB899" s="122" t="e">
        <f t="shared" ref="CB899" si="17620">T899/T901</f>
        <v>#DIV/0!</v>
      </c>
      <c r="CC899" s="123" t="e">
        <f t="shared" ref="CC899" si="17621">U899/U901</f>
        <v>#DIV/0!</v>
      </c>
      <c r="CD899" s="124" t="e">
        <f t="shared" ref="CD899" si="17622">V899/V901</f>
        <v>#DIV/0!</v>
      </c>
      <c r="CE899" s="125" t="e">
        <f t="shared" ref="CE899" si="17623">W899/W901</f>
        <v>#DIV/0!</v>
      </c>
      <c r="CF899" s="122" t="e">
        <f t="shared" ref="CF899" si="17624">X899/X901</f>
        <v>#DIV/0!</v>
      </c>
      <c r="CG899" s="123" t="e">
        <f t="shared" ref="CG899" si="17625">Y899/Y901</f>
        <v>#DIV/0!</v>
      </c>
      <c r="CH899" s="124" t="e">
        <f t="shared" ref="CH899" si="17626">Z899/Z901</f>
        <v>#DIV/0!</v>
      </c>
      <c r="CI899" s="122" t="e">
        <f t="shared" ref="CI899" si="17627">AA899/AA901</f>
        <v>#DIV/0!</v>
      </c>
      <c r="CJ899" s="128" t="e">
        <f t="shared" ref="CJ899" si="17628">AB899/AB901</f>
        <v>#DIV/0!</v>
      </c>
      <c r="CK899" s="129" t="e">
        <f t="shared" ref="CK899" si="17629">AC899/AC901</f>
        <v>#DIV/0!</v>
      </c>
    </row>
    <row r="900" spans="1:89" ht="13.5" thickBot="1" x14ac:dyDescent="0.25">
      <c r="A900" s="130" t="s">
        <v>44</v>
      </c>
      <c r="B900" s="55"/>
      <c r="C900" s="56"/>
      <c r="D900" s="132"/>
      <c r="E900" s="133"/>
      <c r="F900" s="131"/>
      <c r="G900" s="134"/>
      <c r="H900" s="132"/>
      <c r="I900" s="133"/>
      <c r="J900" s="131"/>
      <c r="K900" s="134"/>
      <c r="L900" s="132"/>
      <c r="M900" s="131"/>
      <c r="N900" s="135"/>
      <c r="O900" s="136"/>
      <c r="P900" s="131"/>
      <c r="Q900" s="134"/>
      <c r="R900" s="132"/>
      <c r="S900" s="133"/>
      <c r="T900" s="131"/>
      <c r="U900" s="134"/>
      <c r="V900" s="132"/>
      <c r="W900" s="133"/>
      <c r="X900" s="131"/>
      <c r="Y900" s="134"/>
      <c r="Z900" s="137"/>
      <c r="AA900" s="2"/>
      <c r="AB900" s="163">
        <f t="shared" si="17030"/>
        <v>0</v>
      </c>
      <c r="AC900" s="164">
        <f t="shared" si="17031"/>
        <v>0</v>
      </c>
      <c r="BI900" s="130" t="s">
        <v>44</v>
      </c>
      <c r="BJ900" s="122" t="e">
        <f>B900/B901</f>
        <v>#DIV/0!</v>
      </c>
      <c r="BK900" s="123" t="e">
        <f t="shared" ref="BK900" si="17630">C900/C901</f>
        <v>#DIV/0!</v>
      </c>
      <c r="BL900" s="124" t="e">
        <f t="shared" ref="BL900" si="17631">D900/D901</f>
        <v>#DIV/0!</v>
      </c>
      <c r="BM900" s="125" t="e">
        <f t="shared" ref="BM900" si="17632">E900/E901</f>
        <v>#DIV/0!</v>
      </c>
      <c r="BN900" s="122" t="e">
        <f t="shared" ref="BN900" si="17633">F900/F901</f>
        <v>#DIV/0!</v>
      </c>
      <c r="BO900" s="123" t="e">
        <f t="shared" ref="BO900" si="17634">G900/G901</f>
        <v>#DIV/0!</v>
      </c>
      <c r="BP900" s="124" t="e">
        <f t="shared" ref="BP900" si="17635">H900/H901</f>
        <v>#DIV/0!</v>
      </c>
      <c r="BQ900" s="125" t="e">
        <f t="shared" ref="BQ900" si="17636">I900/I901</f>
        <v>#DIV/0!</v>
      </c>
      <c r="BR900" s="122" t="e">
        <f t="shared" ref="BR900" si="17637">J900/J901</f>
        <v>#DIV/0!</v>
      </c>
      <c r="BS900" s="123" t="e">
        <f t="shared" ref="BS900" si="17638">K900/K901</f>
        <v>#DIV/0!</v>
      </c>
      <c r="BT900" s="124" t="e">
        <f t="shared" ref="BT900" si="17639">L900/L901</f>
        <v>#DIV/0!</v>
      </c>
      <c r="BU900" s="122" t="e">
        <f t="shared" ref="BU900" si="17640">M900/M901</f>
        <v>#DIV/0!</v>
      </c>
      <c r="BV900" s="126" t="e">
        <f t="shared" ref="BV900" si="17641">N900/N901</f>
        <v>#DIV/0!</v>
      </c>
      <c r="BW900" s="127" t="e">
        <f t="shared" ref="BW900" si="17642">O900/O901</f>
        <v>#DIV/0!</v>
      </c>
      <c r="BX900" s="122" t="e">
        <f t="shared" ref="BX900" si="17643">P900/P901</f>
        <v>#DIV/0!</v>
      </c>
      <c r="BY900" s="123" t="e">
        <f t="shared" ref="BY900" si="17644">Q900/Q901</f>
        <v>#DIV/0!</v>
      </c>
      <c r="BZ900" s="124" t="e">
        <f t="shared" ref="BZ900" si="17645">R900/R901</f>
        <v>#DIV/0!</v>
      </c>
      <c r="CA900" s="125" t="e">
        <f t="shared" ref="CA900" si="17646">S900/S901</f>
        <v>#DIV/0!</v>
      </c>
      <c r="CB900" s="122" t="e">
        <f t="shared" ref="CB900" si="17647">T900/T901</f>
        <v>#DIV/0!</v>
      </c>
      <c r="CC900" s="123" t="e">
        <f t="shared" ref="CC900" si="17648">U900/U901</f>
        <v>#DIV/0!</v>
      </c>
      <c r="CD900" s="124" t="e">
        <f t="shared" ref="CD900" si="17649">V900/V901</f>
        <v>#DIV/0!</v>
      </c>
      <c r="CE900" s="125" t="e">
        <f t="shared" ref="CE900" si="17650">W900/W901</f>
        <v>#DIV/0!</v>
      </c>
      <c r="CF900" s="122" t="e">
        <f t="shared" ref="CF900" si="17651">X900/X901</f>
        <v>#DIV/0!</v>
      </c>
      <c r="CG900" s="123" t="e">
        <f t="shared" ref="CG900" si="17652">Y900/Y901</f>
        <v>#DIV/0!</v>
      </c>
      <c r="CH900" s="124" t="e">
        <f t="shared" ref="CH900" si="17653">Z900/Z901</f>
        <v>#DIV/0!</v>
      </c>
      <c r="CI900" s="122" t="e">
        <f t="shared" ref="CI900" si="17654">AA900/AA901</f>
        <v>#DIV/0!</v>
      </c>
      <c r="CJ900" s="128" t="e">
        <f t="shared" ref="CJ900" si="17655">AB900/AB901</f>
        <v>#DIV/0!</v>
      </c>
      <c r="CK900" s="129" t="e">
        <f t="shared" ref="CK900" si="17656">AC900/AC901</f>
        <v>#DIV/0!</v>
      </c>
    </row>
    <row r="901" spans="1:89" ht="14.25" thickTop="1" thickBot="1" x14ac:dyDescent="0.25">
      <c r="A901" s="250" t="s">
        <v>25</v>
      </c>
      <c r="B901" s="14">
        <f t="shared" ref="B901:AA901" si="17657">SUM(B878:B900)</f>
        <v>0</v>
      </c>
      <c r="C901" s="1">
        <f t="shared" si="17657"/>
        <v>0</v>
      </c>
      <c r="D901" s="14">
        <f t="shared" si="17657"/>
        <v>0</v>
      </c>
      <c r="E901" s="1">
        <f t="shared" si="17657"/>
        <v>0</v>
      </c>
      <c r="F901" s="14">
        <f t="shared" si="17657"/>
        <v>0</v>
      </c>
      <c r="G901" s="1">
        <f t="shared" si="17657"/>
        <v>0</v>
      </c>
      <c r="H901" s="14">
        <f t="shared" si="17657"/>
        <v>0</v>
      </c>
      <c r="I901" s="1">
        <f t="shared" si="17657"/>
        <v>0</v>
      </c>
      <c r="J901" s="14">
        <f t="shared" si="17657"/>
        <v>0</v>
      </c>
      <c r="K901" s="1">
        <f t="shared" si="17657"/>
        <v>0</v>
      </c>
      <c r="L901" s="14">
        <f t="shared" si="17657"/>
        <v>0</v>
      </c>
      <c r="M901" s="1">
        <f t="shared" si="17657"/>
        <v>0</v>
      </c>
      <c r="N901" s="14">
        <f t="shared" si="17657"/>
        <v>0</v>
      </c>
      <c r="O901" s="1">
        <f t="shared" si="17657"/>
        <v>0</v>
      </c>
      <c r="P901" s="14">
        <f t="shared" si="17657"/>
        <v>0</v>
      </c>
      <c r="Q901" s="1">
        <f t="shared" si="17657"/>
        <v>0</v>
      </c>
      <c r="R901" s="14">
        <f t="shared" si="17657"/>
        <v>0</v>
      </c>
      <c r="S901" s="1">
        <f t="shared" si="17657"/>
        <v>0</v>
      </c>
      <c r="T901" s="14">
        <f t="shared" si="17657"/>
        <v>0</v>
      </c>
      <c r="U901" s="1">
        <f t="shared" si="17657"/>
        <v>0</v>
      </c>
      <c r="V901" s="14">
        <f t="shared" si="17657"/>
        <v>0</v>
      </c>
      <c r="W901" s="1">
        <f t="shared" si="17657"/>
        <v>0</v>
      </c>
      <c r="X901" s="14">
        <f t="shared" si="17657"/>
        <v>0</v>
      </c>
      <c r="Y901" s="1">
        <f t="shared" si="17657"/>
        <v>0</v>
      </c>
      <c r="Z901" s="14">
        <f t="shared" si="17657"/>
        <v>0</v>
      </c>
      <c r="AA901" s="1">
        <f t="shared" si="17657"/>
        <v>0</v>
      </c>
      <c r="AB901" s="165">
        <f t="shared" ref="AB901:AC901" si="17658">SUM(AB877:AB900)</f>
        <v>0</v>
      </c>
      <c r="AC901" s="166">
        <f t="shared" si="17658"/>
        <v>0</v>
      </c>
      <c r="BI901" s="250" t="s">
        <v>25</v>
      </c>
      <c r="BJ901" s="146" t="e">
        <f>SUM(BJ877:BJ900)</f>
        <v>#DIV/0!</v>
      </c>
      <c r="BK901" s="147" t="e">
        <f t="shared" ref="BK901:CK901" si="17659">SUM(BK877:BK900)</f>
        <v>#DIV/0!</v>
      </c>
      <c r="BL901" s="146" t="e">
        <f t="shared" si="17659"/>
        <v>#DIV/0!</v>
      </c>
      <c r="BM901" s="147" t="e">
        <f t="shared" si="17659"/>
        <v>#DIV/0!</v>
      </c>
      <c r="BN901" s="146" t="e">
        <f t="shared" si="17659"/>
        <v>#DIV/0!</v>
      </c>
      <c r="BO901" s="147" t="e">
        <f t="shared" si="17659"/>
        <v>#DIV/0!</v>
      </c>
      <c r="BP901" s="146" t="e">
        <f t="shared" si="17659"/>
        <v>#DIV/0!</v>
      </c>
      <c r="BQ901" s="147" t="e">
        <f t="shared" si="17659"/>
        <v>#DIV/0!</v>
      </c>
      <c r="BR901" s="146" t="e">
        <f t="shared" si="17659"/>
        <v>#DIV/0!</v>
      </c>
      <c r="BS901" s="147" t="e">
        <f t="shared" si="17659"/>
        <v>#DIV/0!</v>
      </c>
      <c r="BT901" s="146" t="e">
        <f t="shared" si="17659"/>
        <v>#DIV/0!</v>
      </c>
      <c r="BU901" s="147" t="e">
        <f t="shared" si="17659"/>
        <v>#DIV/0!</v>
      </c>
      <c r="BV901" s="146" t="e">
        <f t="shared" si="17659"/>
        <v>#DIV/0!</v>
      </c>
      <c r="BW901" s="147" t="e">
        <f t="shared" si="17659"/>
        <v>#DIV/0!</v>
      </c>
      <c r="BX901" s="146" t="e">
        <f t="shared" si="17659"/>
        <v>#DIV/0!</v>
      </c>
      <c r="BY901" s="147" t="e">
        <f t="shared" si="17659"/>
        <v>#DIV/0!</v>
      </c>
      <c r="BZ901" s="146" t="e">
        <f t="shared" si="17659"/>
        <v>#DIV/0!</v>
      </c>
      <c r="CA901" s="147" t="e">
        <f t="shared" si="17659"/>
        <v>#DIV/0!</v>
      </c>
      <c r="CB901" s="146" t="e">
        <f t="shared" si="17659"/>
        <v>#DIV/0!</v>
      </c>
      <c r="CC901" s="147" t="e">
        <f t="shared" si="17659"/>
        <v>#DIV/0!</v>
      </c>
      <c r="CD901" s="146" t="e">
        <f t="shared" si="17659"/>
        <v>#DIV/0!</v>
      </c>
      <c r="CE901" s="147" t="e">
        <f t="shared" si="17659"/>
        <v>#DIV/0!</v>
      </c>
      <c r="CF901" s="146" t="e">
        <f t="shared" si="17659"/>
        <v>#DIV/0!</v>
      </c>
      <c r="CG901" s="147" t="e">
        <f t="shared" si="17659"/>
        <v>#DIV/0!</v>
      </c>
      <c r="CH901" s="146" t="e">
        <f t="shared" si="17659"/>
        <v>#DIV/0!</v>
      </c>
      <c r="CI901" s="147" t="e">
        <f t="shared" si="17659"/>
        <v>#DIV/0!</v>
      </c>
      <c r="CJ901" s="146" t="e">
        <f t="shared" si="17659"/>
        <v>#DIV/0!</v>
      </c>
      <c r="CK901" s="147" t="e">
        <f t="shared" si="17659"/>
        <v>#DIV/0!</v>
      </c>
    </row>
    <row r="902" spans="1:89" ht="13.5" thickTop="1" x14ac:dyDescent="0.2">
      <c r="A902" s="177"/>
    </row>
    <row r="904" spans="1:89" x14ac:dyDescent="0.2">
      <c r="A904" s="269">
        <f>+A873+1</f>
        <v>44622</v>
      </c>
      <c r="B904" s="269"/>
      <c r="C904" s="269"/>
      <c r="D904" s="269"/>
      <c r="BI904" s="274">
        <f>+BI842+2</f>
        <v>44622</v>
      </c>
      <c r="BJ904" s="274"/>
      <c r="BK904" s="274"/>
      <c r="BL904" s="274"/>
    </row>
    <row r="905" spans="1:89" ht="13.5" thickBot="1" x14ac:dyDescent="0.25">
      <c r="AE905" t="s">
        <v>1</v>
      </c>
    </row>
    <row r="906" spans="1:89" ht="14.25" thickTop="1" thickBot="1" x14ac:dyDescent="0.25">
      <c r="A906" s="265" t="s">
        <v>2</v>
      </c>
      <c r="B906" s="267" t="s">
        <v>3</v>
      </c>
      <c r="C906" s="268"/>
      <c r="D906" s="267" t="s">
        <v>4</v>
      </c>
      <c r="E906" s="268"/>
      <c r="F906" s="267" t="s">
        <v>5</v>
      </c>
      <c r="G906" s="268"/>
      <c r="H906" s="267" t="s">
        <v>6</v>
      </c>
      <c r="I906" s="268"/>
      <c r="J906" s="267" t="s">
        <v>7</v>
      </c>
      <c r="K906" s="268"/>
      <c r="L906" s="267" t="s">
        <v>8</v>
      </c>
      <c r="M906" s="268"/>
      <c r="N906" s="267" t="s">
        <v>9</v>
      </c>
      <c r="O906" s="268"/>
      <c r="P906" s="267" t="s">
        <v>10</v>
      </c>
      <c r="Q906" s="268"/>
      <c r="R906" s="267" t="s">
        <v>11</v>
      </c>
      <c r="S906" s="268"/>
      <c r="T906" s="267" t="s">
        <v>12</v>
      </c>
      <c r="U906" s="268"/>
      <c r="V906" s="267" t="s">
        <v>13</v>
      </c>
      <c r="W906" s="268"/>
      <c r="X906" s="267" t="s">
        <v>14</v>
      </c>
      <c r="Y906" s="268"/>
      <c r="Z906" s="270" t="s">
        <v>15</v>
      </c>
      <c r="AA906" s="271"/>
      <c r="AB906" s="272" t="s">
        <v>16</v>
      </c>
      <c r="AC906" s="273"/>
      <c r="AE906" s="265" t="s">
        <v>2</v>
      </c>
      <c r="AF906" s="267" t="s">
        <v>3</v>
      </c>
      <c r="AG906" s="268"/>
      <c r="AH906" s="267" t="s">
        <v>4</v>
      </c>
      <c r="AI906" s="268"/>
      <c r="AJ906" s="267" t="s">
        <v>5</v>
      </c>
      <c r="AK906" s="268"/>
      <c r="AL906" s="267" t="s">
        <v>6</v>
      </c>
      <c r="AM906" s="268"/>
      <c r="AN906" s="267" t="s">
        <v>7</v>
      </c>
      <c r="AO906" s="268"/>
      <c r="AP906" s="267" t="s">
        <v>8</v>
      </c>
      <c r="AQ906" s="268"/>
      <c r="AR906" s="267" t="s">
        <v>9</v>
      </c>
      <c r="AS906" s="268"/>
      <c r="AT906" s="267" t="s">
        <v>10</v>
      </c>
      <c r="AU906" s="268"/>
      <c r="AV906" s="267" t="s">
        <v>11</v>
      </c>
      <c r="AW906" s="268"/>
      <c r="AX906" s="267" t="s">
        <v>12</v>
      </c>
      <c r="AY906" s="268"/>
      <c r="AZ906" s="267" t="s">
        <v>13</v>
      </c>
      <c r="BA906" s="268"/>
      <c r="BB906" s="267" t="s">
        <v>14</v>
      </c>
      <c r="BC906" s="268"/>
      <c r="BD906" s="270" t="s">
        <v>15</v>
      </c>
      <c r="BE906" s="271"/>
      <c r="BF906" s="272" t="s">
        <v>16</v>
      </c>
      <c r="BG906" s="273"/>
      <c r="BI906" s="265" t="s">
        <v>2</v>
      </c>
      <c r="BJ906" s="267" t="s">
        <v>3</v>
      </c>
      <c r="BK906" s="268"/>
      <c r="BL906" s="267" t="s">
        <v>4</v>
      </c>
      <c r="BM906" s="268"/>
      <c r="BN906" s="267" t="s">
        <v>5</v>
      </c>
      <c r="BO906" s="268"/>
      <c r="BP906" s="267" t="s">
        <v>6</v>
      </c>
      <c r="BQ906" s="268"/>
      <c r="BR906" s="267" t="s">
        <v>7</v>
      </c>
      <c r="BS906" s="268"/>
      <c r="BT906" s="267" t="s">
        <v>8</v>
      </c>
      <c r="BU906" s="268"/>
      <c r="BV906" s="267" t="s">
        <v>9</v>
      </c>
      <c r="BW906" s="268"/>
      <c r="BX906" s="267" t="s">
        <v>10</v>
      </c>
      <c r="BY906" s="268"/>
      <c r="BZ906" s="267" t="s">
        <v>11</v>
      </c>
      <c r="CA906" s="268"/>
      <c r="CB906" s="267" t="s">
        <v>12</v>
      </c>
      <c r="CC906" s="268"/>
      <c r="CD906" s="267" t="s">
        <v>13</v>
      </c>
      <c r="CE906" s="268"/>
      <c r="CF906" s="267" t="s">
        <v>14</v>
      </c>
      <c r="CG906" s="268"/>
      <c r="CH906" s="270" t="s">
        <v>15</v>
      </c>
      <c r="CI906" s="271"/>
      <c r="CJ906" s="267" t="s">
        <v>16</v>
      </c>
      <c r="CK906" s="268"/>
    </row>
    <row r="907" spans="1:89" ht="15" thickTop="1" thickBot="1" x14ac:dyDescent="0.3">
      <c r="A907" s="266"/>
      <c r="B907" s="110" t="s">
        <v>17</v>
      </c>
      <c r="C907" s="111" t="s">
        <v>18</v>
      </c>
      <c r="D907" s="112" t="s">
        <v>17</v>
      </c>
      <c r="E907" s="113" t="s">
        <v>18</v>
      </c>
      <c r="F907" s="110" t="s">
        <v>17</v>
      </c>
      <c r="G907" s="111" t="s">
        <v>18</v>
      </c>
      <c r="H907" s="112" t="s">
        <v>17</v>
      </c>
      <c r="I907" s="113" t="s">
        <v>18</v>
      </c>
      <c r="J907" s="110" t="s">
        <v>17</v>
      </c>
      <c r="K907" s="111" t="s">
        <v>18</v>
      </c>
      <c r="L907" s="112" t="s">
        <v>17</v>
      </c>
      <c r="M907" s="110" t="s">
        <v>18</v>
      </c>
      <c r="N907" s="114" t="s">
        <v>17</v>
      </c>
      <c r="O907" s="115" t="s">
        <v>18</v>
      </c>
      <c r="P907" s="110" t="s">
        <v>17</v>
      </c>
      <c r="Q907" s="111" t="s">
        <v>18</v>
      </c>
      <c r="R907" s="112" t="s">
        <v>17</v>
      </c>
      <c r="S907" s="113" t="s">
        <v>18</v>
      </c>
      <c r="T907" s="110" t="s">
        <v>17</v>
      </c>
      <c r="U907" s="111" t="s">
        <v>18</v>
      </c>
      <c r="V907" s="112" t="s">
        <v>17</v>
      </c>
      <c r="W907" s="113" t="s">
        <v>18</v>
      </c>
      <c r="X907" s="110" t="s">
        <v>17</v>
      </c>
      <c r="Y907" s="111" t="s">
        <v>18</v>
      </c>
      <c r="Z907" s="25" t="s">
        <v>17</v>
      </c>
      <c r="AA907" s="116" t="s">
        <v>18</v>
      </c>
      <c r="AB907" s="167" t="s">
        <v>17</v>
      </c>
      <c r="AC907" s="168" t="s">
        <v>18</v>
      </c>
      <c r="AE907" s="266"/>
      <c r="AF907" s="110" t="s">
        <v>17</v>
      </c>
      <c r="AG907" s="111" t="s">
        <v>18</v>
      </c>
      <c r="AH907" s="112" t="s">
        <v>17</v>
      </c>
      <c r="AI907" s="113" t="s">
        <v>18</v>
      </c>
      <c r="AJ907" s="110" t="s">
        <v>17</v>
      </c>
      <c r="AK907" s="111" t="s">
        <v>18</v>
      </c>
      <c r="AL907" s="112" t="s">
        <v>17</v>
      </c>
      <c r="AM907" s="113" t="s">
        <v>18</v>
      </c>
      <c r="AN907" s="110" t="s">
        <v>17</v>
      </c>
      <c r="AO907" s="111" t="s">
        <v>18</v>
      </c>
      <c r="AP907" s="112" t="s">
        <v>17</v>
      </c>
      <c r="AQ907" s="110" t="s">
        <v>18</v>
      </c>
      <c r="AR907" s="114" t="s">
        <v>17</v>
      </c>
      <c r="AS907" s="115" t="s">
        <v>18</v>
      </c>
      <c r="AT907" s="110" t="s">
        <v>17</v>
      </c>
      <c r="AU907" s="111" t="s">
        <v>18</v>
      </c>
      <c r="AV907" s="112" t="s">
        <v>17</v>
      </c>
      <c r="AW907" s="113" t="s">
        <v>18</v>
      </c>
      <c r="AX907" s="110" t="s">
        <v>17</v>
      </c>
      <c r="AY907" s="111" t="s">
        <v>18</v>
      </c>
      <c r="AZ907" s="112" t="s">
        <v>17</v>
      </c>
      <c r="BA907" s="113" t="s">
        <v>18</v>
      </c>
      <c r="BB907" s="110" t="s">
        <v>17</v>
      </c>
      <c r="BC907" s="111" t="s">
        <v>18</v>
      </c>
      <c r="BD907" s="25" t="s">
        <v>17</v>
      </c>
      <c r="BE907" s="116" t="s">
        <v>18</v>
      </c>
      <c r="BF907" s="167" t="s">
        <v>17</v>
      </c>
      <c r="BG907" s="168" t="s">
        <v>18</v>
      </c>
      <c r="BI907" s="266"/>
      <c r="BJ907" s="110" t="s">
        <v>17</v>
      </c>
      <c r="BK907" s="111" t="s">
        <v>18</v>
      </c>
      <c r="BL907" s="112" t="s">
        <v>17</v>
      </c>
      <c r="BM907" s="113" t="s">
        <v>18</v>
      </c>
      <c r="BN907" s="110" t="s">
        <v>17</v>
      </c>
      <c r="BO907" s="111" t="s">
        <v>18</v>
      </c>
      <c r="BP907" s="112" t="s">
        <v>17</v>
      </c>
      <c r="BQ907" s="113" t="s">
        <v>18</v>
      </c>
      <c r="BR907" s="110" t="s">
        <v>17</v>
      </c>
      <c r="BS907" s="111" t="s">
        <v>18</v>
      </c>
      <c r="BT907" s="112" t="s">
        <v>17</v>
      </c>
      <c r="BU907" s="110" t="s">
        <v>18</v>
      </c>
      <c r="BV907" s="114" t="s">
        <v>17</v>
      </c>
      <c r="BW907" s="115" t="s">
        <v>18</v>
      </c>
      <c r="BX907" s="110" t="s">
        <v>17</v>
      </c>
      <c r="BY907" s="111" t="s">
        <v>18</v>
      </c>
      <c r="BZ907" s="112" t="s">
        <v>17</v>
      </c>
      <c r="CA907" s="113" t="s">
        <v>18</v>
      </c>
      <c r="CB907" s="110" t="s">
        <v>17</v>
      </c>
      <c r="CC907" s="111" t="s">
        <v>18</v>
      </c>
      <c r="CD907" s="112" t="s">
        <v>17</v>
      </c>
      <c r="CE907" s="113" t="s">
        <v>18</v>
      </c>
      <c r="CF907" s="110" t="s">
        <v>17</v>
      </c>
      <c r="CG907" s="111" t="s">
        <v>18</v>
      </c>
      <c r="CH907" s="25" t="s">
        <v>17</v>
      </c>
      <c r="CI907" s="116" t="s">
        <v>18</v>
      </c>
      <c r="CJ907" s="114" t="s">
        <v>17</v>
      </c>
      <c r="CK907" s="115" t="s">
        <v>18</v>
      </c>
    </row>
    <row r="908" spans="1:89" ht="13.5" thickTop="1" x14ac:dyDescent="0.2">
      <c r="A908" s="118" t="s">
        <v>19</v>
      </c>
      <c r="B908" s="119"/>
      <c r="C908" s="176"/>
      <c r="D908" s="120"/>
      <c r="E908" s="171"/>
      <c r="F908" s="119"/>
      <c r="G908" s="121"/>
      <c r="H908" s="120"/>
      <c r="I908" s="171"/>
      <c r="J908" s="119"/>
      <c r="K908" s="121"/>
      <c r="L908" s="120"/>
      <c r="M908" s="119"/>
      <c r="N908" s="170"/>
      <c r="O908" s="172"/>
      <c r="P908" s="119"/>
      <c r="Q908" s="121"/>
      <c r="R908" s="120"/>
      <c r="S908" s="171"/>
      <c r="T908" s="119"/>
      <c r="U908" s="121"/>
      <c r="V908" s="120"/>
      <c r="W908" s="171"/>
      <c r="X908" s="119"/>
      <c r="Y908" s="121"/>
      <c r="Z908" s="20"/>
      <c r="AA908" s="175"/>
      <c r="AB908" s="161">
        <f>B908+D908+F908+H908+J908+L908+N908+P908+R908+T908+V908+X908+Z908</f>
        <v>0</v>
      </c>
      <c r="AC908" s="162">
        <f>C908+E908+G908+I908+K908+M908+O908+Q908+S908+U908+W908+Y908+AA908</f>
        <v>0</v>
      </c>
      <c r="AE908" s="253" t="str">
        <f>$AE$9</f>
        <v>07:00 - 07:59</v>
      </c>
      <c r="AF908" s="119">
        <f>SUMIF($A$9:$A$32,$AE908,B$908:B$931)</f>
        <v>0</v>
      </c>
      <c r="AG908" s="176">
        <f t="shared" ref="AG908:AV910" si="17660">SUMIF($A$9:$A$32,$AE908,C$908:C$931)</f>
        <v>0</v>
      </c>
      <c r="AH908" s="120">
        <f t="shared" si="17660"/>
        <v>0</v>
      </c>
      <c r="AI908" s="171">
        <f t="shared" si="17660"/>
        <v>0</v>
      </c>
      <c r="AJ908" s="119">
        <f t="shared" si="17660"/>
        <v>0</v>
      </c>
      <c r="AK908" s="121">
        <f t="shared" si="17660"/>
        <v>0</v>
      </c>
      <c r="AL908" s="120">
        <f t="shared" si="17660"/>
        <v>0</v>
      </c>
      <c r="AM908" s="171">
        <f t="shared" si="17660"/>
        <v>0</v>
      </c>
      <c r="AN908" s="119">
        <f t="shared" si="17660"/>
        <v>0</v>
      </c>
      <c r="AO908" s="121">
        <f t="shared" si="17660"/>
        <v>0</v>
      </c>
      <c r="AP908" s="120">
        <f t="shared" si="17660"/>
        <v>0</v>
      </c>
      <c r="AQ908" s="119">
        <f t="shared" si="17660"/>
        <v>0</v>
      </c>
      <c r="AR908" s="170">
        <f t="shared" si="17660"/>
        <v>0</v>
      </c>
      <c r="AS908" s="172">
        <f t="shared" si="17660"/>
        <v>0</v>
      </c>
      <c r="AT908" s="119">
        <f t="shared" si="17660"/>
        <v>0</v>
      </c>
      <c r="AU908" s="121">
        <f t="shared" si="17660"/>
        <v>0</v>
      </c>
      <c r="AV908" s="120">
        <f t="shared" si="17660"/>
        <v>0</v>
      </c>
      <c r="AW908" s="171">
        <f t="shared" ref="AW908:BG910" si="17661">SUMIF($A$9:$A$32,$AE908,S$908:S$931)</f>
        <v>0</v>
      </c>
      <c r="AX908" s="119">
        <f t="shared" si="17661"/>
        <v>0</v>
      </c>
      <c r="AY908" s="121">
        <f t="shared" si="17661"/>
        <v>0</v>
      </c>
      <c r="AZ908" s="120">
        <f t="shared" si="17661"/>
        <v>0</v>
      </c>
      <c r="BA908" s="171">
        <f t="shared" si="17661"/>
        <v>0</v>
      </c>
      <c r="BB908" s="119">
        <f t="shared" si="17661"/>
        <v>0</v>
      </c>
      <c r="BC908" s="121">
        <f t="shared" si="17661"/>
        <v>0</v>
      </c>
      <c r="BD908" s="20">
        <f t="shared" si="17661"/>
        <v>0</v>
      </c>
      <c r="BE908" s="175">
        <f t="shared" si="17661"/>
        <v>0</v>
      </c>
      <c r="BF908" s="161">
        <f t="shared" si="17661"/>
        <v>0</v>
      </c>
      <c r="BG908" s="162">
        <f t="shared" si="17661"/>
        <v>0</v>
      </c>
      <c r="BI908" s="118" t="s">
        <v>19</v>
      </c>
      <c r="BJ908" s="122" t="e">
        <f>B908/B932</f>
        <v>#DIV/0!</v>
      </c>
      <c r="BK908" s="123" t="e">
        <f t="shared" ref="BK908" si="17662">C908/C932</f>
        <v>#DIV/0!</v>
      </c>
      <c r="BL908" s="124" t="e">
        <f t="shared" ref="BL908" si="17663">D908/D932</f>
        <v>#DIV/0!</v>
      </c>
      <c r="BM908" s="125" t="e">
        <f t="shared" ref="BM908" si="17664">E908/E932</f>
        <v>#DIV/0!</v>
      </c>
      <c r="BN908" s="122" t="e">
        <f t="shared" ref="BN908" si="17665">F908/F932</f>
        <v>#DIV/0!</v>
      </c>
      <c r="BO908" s="123" t="e">
        <f t="shared" ref="BO908" si="17666">G908/G932</f>
        <v>#DIV/0!</v>
      </c>
      <c r="BP908" s="124" t="e">
        <f t="shared" ref="BP908" si="17667">H908/H932</f>
        <v>#DIV/0!</v>
      </c>
      <c r="BQ908" s="125" t="e">
        <f t="shared" ref="BQ908" si="17668">I908/I932</f>
        <v>#DIV/0!</v>
      </c>
      <c r="BR908" s="122" t="e">
        <f t="shared" ref="BR908" si="17669">J908/J932</f>
        <v>#DIV/0!</v>
      </c>
      <c r="BS908" s="123" t="e">
        <f t="shared" ref="BS908" si="17670">K908/K932</f>
        <v>#DIV/0!</v>
      </c>
      <c r="BT908" s="124" t="e">
        <f t="shared" ref="BT908" si="17671">L908/L932</f>
        <v>#DIV/0!</v>
      </c>
      <c r="BU908" s="122" t="e">
        <f t="shared" ref="BU908" si="17672">M908/M932</f>
        <v>#DIV/0!</v>
      </c>
      <c r="BV908" s="126" t="e">
        <f t="shared" ref="BV908" si="17673">N908/N932</f>
        <v>#DIV/0!</v>
      </c>
      <c r="BW908" s="127" t="e">
        <f t="shared" ref="BW908" si="17674">O908/O932</f>
        <v>#DIV/0!</v>
      </c>
      <c r="BX908" s="122" t="e">
        <f t="shared" ref="BX908" si="17675">P908/P932</f>
        <v>#DIV/0!</v>
      </c>
      <c r="BY908" s="123" t="e">
        <f t="shared" ref="BY908" si="17676">Q908/Q932</f>
        <v>#DIV/0!</v>
      </c>
      <c r="BZ908" s="124" t="e">
        <f t="shared" ref="BZ908" si="17677">R908/R932</f>
        <v>#DIV/0!</v>
      </c>
      <c r="CA908" s="125" t="e">
        <f t="shared" ref="CA908" si="17678">S908/S932</f>
        <v>#DIV/0!</v>
      </c>
      <c r="CB908" s="122" t="e">
        <f t="shared" ref="CB908" si="17679">T908/T932</f>
        <v>#DIV/0!</v>
      </c>
      <c r="CC908" s="123" t="e">
        <f t="shared" ref="CC908" si="17680">U908/U932</f>
        <v>#DIV/0!</v>
      </c>
      <c r="CD908" s="124" t="e">
        <f t="shared" ref="CD908" si="17681">V908/V932</f>
        <v>#DIV/0!</v>
      </c>
      <c r="CE908" s="125" t="e">
        <f t="shared" ref="CE908" si="17682">W908/W932</f>
        <v>#DIV/0!</v>
      </c>
      <c r="CF908" s="122" t="e">
        <f t="shared" ref="CF908" si="17683">X908/X932</f>
        <v>#DIV/0!</v>
      </c>
      <c r="CG908" s="123" t="e">
        <f t="shared" ref="CG908" si="17684">Y908/Y932</f>
        <v>#DIV/0!</v>
      </c>
      <c r="CH908" s="124" t="e">
        <f t="shared" ref="CH908" si="17685">Z908/Z932</f>
        <v>#DIV/0!</v>
      </c>
      <c r="CI908" s="122" t="e">
        <f t="shared" ref="CI908" si="17686">AA908/AA932</f>
        <v>#DIV/0!</v>
      </c>
      <c r="CJ908" s="128" t="e">
        <f t="shared" ref="CJ908" si="17687">AB908/AB932</f>
        <v>#DIV/0!</v>
      </c>
      <c r="CK908" s="129" t="e">
        <f t="shared" ref="CK908" si="17688">AC908/AC932</f>
        <v>#DIV/0!</v>
      </c>
    </row>
    <row r="909" spans="1:89" x14ac:dyDescent="0.2">
      <c r="A909" s="130" t="s">
        <v>21</v>
      </c>
      <c r="B909" s="179"/>
      <c r="C909" s="180"/>
      <c r="D909" s="181"/>
      <c r="E909" s="182"/>
      <c r="F909" s="179"/>
      <c r="G909" s="183"/>
      <c r="H909" s="181"/>
      <c r="I909" s="182"/>
      <c r="J909" s="179"/>
      <c r="K909" s="183"/>
      <c r="L909" s="181"/>
      <c r="M909" s="179"/>
      <c r="N909" s="184"/>
      <c r="O909" s="185"/>
      <c r="P909" s="179"/>
      <c r="Q909" s="183"/>
      <c r="R909" s="181"/>
      <c r="S909" s="182"/>
      <c r="T909" s="179"/>
      <c r="U909" s="183"/>
      <c r="V909" s="181"/>
      <c r="W909" s="182"/>
      <c r="X909" s="179"/>
      <c r="Y909" s="183"/>
      <c r="Z909" s="181"/>
      <c r="AA909" s="179"/>
      <c r="AB909" s="163">
        <f t="shared" ref="AB909:AB931" si="17689">SUM(B909,D909,F909,H909,J909,L909,N909,P909,R909,T909,V909,X909,Z909)</f>
        <v>0</v>
      </c>
      <c r="AC909" s="164">
        <f t="shared" ref="AC909:AC931" si="17690">SUM(C909,E909,G909,I909,K909,M909,O909,Q909,S909,U909,W909,Y909,AA909)</f>
        <v>0</v>
      </c>
      <c r="AE909" s="255" t="str">
        <f>$AE$10</f>
        <v>08:00 - 08:59</v>
      </c>
      <c r="AF909" s="119">
        <f>SUMIF($A$9:$A$32,$AE909,B$908:B$931)</f>
        <v>0</v>
      </c>
      <c r="AG909" s="180">
        <f t="shared" si="17660"/>
        <v>0</v>
      </c>
      <c r="AH909" s="181">
        <f t="shared" si="17660"/>
        <v>0</v>
      </c>
      <c r="AI909" s="182">
        <f t="shared" si="17660"/>
        <v>0</v>
      </c>
      <c r="AJ909" s="179">
        <f t="shared" si="17660"/>
        <v>0</v>
      </c>
      <c r="AK909" s="183">
        <f t="shared" si="17660"/>
        <v>0</v>
      </c>
      <c r="AL909" s="181">
        <f t="shared" si="17660"/>
        <v>0</v>
      </c>
      <c r="AM909" s="182">
        <f t="shared" si="17660"/>
        <v>0</v>
      </c>
      <c r="AN909" s="179">
        <f t="shared" si="17660"/>
        <v>0</v>
      </c>
      <c r="AO909" s="183">
        <f t="shared" si="17660"/>
        <v>0</v>
      </c>
      <c r="AP909" s="181">
        <f t="shared" si="17660"/>
        <v>0</v>
      </c>
      <c r="AQ909" s="179">
        <f t="shared" si="17660"/>
        <v>0</v>
      </c>
      <c r="AR909" s="184">
        <f t="shared" si="17660"/>
        <v>0</v>
      </c>
      <c r="AS909" s="185">
        <f t="shared" si="17660"/>
        <v>0</v>
      </c>
      <c r="AT909" s="179">
        <f t="shared" si="17660"/>
        <v>0</v>
      </c>
      <c r="AU909" s="183">
        <f t="shared" si="17660"/>
        <v>0</v>
      </c>
      <c r="AV909" s="181">
        <f t="shared" si="17660"/>
        <v>0</v>
      </c>
      <c r="AW909" s="182">
        <f t="shared" si="17661"/>
        <v>0</v>
      </c>
      <c r="AX909" s="179">
        <f t="shared" si="17661"/>
        <v>0</v>
      </c>
      <c r="AY909" s="183">
        <f t="shared" si="17661"/>
        <v>0</v>
      </c>
      <c r="AZ909" s="181">
        <f t="shared" si="17661"/>
        <v>0</v>
      </c>
      <c r="BA909" s="182">
        <f t="shared" si="17661"/>
        <v>0</v>
      </c>
      <c r="BB909" s="179">
        <f t="shared" si="17661"/>
        <v>0</v>
      </c>
      <c r="BC909" s="183">
        <f t="shared" si="17661"/>
        <v>0</v>
      </c>
      <c r="BD909" s="181">
        <f t="shared" si="17661"/>
        <v>0</v>
      </c>
      <c r="BE909" s="179">
        <f t="shared" si="17661"/>
        <v>0</v>
      </c>
      <c r="BF909" s="163">
        <f t="shared" si="17661"/>
        <v>0</v>
      </c>
      <c r="BG909" s="164">
        <f t="shared" si="17661"/>
        <v>0</v>
      </c>
      <c r="BI909" s="130" t="s">
        <v>21</v>
      </c>
      <c r="BJ909" s="122" t="e">
        <f>B909/B932</f>
        <v>#DIV/0!</v>
      </c>
      <c r="BK909" s="123" t="e">
        <f t="shared" ref="BK909" si="17691">C909/C932</f>
        <v>#DIV/0!</v>
      </c>
      <c r="BL909" s="124" t="e">
        <f t="shared" ref="BL909" si="17692">D909/D932</f>
        <v>#DIV/0!</v>
      </c>
      <c r="BM909" s="125" t="e">
        <f t="shared" ref="BM909" si="17693">E909/E932</f>
        <v>#DIV/0!</v>
      </c>
      <c r="BN909" s="122" t="e">
        <f t="shared" ref="BN909" si="17694">F909/F932</f>
        <v>#DIV/0!</v>
      </c>
      <c r="BO909" s="123" t="e">
        <f t="shared" ref="BO909" si="17695">G909/G932</f>
        <v>#DIV/0!</v>
      </c>
      <c r="BP909" s="124" t="e">
        <f t="shared" ref="BP909" si="17696">H909/H932</f>
        <v>#DIV/0!</v>
      </c>
      <c r="BQ909" s="125" t="e">
        <f t="shared" ref="BQ909" si="17697">I909/I932</f>
        <v>#DIV/0!</v>
      </c>
      <c r="BR909" s="122" t="e">
        <f t="shared" ref="BR909" si="17698">J909/J932</f>
        <v>#DIV/0!</v>
      </c>
      <c r="BS909" s="123" t="e">
        <f t="shared" ref="BS909" si="17699">K909/K932</f>
        <v>#DIV/0!</v>
      </c>
      <c r="BT909" s="124" t="e">
        <f t="shared" ref="BT909" si="17700">L909/L932</f>
        <v>#DIV/0!</v>
      </c>
      <c r="BU909" s="122" t="e">
        <f t="shared" ref="BU909" si="17701">M909/M932</f>
        <v>#DIV/0!</v>
      </c>
      <c r="BV909" s="126" t="e">
        <f t="shared" ref="BV909" si="17702">N909/N932</f>
        <v>#DIV/0!</v>
      </c>
      <c r="BW909" s="127" t="e">
        <f t="shared" ref="BW909" si="17703">O909/O932</f>
        <v>#DIV/0!</v>
      </c>
      <c r="BX909" s="122" t="e">
        <f t="shared" ref="BX909" si="17704">P909/P932</f>
        <v>#DIV/0!</v>
      </c>
      <c r="BY909" s="123" t="e">
        <f t="shared" ref="BY909" si="17705">Q909/Q932</f>
        <v>#DIV/0!</v>
      </c>
      <c r="BZ909" s="124" t="e">
        <f t="shared" ref="BZ909" si="17706">R909/R932</f>
        <v>#DIV/0!</v>
      </c>
      <c r="CA909" s="125" t="e">
        <f t="shared" ref="CA909" si="17707">S909/S932</f>
        <v>#DIV/0!</v>
      </c>
      <c r="CB909" s="122" t="e">
        <f t="shared" ref="CB909" si="17708">T909/T932</f>
        <v>#DIV/0!</v>
      </c>
      <c r="CC909" s="123" t="e">
        <f t="shared" ref="CC909" si="17709">U909/U932</f>
        <v>#DIV/0!</v>
      </c>
      <c r="CD909" s="124" t="e">
        <f t="shared" ref="CD909" si="17710">V909/V932</f>
        <v>#DIV/0!</v>
      </c>
      <c r="CE909" s="125" t="e">
        <f t="shared" ref="CE909" si="17711">W909/W932</f>
        <v>#DIV/0!</v>
      </c>
      <c r="CF909" s="122" t="e">
        <f t="shared" ref="CF909" si="17712">X909/X932</f>
        <v>#DIV/0!</v>
      </c>
      <c r="CG909" s="123" t="e">
        <f t="shared" ref="CG909" si="17713">Y909/Y932</f>
        <v>#DIV/0!</v>
      </c>
      <c r="CH909" s="124" t="e">
        <f t="shared" ref="CH909" si="17714">Z909/Z932</f>
        <v>#DIV/0!</v>
      </c>
      <c r="CI909" s="122" t="e">
        <f t="shared" ref="CI909" si="17715">AA909/AA932</f>
        <v>#DIV/0!</v>
      </c>
      <c r="CJ909" s="128" t="e">
        <f t="shared" ref="CJ909" si="17716">AB909/AB932</f>
        <v>#DIV/0!</v>
      </c>
      <c r="CK909" s="129" t="e">
        <f t="shared" ref="CK909" si="17717">AC909/AC932</f>
        <v>#DIV/0!</v>
      </c>
    </row>
    <row r="910" spans="1:89" ht="13.5" thickBot="1" x14ac:dyDescent="0.25">
      <c r="A910" s="138" t="s">
        <v>23</v>
      </c>
      <c r="B910" s="186"/>
      <c r="C910" s="187"/>
      <c r="D910" s="188"/>
      <c r="E910" s="189"/>
      <c r="F910" s="186"/>
      <c r="G910" s="190"/>
      <c r="H910" s="188"/>
      <c r="I910" s="189"/>
      <c r="J910" s="186"/>
      <c r="K910" s="190"/>
      <c r="L910" s="188"/>
      <c r="M910" s="186"/>
      <c r="N910" s="191"/>
      <c r="O910" s="192"/>
      <c r="P910" s="186"/>
      <c r="Q910" s="190"/>
      <c r="R910" s="188"/>
      <c r="S910" s="189"/>
      <c r="T910" s="186"/>
      <c r="U910" s="190"/>
      <c r="V910" s="188"/>
      <c r="W910" s="189"/>
      <c r="X910" s="186"/>
      <c r="Y910" s="190"/>
      <c r="Z910" s="188"/>
      <c r="AA910" s="186"/>
      <c r="AB910" s="163">
        <f t="shared" si="17689"/>
        <v>0</v>
      </c>
      <c r="AC910" s="164">
        <f t="shared" si="17690"/>
        <v>0</v>
      </c>
      <c r="AE910" s="253">
        <f>$AE$11</f>
        <v>0</v>
      </c>
      <c r="AF910" s="119">
        <f>SUMIF($A$9:$A$32,$AE910,B$908:B$931)</f>
        <v>0</v>
      </c>
      <c r="AG910" s="187">
        <f t="shared" si="17660"/>
        <v>0</v>
      </c>
      <c r="AH910" s="188">
        <f t="shared" si="17660"/>
        <v>0</v>
      </c>
      <c r="AI910" s="189">
        <f t="shared" si="17660"/>
        <v>0</v>
      </c>
      <c r="AJ910" s="186">
        <f t="shared" si="17660"/>
        <v>0</v>
      </c>
      <c r="AK910" s="190">
        <f t="shared" si="17660"/>
        <v>0</v>
      </c>
      <c r="AL910" s="188">
        <f t="shared" si="17660"/>
        <v>0</v>
      </c>
      <c r="AM910" s="189">
        <f t="shared" si="17660"/>
        <v>0</v>
      </c>
      <c r="AN910" s="186">
        <f t="shared" si="17660"/>
        <v>0</v>
      </c>
      <c r="AO910" s="190">
        <f t="shared" si="17660"/>
        <v>0</v>
      </c>
      <c r="AP910" s="188">
        <f t="shared" si="17660"/>
        <v>0</v>
      </c>
      <c r="AQ910" s="186">
        <f t="shared" si="17660"/>
        <v>0</v>
      </c>
      <c r="AR910" s="191">
        <f t="shared" si="17660"/>
        <v>0</v>
      </c>
      <c r="AS910" s="192">
        <f t="shared" si="17660"/>
        <v>0</v>
      </c>
      <c r="AT910" s="186">
        <f t="shared" si="17660"/>
        <v>0</v>
      </c>
      <c r="AU910" s="190">
        <f t="shared" si="17660"/>
        <v>0</v>
      </c>
      <c r="AV910" s="188">
        <f t="shared" si="17660"/>
        <v>0</v>
      </c>
      <c r="AW910" s="189">
        <f t="shared" si="17661"/>
        <v>0</v>
      </c>
      <c r="AX910" s="186">
        <f t="shared" si="17661"/>
        <v>0</v>
      </c>
      <c r="AY910" s="190">
        <f t="shared" si="17661"/>
        <v>0</v>
      </c>
      <c r="AZ910" s="188">
        <f t="shared" si="17661"/>
        <v>0</v>
      </c>
      <c r="BA910" s="189">
        <f t="shared" si="17661"/>
        <v>0</v>
      </c>
      <c r="BB910" s="186">
        <f t="shared" si="17661"/>
        <v>0</v>
      </c>
      <c r="BC910" s="190">
        <f t="shared" si="17661"/>
        <v>0</v>
      </c>
      <c r="BD910" s="188">
        <f t="shared" si="17661"/>
        <v>0</v>
      </c>
      <c r="BE910" s="186">
        <f t="shared" si="17661"/>
        <v>0</v>
      </c>
      <c r="BF910" s="163">
        <f t="shared" si="17661"/>
        <v>0</v>
      </c>
      <c r="BG910" s="164">
        <f t="shared" si="17661"/>
        <v>0</v>
      </c>
      <c r="BI910" s="138" t="s">
        <v>23</v>
      </c>
      <c r="BJ910" s="122" t="e">
        <f>B910/B932</f>
        <v>#DIV/0!</v>
      </c>
      <c r="BK910" s="123" t="e">
        <f t="shared" ref="BK910" si="17718">C910/C932</f>
        <v>#DIV/0!</v>
      </c>
      <c r="BL910" s="124" t="e">
        <f t="shared" ref="BL910" si="17719">D910/D932</f>
        <v>#DIV/0!</v>
      </c>
      <c r="BM910" s="125" t="e">
        <f t="shared" ref="BM910" si="17720">E910/E932</f>
        <v>#DIV/0!</v>
      </c>
      <c r="BN910" s="122" t="e">
        <f t="shared" ref="BN910" si="17721">F910/F932</f>
        <v>#DIV/0!</v>
      </c>
      <c r="BO910" s="123" t="e">
        <f t="shared" ref="BO910" si="17722">G910/G932</f>
        <v>#DIV/0!</v>
      </c>
      <c r="BP910" s="124" t="e">
        <f t="shared" ref="BP910" si="17723">H910/H932</f>
        <v>#DIV/0!</v>
      </c>
      <c r="BQ910" s="125" t="e">
        <f t="shared" ref="BQ910" si="17724">I910/I932</f>
        <v>#DIV/0!</v>
      </c>
      <c r="BR910" s="122" t="e">
        <f t="shared" ref="BR910" si="17725">J910/J932</f>
        <v>#DIV/0!</v>
      </c>
      <c r="BS910" s="123" t="e">
        <f t="shared" ref="BS910" si="17726">K910/K932</f>
        <v>#DIV/0!</v>
      </c>
      <c r="BT910" s="124" t="e">
        <f t="shared" ref="BT910" si="17727">L910/L932</f>
        <v>#DIV/0!</v>
      </c>
      <c r="BU910" s="122" t="e">
        <f t="shared" ref="BU910" si="17728">M910/M932</f>
        <v>#DIV/0!</v>
      </c>
      <c r="BV910" s="126" t="e">
        <f t="shared" ref="BV910" si="17729">N910/N932</f>
        <v>#DIV/0!</v>
      </c>
      <c r="BW910" s="127" t="e">
        <f t="shared" ref="BW910" si="17730">O910/O932</f>
        <v>#DIV/0!</v>
      </c>
      <c r="BX910" s="122" t="e">
        <f t="shared" ref="BX910" si="17731">P910/P932</f>
        <v>#DIV/0!</v>
      </c>
      <c r="BY910" s="123" t="e">
        <f t="shared" ref="BY910" si="17732">Q910/Q932</f>
        <v>#DIV/0!</v>
      </c>
      <c r="BZ910" s="124" t="e">
        <f t="shared" ref="BZ910" si="17733">R910/R932</f>
        <v>#DIV/0!</v>
      </c>
      <c r="CA910" s="125" t="e">
        <f t="shared" ref="CA910" si="17734">S910/S932</f>
        <v>#DIV/0!</v>
      </c>
      <c r="CB910" s="122" t="e">
        <f t="shared" ref="CB910" si="17735">T910/T932</f>
        <v>#DIV/0!</v>
      </c>
      <c r="CC910" s="123" t="e">
        <f t="shared" ref="CC910" si="17736">U910/U932</f>
        <v>#DIV/0!</v>
      </c>
      <c r="CD910" s="124" t="e">
        <f t="shared" ref="CD910" si="17737">V910/V932</f>
        <v>#DIV/0!</v>
      </c>
      <c r="CE910" s="125" t="e">
        <f t="shared" ref="CE910" si="17738">W910/W932</f>
        <v>#DIV/0!</v>
      </c>
      <c r="CF910" s="122" t="e">
        <f t="shared" ref="CF910" si="17739">X910/X932</f>
        <v>#DIV/0!</v>
      </c>
      <c r="CG910" s="123" t="e">
        <f t="shared" ref="CG910" si="17740">Y910/Y932</f>
        <v>#DIV/0!</v>
      </c>
      <c r="CH910" s="124" t="e">
        <f t="shared" ref="CH910" si="17741">Z910/Z932</f>
        <v>#DIV/0!</v>
      </c>
      <c r="CI910" s="122" t="e">
        <f t="shared" ref="CI910" si="17742">AA910/AA932</f>
        <v>#DIV/0!</v>
      </c>
      <c r="CJ910" s="128" t="e">
        <f t="shared" ref="CJ910" si="17743">AB910/AB932</f>
        <v>#DIV/0!</v>
      </c>
      <c r="CK910" s="129" t="e">
        <f t="shared" ref="CK910" si="17744">AC910/AC932</f>
        <v>#DIV/0!</v>
      </c>
    </row>
    <row r="911" spans="1:89" ht="14.25" thickTop="1" thickBot="1" x14ac:dyDescent="0.25">
      <c r="A911" s="130" t="s">
        <v>24</v>
      </c>
      <c r="B911" s="179"/>
      <c r="C911" s="180"/>
      <c r="D911" s="181"/>
      <c r="E911" s="182"/>
      <c r="F911" s="179"/>
      <c r="G911" s="183"/>
      <c r="H911" s="181"/>
      <c r="I911" s="182"/>
      <c r="J911" s="179"/>
      <c r="K911" s="183"/>
      <c r="L911" s="181"/>
      <c r="M911" s="179"/>
      <c r="N911" s="184"/>
      <c r="O911" s="185"/>
      <c r="P911" s="179"/>
      <c r="Q911" s="183"/>
      <c r="R911" s="181"/>
      <c r="S911" s="182"/>
      <c r="T911" s="179"/>
      <c r="U911" s="183"/>
      <c r="V911" s="181"/>
      <c r="W911" s="182"/>
      <c r="X911" s="179"/>
      <c r="Y911" s="183"/>
      <c r="Z911" s="181"/>
      <c r="AA911" s="179"/>
      <c r="AB911" s="163">
        <f t="shared" si="17689"/>
        <v>0</v>
      </c>
      <c r="AC911" s="164">
        <f t="shared" si="17690"/>
        <v>0</v>
      </c>
      <c r="AE911" s="250" t="s">
        <v>25</v>
      </c>
      <c r="AF911" s="14">
        <f t="shared" ref="AF911:BG911" si="17745">SUM(AF908:AF910)</f>
        <v>0</v>
      </c>
      <c r="AG911" s="1">
        <f t="shared" si="17745"/>
        <v>0</v>
      </c>
      <c r="AH911" s="14">
        <f t="shared" si="17745"/>
        <v>0</v>
      </c>
      <c r="AI911" s="1">
        <f t="shared" si="17745"/>
        <v>0</v>
      </c>
      <c r="AJ911" s="14">
        <f t="shared" si="17745"/>
        <v>0</v>
      </c>
      <c r="AK911" s="1">
        <f t="shared" si="17745"/>
        <v>0</v>
      </c>
      <c r="AL911" s="14">
        <f t="shared" si="17745"/>
        <v>0</v>
      </c>
      <c r="AM911" s="1">
        <f t="shared" si="17745"/>
        <v>0</v>
      </c>
      <c r="AN911" s="14">
        <f t="shared" si="17745"/>
        <v>0</v>
      </c>
      <c r="AO911" s="1">
        <f t="shared" si="17745"/>
        <v>0</v>
      </c>
      <c r="AP911" s="14">
        <f t="shared" si="17745"/>
        <v>0</v>
      </c>
      <c r="AQ911" s="1">
        <f t="shared" si="17745"/>
        <v>0</v>
      </c>
      <c r="AR911" s="14">
        <f t="shared" si="17745"/>
        <v>0</v>
      </c>
      <c r="AS911" s="1">
        <f t="shared" si="17745"/>
        <v>0</v>
      </c>
      <c r="AT911" s="14">
        <f t="shared" si="17745"/>
        <v>0</v>
      </c>
      <c r="AU911" s="1">
        <f t="shared" si="17745"/>
        <v>0</v>
      </c>
      <c r="AV911" s="14">
        <f t="shared" si="17745"/>
        <v>0</v>
      </c>
      <c r="AW911" s="1">
        <f t="shared" si="17745"/>
        <v>0</v>
      </c>
      <c r="AX911" s="14">
        <f t="shared" si="17745"/>
        <v>0</v>
      </c>
      <c r="AY911" s="1">
        <f t="shared" si="17745"/>
        <v>0</v>
      </c>
      <c r="AZ911" s="14">
        <f t="shared" si="17745"/>
        <v>0</v>
      </c>
      <c r="BA911" s="1">
        <f t="shared" si="17745"/>
        <v>0</v>
      </c>
      <c r="BB911" s="14">
        <f t="shared" si="17745"/>
        <v>0</v>
      </c>
      <c r="BC911" s="1">
        <f t="shared" si="17745"/>
        <v>0</v>
      </c>
      <c r="BD911" s="14">
        <f t="shared" si="17745"/>
        <v>0</v>
      </c>
      <c r="BE911" s="1">
        <f t="shared" si="17745"/>
        <v>0</v>
      </c>
      <c r="BF911" s="165">
        <f t="shared" si="17745"/>
        <v>0</v>
      </c>
      <c r="BG911" s="166">
        <f t="shared" si="17745"/>
        <v>0</v>
      </c>
      <c r="BI911" s="130" t="s">
        <v>24</v>
      </c>
      <c r="BJ911" s="122" t="e">
        <f>B911/B932</f>
        <v>#DIV/0!</v>
      </c>
      <c r="BK911" s="123" t="e">
        <f t="shared" ref="BK911" si="17746">C911/C932</f>
        <v>#DIV/0!</v>
      </c>
      <c r="BL911" s="124" t="e">
        <f t="shared" ref="BL911" si="17747">D911/D932</f>
        <v>#DIV/0!</v>
      </c>
      <c r="BM911" s="125" t="e">
        <f t="shared" ref="BM911" si="17748">E911/E932</f>
        <v>#DIV/0!</v>
      </c>
      <c r="BN911" s="122" t="e">
        <f t="shared" ref="BN911" si="17749">F911/F932</f>
        <v>#DIV/0!</v>
      </c>
      <c r="BO911" s="123" t="e">
        <f t="shared" ref="BO911" si="17750">G911/G932</f>
        <v>#DIV/0!</v>
      </c>
      <c r="BP911" s="124" t="e">
        <f t="shared" ref="BP911" si="17751">H911/H932</f>
        <v>#DIV/0!</v>
      </c>
      <c r="BQ911" s="125" t="e">
        <f t="shared" ref="BQ911" si="17752">I911/I932</f>
        <v>#DIV/0!</v>
      </c>
      <c r="BR911" s="122" t="e">
        <f t="shared" ref="BR911" si="17753">J911/J932</f>
        <v>#DIV/0!</v>
      </c>
      <c r="BS911" s="123" t="e">
        <f t="shared" ref="BS911" si="17754">K911/K932</f>
        <v>#DIV/0!</v>
      </c>
      <c r="BT911" s="124" t="e">
        <f t="shared" ref="BT911" si="17755">L911/L932</f>
        <v>#DIV/0!</v>
      </c>
      <c r="BU911" s="122" t="e">
        <f t="shared" ref="BU911" si="17756">M911/M932</f>
        <v>#DIV/0!</v>
      </c>
      <c r="BV911" s="126" t="e">
        <f t="shared" ref="BV911" si="17757">N911/N932</f>
        <v>#DIV/0!</v>
      </c>
      <c r="BW911" s="127" t="e">
        <f t="shared" ref="BW911" si="17758">O911/O932</f>
        <v>#DIV/0!</v>
      </c>
      <c r="BX911" s="122" t="e">
        <f t="shared" ref="BX911" si="17759">P911/P932</f>
        <v>#DIV/0!</v>
      </c>
      <c r="BY911" s="123" t="e">
        <f t="shared" ref="BY911" si="17760">Q911/Q932</f>
        <v>#DIV/0!</v>
      </c>
      <c r="BZ911" s="124" t="e">
        <f t="shared" ref="BZ911" si="17761">R911/R932</f>
        <v>#DIV/0!</v>
      </c>
      <c r="CA911" s="125" t="e">
        <f t="shared" ref="CA911" si="17762">S911/S932</f>
        <v>#DIV/0!</v>
      </c>
      <c r="CB911" s="122" t="e">
        <f t="shared" ref="CB911" si="17763">T911/T932</f>
        <v>#DIV/0!</v>
      </c>
      <c r="CC911" s="123" t="e">
        <f t="shared" ref="CC911" si="17764">U911/U932</f>
        <v>#DIV/0!</v>
      </c>
      <c r="CD911" s="124" t="e">
        <f t="shared" ref="CD911" si="17765">V911/V932</f>
        <v>#DIV/0!</v>
      </c>
      <c r="CE911" s="125" t="e">
        <f t="shared" ref="CE911" si="17766">W911/W932</f>
        <v>#DIV/0!</v>
      </c>
      <c r="CF911" s="122" t="e">
        <f t="shared" ref="CF911" si="17767">X911/X932</f>
        <v>#DIV/0!</v>
      </c>
      <c r="CG911" s="123" t="e">
        <f t="shared" ref="CG911" si="17768">Y911/Y932</f>
        <v>#DIV/0!</v>
      </c>
      <c r="CH911" s="124" t="e">
        <f t="shared" ref="CH911" si="17769">Z911/Z932</f>
        <v>#DIV/0!</v>
      </c>
      <c r="CI911" s="122" t="e">
        <f t="shared" ref="CI911" si="17770">AA911/AA932</f>
        <v>#DIV/0!</v>
      </c>
      <c r="CJ911" s="128" t="e">
        <f t="shared" ref="CJ911" si="17771">AB911/AB932</f>
        <v>#DIV/0!</v>
      </c>
      <c r="CK911" s="129" t="e">
        <f t="shared" ref="CK911" si="17772">AC911/AC932</f>
        <v>#DIV/0!</v>
      </c>
    </row>
    <row r="912" spans="1:89" ht="13.5" thickTop="1" x14ac:dyDescent="0.2">
      <c r="A912" s="138" t="s">
        <v>20</v>
      </c>
      <c r="B912" s="186"/>
      <c r="C912" s="187"/>
      <c r="D912" s="188"/>
      <c r="E912" s="189"/>
      <c r="F912" s="186"/>
      <c r="G912" s="190"/>
      <c r="H912" s="188"/>
      <c r="I912" s="189"/>
      <c r="J912" s="186"/>
      <c r="K912" s="190"/>
      <c r="L912" s="188"/>
      <c r="M912" s="186"/>
      <c r="N912" s="191"/>
      <c r="O912" s="192"/>
      <c r="P912" s="186"/>
      <c r="Q912" s="190"/>
      <c r="R912" s="188"/>
      <c r="S912" s="189"/>
      <c r="T912" s="186"/>
      <c r="U912" s="190"/>
      <c r="V912" s="188"/>
      <c r="W912" s="189"/>
      <c r="X912" s="186"/>
      <c r="Y912" s="190"/>
      <c r="Z912" s="188"/>
      <c r="AA912" s="186"/>
      <c r="AB912" s="163">
        <f t="shared" si="17689"/>
        <v>0</v>
      </c>
      <c r="AC912" s="164">
        <f t="shared" si="17690"/>
        <v>0</v>
      </c>
      <c r="BI912" s="138" t="s">
        <v>20</v>
      </c>
      <c r="BJ912" s="122" t="e">
        <f>B912/B932</f>
        <v>#DIV/0!</v>
      </c>
      <c r="BK912" s="123" t="e">
        <f t="shared" ref="BK912" si="17773">C912/C932</f>
        <v>#DIV/0!</v>
      </c>
      <c r="BL912" s="124" t="e">
        <f t="shared" ref="BL912" si="17774">D912/D932</f>
        <v>#DIV/0!</v>
      </c>
      <c r="BM912" s="125" t="e">
        <f t="shared" ref="BM912" si="17775">E912/E932</f>
        <v>#DIV/0!</v>
      </c>
      <c r="BN912" s="122" t="e">
        <f t="shared" ref="BN912" si="17776">F912/F932</f>
        <v>#DIV/0!</v>
      </c>
      <c r="BO912" s="123" t="e">
        <f t="shared" ref="BO912" si="17777">G912/G932</f>
        <v>#DIV/0!</v>
      </c>
      <c r="BP912" s="124" t="e">
        <f t="shared" ref="BP912" si="17778">H912/H932</f>
        <v>#DIV/0!</v>
      </c>
      <c r="BQ912" s="125" t="e">
        <f t="shared" ref="BQ912" si="17779">I912/I932</f>
        <v>#DIV/0!</v>
      </c>
      <c r="BR912" s="122" t="e">
        <f t="shared" ref="BR912" si="17780">J912/J932</f>
        <v>#DIV/0!</v>
      </c>
      <c r="BS912" s="123" t="e">
        <f t="shared" ref="BS912" si="17781">K912/K932</f>
        <v>#DIV/0!</v>
      </c>
      <c r="BT912" s="124" t="e">
        <f t="shared" ref="BT912" si="17782">L912/L932</f>
        <v>#DIV/0!</v>
      </c>
      <c r="BU912" s="122" t="e">
        <f t="shared" ref="BU912" si="17783">M912/M932</f>
        <v>#DIV/0!</v>
      </c>
      <c r="BV912" s="126" t="e">
        <f t="shared" ref="BV912" si="17784">N912/N932</f>
        <v>#DIV/0!</v>
      </c>
      <c r="BW912" s="127" t="e">
        <f t="shared" ref="BW912" si="17785">O912/O932</f>
        <v>#DIV/0!</v>
      </c>
      <c r="BX912" s="122" t="e">
        <f t="shared" ref="BX912" si="17786">P912/P932</f>
        <v>#DIV/0!</v>
      </c>
      <c r="BY912" s="123" t="e">
        <f t="shared" ref="BY912" si="17787">Q912/Q932</f>
        <v>#DIV/0!</v>
      </c>
      <c r="BZ912" s="124" t="e">
        <f t="shared" ref="BZ912" si="17788">R912/R932</f>
        <v>#DIV/0!</v>
      </c>
      <c r="CA912" s="125" t="e">
        <f t="shared" ref="CA912" si="17789">S912/S932</f>
        <v>#DIV/0!</v>
      </c>
      <c r="CB912" s="122" t="e">
        <f t="shared" ref="CB912" si="17790">T912/T932</f>
        <v>#DIV/0!</v>
      </c>
      <c r="CC912" s="123" t="e">
        <f t="shared" ref="CC912" si="17791">U912/U932</f>
        <v>#DIV/0!</v>
      </c>
      <c r="CD912" s="124" t="e">
        <f t="shared" ref="CD912" si="17792">V912/V932</f>
        <v>#DIV/0!</v>
      </c>
      <c r="CE912" s="125" t="e">
        <f t="shared" ref="CE912" si="17793">W912/W932</f>
        <v>#DIV/0!</v>
      </c>
      <c r="CF912" s="122" t="e">
        <f t="shared" ref="CF912" si="17794">X912/X932</f>
        <v>#DIV/0!</v>
      </c>
      <c r="CG912" s="123" t="e">
        <f t="shared" ref="CG912" si="17795">Y912/Y932</f>
        <v>#DIV/0!</v>
      </c>
      <c r="CH912" s="124" t="e">
        <f t="shared" ref="CH912" si="17796">Z912/Z932</f>
        <v>#DIV/0!</v>
      </c>
      <c r="CI912" s="122" t="e">
        <f t="shared" ref="CI912" si="17797">AA912/AA932</f>
        <v>#DIV/0!</v>
      </c>
      <c r="CJ912" s="128" t="e">
        <f t="shared" ref="CJ912" si="17798">AB912/AB932</f>
        <v>#DIV/0!</v>
      </c>
      <c r="CK912" s="129" t="e">
        <f t="shared" ref="CK912" si="17799">AC912/AC932</f>
        <v>#DIV/0!</v>
      </c>
    </row>
    <row r="913" spans="1:89" ht="13.5" thickBot="1" x14ac:dyDescent="0.25">
      <c r="A913" s="130" t="s">
        <v>22</v>
      </c>
      <c r="B913" s="179"/>
      <c r="C913" s="180"/>
      <c r="D913" s="181"/>
      <c r="E913" s="182"/>
      <c r="F913" s="179"/>
      <c r="G913" s="183"/>
      <c r="H913" s="181"/>
      <c r="I913" s="182"/>
      <c r="J913" s="179"/>
      <c r="K913" s="183"/>
      <c r="L913" s="181"/>
      <c r="M913" s="179"/>
      <c r="N913" s="184"/>
      <c r="O913" s="185"/>
      <c r="P913" s="179"/>
      <c r="Q913" s="183"/>
      <c r="R913" s="181"/>
      <c r="S913" s="182"/>
      <c r="T913" s="179"/>
      <c r="U913" s="183"/>
      <c r="V913" s="181"/>
      <c r="W913" s="182"/>
      <c r="X913" s="179"/>
      <c r="Y913" s="183"/>
      <c r="Z913" s="181"/>
      <c r="AA913" s="179"/>
      <c r="AB913" s="163">
        <f t="shared" si="17689"/>
        <v>0</v>
      </c>
      <c r="AC913" s="164">
        <f t="shared" si="17690"/>
        <v>0</v>
      </c>
      <c r="AE913" t="s">
        <v>26</v>
      </c>
      <c r="BI913" s="130" t="s">
        <v>22</v>
      </c>
      <c r="BJ913" s="122" t="e">
        <f>B913/B932</f>
        <v>#DIV/0!</v>
      </c>
      <c r="BK913" s="123" t="e">
        <f t="shared" ref="BK913" si="17800">C913/C932</f>
        <v>#DIV/0!</v>
      </c>
      <c r="BL913" s="124" t="e">
        <f t="shared" ref="BL913" si="17801">D913/D932</f>
        <v>#DIV/0!</v>
      </c>
      <c r="BM913" s="125" t="e">
        <f t="shared" ref="BM913" si="17802">E913/E932</f>
        <v>#DIV/0!</v>
      </c>
      <c r="BN913" s="122" t="e">
        <f t="shared" ref="BN913" si="17803">F913/F932</f>
        <v>#DIV/0!</v>
      </c>
      <c r="BO913" s="123" t="e">
        <f t="shared" ref="BO913" si="17804">G913/G932</f>
        <v>#DIV/0!</v>
      </c>
      <c r="BP913" s="124" t="e">
        <f t="shared" ref="BP913" si="17805">H913/H932</f>
        <v>#DIV/0!</v>
      </c>
      <c r="BQ913" s="125" t="e">
        <f t="shared" ref="BQ913" si="17806">I913/I932</f>
        <v>#DIV/0!</v>
      </c>
      <c r="BR913" s="122" t="e">
        <f t="shared" ref="BR913" si="17807">J913/J932</f>
        <v>#DIV/0!</v>
      </c>
      <c r="BS913" s="123" t="e">
        <f t="shared" ref="BS913" si="17808">K913/K932</f>
        <v>#DIV/0!</v>
      </c>
      <c r="BT913" s="124" t="e">
        <f t="shared" ref="BT913" si="17809">L913/L932</f>
        <v>#DIV/0!</v>
      </c>
      <c r="BU913" s="122" t="e">
        <f t="shared" ref="BU913" si="17810">M913/M932</f>
        <v>#DIV/0!</v>
      </c>
      <c r="BV913" s="126" t="e">
        <f t="shared" ref="BV913" si="17811">N913/N932</f>
        <v>#DIV/0!</v>
      </c>
      <c r="BW913" s="127" t="e">
        <f t="shared" ref="BW913" si="17812">O913/O932</f>
        <v>#DIV/0!</v>
      </c>
      <c r="BX913" s="122" t="e">
        <f t="shared" ref="BX913" si="17813">P913/P932</f>
        <v>#DIV/0!</v>
      </c>
      <c r="BY913" s="123" t="e">
        <f t="shared" ref="BY913" si="17814">Q913/Q932</f>
        <v>#DIV/0!</v>
      </c>
      <c r="BZ913" s="124" t="e">
        <f t="shared" ref="BZ913" si="17815">R913/R932</f>
        <v>#DIV/0!</v>
      </c>
      <c r="CA913" s="125" t="e">
        <f t="shared" ref="CA913" si="17816">S913/S932</f>
        <v>#DIV/0!</v>
      </c>
      <c r="CB913" s="122" t="e">
        <f t="shared" ref="CB913" si="17817">T913/T932</f>
        <v>#DIV/0!</v>
      </c>
      <c r="CC913" s="123" t="e">
        <f t="shared" ref="CC913" si="17818">U913/U932</f>
        <v>#DIV/0!</v>
      </c>
      <c r="CD913" s="124" t="e">
        <f t="shared" ref="CD913" si="17819">V913/V932</f>
        <v>#DIV/0!</v>
      </c>
      <c r="CE913" s="125" t="e">
        <f t="shared" ref="CE913" si="17820">W913/W932</f>
        <v>#DIV/0!</v>
      </c>
      <c r="CF913" s="122" t="e">
        <f t="shared" ref="CF913" si="17821">X913/X932</f>
        <v>#DIV/0!</v>
      </c>
      <c r="CG913" s="123" t="e">
        <f t="shared" ref="CG913" si="17822">Y913/Y932</f>
        <v>#DIV/0!</v>
      </c>
      <c r="CH913" s="124" t="e">
        <f t="shared" ref="CH913" si="17823">Z913/Z932</f>
        <v>#DIV/0!</v>
      </c>
      <c r="CI913" s="122" t="e">
        <f t="shared" ref="CI913" si="17824">AA913/AA932</f>
        <v>#DIV/0!</v>
      </c>
      <c r="CJ913" s="128" t="e">
        <f t="shared" ref="CJ913" si="17825">AB913/AB932</f>
        <v>#DIV/0!</v>
      </c>
      <c r="CK913" s="129" t="e">
        <f t="shared" ref="CK913" si="17826">AC913/AC932</f>
        <v>#DIV/0!</v>
      </c>
    </row>
    <row r="914" spans="1:89" ht="14.25" thickTop="1" thickBot="1" x14ac:dyDescent="0.25">
      <c r="A914" s="138" t="s">
        <v>27</v>
      </c>
      <c r="B914" s="186"/>
      <c r="C914" s="187"/>
      <c r="D914" s="188"/>
      <c r="E914" s="189"/>
      <c r="F914" s="186"/>
      <c r="G914" s="190"/>
      <c r="H914" s="188"/>
      <c r="I914" s="189"/>
      <c r="J914" s="186"/>
      <c r="K914" s="190"/>
      <c r="L914" s="188"/>
      <c r="M914" s="186"/>
      <c r="N914" s="191"/>
      <c r="O914" s="192"/>
      <c r="P914" s="186"/>
      <c r="Q914" s="190"/>
      <c r="R914" s="188"/>
      <c r="S914" s="189"/>
      <c r="T914" s="186"/>
      <c r="U914" s="190"/>
      <c r="V914" s="188"/>
      <c r="W914" s="189"/>
      <c r="X914" s="186"/>
      <c r="Y914" s="190"/>
      <c r="Z914" s="188"/>
      <c r="AA914" s="186"/>
      <c r="AB914" s="163">
        <f t="shared" si="17689"/>
        <v>0</v>
      </c>
      <c r="AC914" s="164">
        <f t="shared" si="17690"/>
        <v>0</v>
      </c>
      <c r="AE914" s="265" t="s">
        <v>2</v>
      </c>
      <c r="AF914" s="267" t="s">
        <v>3</v>
      </c>
      <c r="AG914" s="268"/>
      <c r="AH914" s="267" t="s">
        <v>4</v>
      </c>
      <c r="AI914" s="268"/>
      <c r="AJ914" s="267" t="s">
        <v>5</v>
      </c>
      <c r="AK914" s="268"/>
      <c r="AL914" s="267" t="s">
        <v>6</v>
      </c>
      <c r="AM914" s="268"/>
      <c r="AN914" s="267" t="s">
        <v>7</v>
      </c>
      <c r="AO914" s="268"/>
      <c r="AP914" s="267" t="s">
        <v>8</v>
      </c>
      <c r="AQ914" s="268"/>
      <c r="AR914" s="267" t="s">
        <v>9</v>
      </c>
      <c r="AS914" s="268"/>
      <c r="AT914" s="267" t="s">
        <v>10</v>
      </c>
      <c r="AU914" s="268"/>
      <c r="AV914" s="267" t="s">
        <v>11</v>
      </c>
      <c r="AW914" s="268"/>
      <c r="AX914" s="267" t="s">
        <v>12</v>
      </c>
      <c r="AY914" s="268"/>
      <c r="AZ914" s="267" t="s">
        <v>13</v>
      </c>
      <c r="BA914" s="268"/>
      <c r="BB914" s="267" t="s">
        <v>14</v>
      </c>
      <c r="BC914" s="268"/>
      <c r="BD914" s="270" t="s">
        <v>15</v>
      </c>
      <c r="BE914" s="271"/>
      <c r="BF914" s="272" t="s">
        <v>16</v>
      </c>
      <c r="BG914" s="273"/>
      <c r="BI914" s="138" t="s">
        <v>27</v>
      </c>
      <c r="BJ914" s="122" t="e">
        <f>B914/B932</f>
        <v>#DIV/0!</v>
      </c>
      <c r="BK914" s="123" t="e">
        <f t="shared" ref="BK914" si="17827">C914/C932</f>
        <v>#DIV/0!</v>
      </c>
      <c r="BL914" s="124" t="e">
        <f t="shared" ref="BL914" si="17828">D914/D932</f>
        <v>#DIV/0!</v>
      </c>
      <c r="BM914" s="125" t="e">
        <f t="shared" ref="BM914" si="17829">E914/E932</f>
        <v>#DIV/0!</v>
      </c>
      <c r="BN914" s="122" t="e">
        <f t="shared" ref="BN914" si="17830">F914/F932</f>
        <v>#DIV/0!</v>
      </c>
      <c r="BO914" s="123" t="e">
        <f t="shared" ref="BO914" si="17831">G914/G932</f>
        <v>#DIV/0!</v>
      </c>
      <c r="BP914" s="124" t="e">
        <f t="shared" ref="BP914" si="17832">H914/H932</f>
        <v>#DIV/0!</v>
      </c>
      <c r="BQ914" s="125" t="e">
        <f t="shared" ref="BQ914" si="17833">I914/I932</f>
        <v>#DIV/0!</v>
      </c>
      <c r="BR914" s="122" t="e">
        <f t="shared" ref="BR914" si="17834">J914/J932</f>
        <v>#DIV/0!</v>
      </c>
      <c r="BS914" s="123" t="e">
        <f t="shared" ref="BS914" si="17835">K914/K932</f>
        <v>#DIV/0!</v>
      </c>
      <c r="BT914" s="124" t="e">
        <f t="shared" ref="BT914" si="17836">L914/L932</f>
        <v>#DIV/0!</v>
      </c>
      <c r="BU914" s="122" t="e">
        <f t="shared" ref="BU914" si="17837">M914/M932</f>
        <v>#DIV/0!</v>
      </c>
      <c r="BV914" s="126" t="e">
        <f t="shared" ref="BV914" si="17838">N914/N932</f>
        <v>#DIV/0!</v>
      </c>
      <c r="BW914" s="127" t="e">
        <f t="shared" ref="BW914" si="17839">O914/O932</f>
        <v>#DIV/0!</v>
      </c>
      <c r="BX914" s="122" t="e">
        <f t="shared" ref="BX914" si="17840">P914/P932</f>
        <v>#DIV/0!</v>
      </c>
      <c r="BY914" s="123" t="e">
        <f t="shared" ref="BY914" si="17841">Q914/Q932</f>
        <v>#DIV/0!</v>
      </c>
      <c r="BZ914" s="124" t="e">
        <f t="shared" ref="BZ914" si="17842">R914/R932</f>
        <v>#DIV/0!</v>
      </c>
      <c r="CA914" s="125" t="e">
        <f t="shared" ref="CA914" si="17843">S914/S932</f>
        <v>#DIV/0!</v>
      </c>
      <c r="CB914" s="122" t="e">
        <f t="shared" ref="CB914" si="17844">T914/T932</f>
        <v>#DIV/0!</v>
      </c>
      <c r="CC914" s="123" t="e">
        <f t="shared" ref="CC914" si="17845">U914/U932</f>
        <v>#DIV/0!</v>
      </c>
      <c r="CD914" s="124" t="e">
        <f t="shared" ref="CD914" si="17846">V914/V932</f>
        <v>#DIV/0!</v>
      </c>
      <c r="CE914" s="125" t="e">
        <f t="shared" ref="CE914" si="17847">W914/W932</f>
        <v>#DIV/0!</v>
      </c>
      <c r="CF914" s="122" t="e">
        <f t="shared" ref="CF914" si="17848">X914/X932</f>
        <v>#DIV/0!</v>
      </c>
      <c r="CG914" s="123" t="e">
        <f t="shared" ref="CG914" si="17849">Y914/Y932</f>
        <v>#DIV/0!</v>
      </c>
      <c r="CH914" s="124" t="e">
        <f t="shared" ref="CH914" si="17850">Z914/Z932</f>
        <v>#DIV/0!</v>
      </c>
      <c r="CI914" s="122" t="e">
        <f t="shared" ref="CI914" si="17851">AA914/AA932</f>
        <v>#DIV/0!</v>
      </c>
      <c r="CJ914" s="128" t="e">
        <f t="shared" ref="CJ914" si="17852">AB914/AB932</f>
        <v>#DIV/0!</v>
      </c>
      <c r="CK914" s="129" t="e">
        <f t="shared" ref="CK914" si="17853">AC914/AC932</f>
        <v>#DIV/0!</v>
      </c>
    </row>
    <row r="915" spans="1:89" ht="15" thickTop="1" thickBot="1" x14ac:dyDescent="0.3">
      <c r="A915" s="130" t="s">
        <v>28</v>
      </c>
      <c r="B915" s="179"/>
      <c r="C915" s="180"/>
      <c r="D915" s="181"/>
      <c r="E915" s="182"/>
      <c r="F915" s="179"/>
      <c r="G915" s="183"/>
      <c r="H915" s="181"/>
      <c r="I915" s="182"/>
      <c r="J915" s="179"/>
      <c r="K915" s="183"/>
      <c r="L915" s="181"/>
      <c r="M915" s="179"/>
      <c r="N915" s="184"/>
      <c r="O915" s="185"/>
      <c r="P915" s="179"/>
      <c r="Q915" s="183"/>
      <c r="R915" s="181"/>
      <c r="S915" s="182"/>
      <c r="T915" s="179"/>
      <c r="U915" s="183"/>
      <c r="V915" s="181"/>
      <c r="W915" s="182"/>
      <c r="X915" s="179"/>
      <c r="Y915" s="183"/>
      <c r="Z915" s="181"/>
      <c r="AA915" s="179"/>
      <c r="AB915" s="163">
        <f t="shared" si="17689"/>
        <v>0</v>
      </c>
      <c r="AC915" s="164">
        <f t="shared" si="17690"/>
        <v>0</v>
      </c>
      <c r="AE915" s="266"/>
      <c r="AF915" s="110" t="s">
        <v>17</v>
      </c>
      <c r="AG915" s="111" t="s">
        <v>18</v>
      </c>
      <c r="AH915" s="112" t="s">
        <v>17</v>
      </c>
      <c r="AI915" s="113" t="s">
        <v>18</v>
      </c>
      <c r="AJ915" s="110" t="s">
        <v>17</v>
      </c>
      <c r="AK915" s="111" t="s">
        <v>18</v>
      </c>
      <c r="AL915" s="112" t="s">
        <v>17</v>
      </c>
      <c r="AM915" s="113" t="s">
        <v>18</v>
      </c>
      <c r="AN915" s="110" t="s">
        <v>17</v>
      </c>
      <c r="AO915" s="111" t="s">
        <v>18</v>
      </c>
      <c r="AP915" s="112" t="s">
        <v>17</v>
      </c>
      <c r="AQ915" s="110" t="s">
        <v>18</v>
      </c>
      <c r="AR915" s="114" t="s">
        <v>17</v>
      </c>
      <c r="AS915" s="115" t="s">
        <v>18</v>
      </c>
      <c r="AT915" s="110" t="s">
        <v>17</v>
      </c>
      <c r="AU915" s="111" t="s">
        <v>18</v>
      </c>
      <c r="AV915" s="112" t="s">
        <v>17</v>
      </c>
      <c r="AW915" s="113" t="s">
        <v>18</v>
      </c>
      <c r="AX915" s="110" t="s">
        <v>17</v>
      </c>
      <c r="AY915" s="111" t="s">
        <v>18</v>
      </c>
      <c r="AZ915" s="112" t="s">
        <v>17</v>
      </c>
      <c r="BA915" s="113" t="s">
        <v>18</v>
      </c>
      <c r="BB915" s="110" t="s">
        <v>17</v>
      </c>
      <c r="BC915" s="111" t="s">
        <v>18</v>
      </c>
      <c r="BD915" s="25" t="s">
        <v>17</v>
      </c>
      <c r="BE915" s="116" t="s">
        <v>18</v>
      </c>
      <c r="BF915" s="167" t="s">
        <v>17</v>
      </c>
      <c r="BG915" s="168" t="s">
        <v>18</v>
      </c>
      <c r="BI915" s="130" t="s">
        <v>28</v>
      </c>
      <c r="BJ915" s="122" t="e">
        <f>B915/B932</f>
        <v>#DIV/0!</v>
      </c>
      <c r="BK915" s="123" t="e">
        <f t="shared" ref="BK915" si="17854">C915/C932</f>
        <v>#DIV/0!</v>
      </c>
      <c r="BL915" s="124" t="e">
        <f t="shared" ref="BL915" si="17855">D915/D932</f>
        <v>#DIV/0!</v>
      </c>
      <c r="BM915" s="125" t="e">
        <f t="shared" ref="BM915" si="17856">E915/E932</f>
        <v>#DIV/0!</v>
      </c>
      <c r="BN915" s="122" t="e">
        <f t="shared" ref="BN915" si="17857">F915/F932</f>
        <v>#DIV/0!</v>
      </c>
      <c r="BO915" s="123" t="e">
        <f t="shared" ref="BO915" si="17858">G915/G932</f>
        <v>#DIV/0!</v>
      </c>
      <c r="BP915" s="124" t="e">
        <f t="shared" ref="BP915" si="17859">H915/H932</f>
        <v>#DIV/0!</v>
      </c>
      <c r="BQ915" s="125" t="e">
        <f t="shared" ref="BQ915" si="17860">I915/I932</f>
        <v>#DIV/0!</v>
      </c>
      <c r="BR915" s="122" t="e">
        <f t="shared" ref="BR915" si="17861">J915/J932</f>
        <v>#DIV/0!</v>
      </c>
      <c r="BS915" s="123" t="e">
        <f t="shared" ref="BS915" si="17862">K915/K932</f>
        <v>#DIV/0!</v>
      </c>
      <c r="BT915" s="124" t="e">
        <f t="shared" ref="BT915" si="17863">L915/L932</f>
        <v>#DIV/0!</v>
      </c>
      <c r="BU915" s="122" t="e">
        <f t="shared" ref="BU915" si="17864">M915/M932</f>
        <v>#DIV/0!</v>
      </c>
      <c r="BV915" s="126" t="e">
        <f t="shared" ref="BV915" si="17865">N915/N932</f>
        <v>#DIV/0!</v>
      </c>
      <c r="BW915" s="127" t="e">
        <f t="shared" ref="BW915" si="17866">O915/O932</f>
        <v>#DIV/0!</v>
      </c>
      <c r="BX915" s="122" t="e">
        <f t="shared" ref="BX915" si="17867">P915/P932</f>
        <v>#DIV/0!</v>
      </c>
      <c r="BY915" s="123" t="e">
        <f t="shared" ref="BY915" si="17868">Q915/Q932</f>
        <v>#DIV/0!</v>
      </c>
      <c r="BZ915" s="124" t="e">
        <f t="shared" ref="BZ915" si="17869">R915/R932</f>
        <v>#DIV/0!</v>
      </c>
      <c r="CA915" s="125" t="e">
        <f t="shared" ref="CA915" si="17870">S915/S932</f>
        <v>#DIV/0!</v>
      </c>
      <c r="CB915" s="122" t="e">
        <f t="shared" ref="CB915" si="17871">T915/T932</f>
        <v>#DIV/0!</v>
      </c>
      <c r="CC915" s="123" t="e">
        <f t="shared" ref="CC915" si="17872">U915/U932</f>
        <v>#DIV/0!</v>
      </c>
      <c r="CD915" s="124" t="e">
        <f t="shared" ref="CD915" si="17873">V915/V932</f>
        <v>#DIV/0!</v>
      </c>
      <c r="CE915" s="125" t="e">
        <f t="shared" ref="CE915" si="17874">W915/W932</f>
        <v>#DIV/0!</v>
      </c>
      <c r="CF915" s="122" t="e">
        <f t="shared" ref="CF915" si="17875">X915/X932</f>
        <v>#DIV/0!</v>
      </c>
      <c r="CG915" s="123" t="e">
        <f t="shared" ref="CG915" si="17876">Y915/Y932</f>
        <v>#DIV/0!</v>
      </c>
      <c r="CH915" s="124" t="e">
        <f t="shared" ref="CH915" si="17877">Z915/Z932</f>
        <v>#DIV/0!</v>
      </c>
      <c r="CI915" s="122" t="e">
        <f t="shared" ref="CI915" si="17878">AA915/AA932</f>
        <v>#DIV/0!</v>
      </c>
      <c r="CJ915" s="128" t="e">
        <f t="shared" ref="CJ915" si="17879">AB915/AB932</f>
        <v>#DIV/0!</v>
      </c>
      <c r="CK915" s="129" t="e">
        <f t="shared" ref="CK915" si="17880">AC915/AC932</f>
        <v>#DIV/0!</v>
      </c>
    </row>
    <row r="916" spans="1:89" ht="13.5" thickTop="1" x14ac:dyDescent="0.2">
      <c r="A916" s="138" t="s">
        <v>29</v>
      </c>
      <c r="B916" s="193"/>
      <c r="C916" s="187"/>
      <c r="D916" s="188"/>
      <c r="E916" s="189"/>
      <c r="F916" s="186"/>
      <c r="G916" s="190"/>
      <c r="H916" s="188"/>
      <c r="I916" s="189"/>
      <c r="J916" s="186"/>
      <c r="K916" s="190"/>
      <c r="L916" s="188"/>
      <c r="M916" s="186"/>
      <c r="N916" s="191"/>
      <c r="O916" s="194"/>
      <c r="P916" s="186"/>
      <c r="Q916" s="190"/>
      <c r="R916" s="188"/>
      <c r="S916" s="189"/>
      <c r="T916" s="186"/>
      <c r="U916" s="190"/>
      <c r="V916" s="188"/>
      <c r="W916" s="195"/>
      <c r="X916" s="186"/>
      <c r="Y916" s="190"/>
      <c r="Z916" s="188"/>
      <c r="AA916" s="186"/>
      <c r="AB916" s="163">
        <f t="shared" si="17689"/>
        <v>0</v>
      </c>
      <c r="AC916" s="164">
        <f t="shared" si="17690"/>
        <v>0</v>
      </c>
      <c r="AE916" s="253" t="str">
        <f>$AE$17</f>
        <v>17:00 - 17:59</v>
      </c>
      <c r="AF916" s="119">
        <f t="shared" ref="AF916:AU918" si="17881">SUMIF($A$9:$A$32,$AE916,B$908:B$931)</f>
        <v>0</v>
      </c>
      <c r="AG916" s="176">
        <f t="shared" si="17881"/>
        <v>0</v>
      </c>
      <c r="AH916" s="120">
        <f t="shared" si="17881"/>
        <v>0</v>
      </c>
      <c r="AI916" s="171">
        <f t="shared" si="17881"/>
        <v>0</v>
      </c>
      <c r="AJ916" s="119">
        <f t="shared" si="17881"/>
        <v>0</v>
      </c>
      <c r="AK916" s="121">
        <f t="shared" si="17881"/>
        <v>0</v>
      </c>
      <c r="AL916" s="120">
        <f t="shared" si="17881"/>
        <v>0</v>
      </c>
      <c r="AM916" s="171">
        <f t="shared" si="17881"/>
        <v>0</v>
      </c>
      <c r="AN916" s="119">
        <f t="shared" si="17881"/>
        <v>0</v>
      </c>
      <c r="AO916" s="121">
        <f t="shared" si="17881"/>
        <v>0</v>
      </c>
      <c r="AP916" s="120">
        <f t="shared" si="17881"/>
        <v>0</v>
      </c>
      <c r="AQ916" s="119">
        <f t="shared" si="17881"/>
        <v>0</v>
      </c>
      <c r="AR916" s="170">
        <f t="shared" si="17881"/>
        <v>0</v>
      </c>
      <c r="AS916" s="172">
        <f t="shared" si="17881"/>
        <v>0</v>
      </c>
      <c r="AT916" s="119">
        <f t="shared" si="17881"/>
        <v>0</v>
      </c>
      <c r="AU916" s="121">
        <f t="shared" si="17881"/>
        <v>0</v>
      </c>
      <c r="AV916" s="120">
        <f t="shared" ref="AP916:BE918" si="17882">SUMIF($A$9:$A$32,$AE916,R$908:R$931)</f>
        <v>0</v>
      </c>
      <c r="AW916" s="171">
        <f t="shared" si="17882"/>
        <v>0</v>
      </c>
      <c r="AX916" s="119">
        <f t="shared" si="17882"/>
        <v>0</v>
      </c>
      <c r="AY916" s="121">
        <f t="shared" si="17882"/>
        <v>0</v>
      </c>
      <c r="AZ916" s="120">
        <f t="shared" si="17882"/>
        <v>0</v>
      </c>
      <c r="BA916" s="171">
        <f t="shared" si="17882"/>
        <v>0</v>
      </c>
      <c r="BB916" s="119">
        <f t="shared" si="17882"/>
        <v>0</v>
      </c>
      <c r="BC916" s="121">
        <f t="shared" si="17882"/>
        <v>0</v>
      </c>
      <c r="BD916" s="20">
        <f t="shared" si="17882"/>
        <v>0</v>
      </c>
      <c r="BE916" s="175">
        <f t="shared" si="17882"/>
        <v>0</v>
      </c>
      <c r="BF916" s="161">
        <f>AF916+AH916+AJ916+AL916+AN916+AP916+AR916+AT916+AV916+AX916+AZ916+BB916+BD916</f>
        <v>0</v>
      </c>
      <c r="BG916" s="162">
        <f>AG916+AI916+AK916+AM916+AO916+AQ916+AS916+AU916+AW916+AY916+BA916+BC916+BE916</f>
        <v>0</v>
      </c>
      <c r="BI916" s="138" t="s">
        <v>29</v>
      </c>
      <c r="BJ916" s="122" t="e">
        <f>B916/B932</f>
        <v>#DIV/0!</v>
      </c>
      <c r="BK916" s="123" t="e">
        <f t="shared" ref="BK916" si="17883">C916/C932</f>
        <v>#DIV/0!</v>
      </c>
      <c r="BL916" s="124" t="e">
        <f t="shared" ref="BL916" si="17884">D916/D932</f>
        <v>#DIV/0!</v>
      </c>
      <c r="BM916" s="125" t="e">
        <f t="shared" ref="BM916" si="17885">E916/E932</f>
        <v>#DIV/0!</v>
      </c>
      <c r="BN916" s="122" t="e">
        <f t="shared" ref="BN916" si="17886">F916/F932</f>
        <v>#DIV/0!</v>
      </c>
      <c r="BO916" s="123" t="e">
        <f t="shared" ref="BO916" si="17887">G916/G932</f>
        <v>#DIV/0!</v>
      </c>
      <c r="BP916" s="124" t="e">
        <f t="shared" ref="BP916" si="17888">H916/H932</f>
        <v>#DIV/0!</v>
      </c>
      <c r="BQ916" s="125" t="e">
        <f t="shared" ref="BQ916" si="17889">I916/I932</f>
        <v>#DIV/0!</v>
      </c>
      <c r="BR916" s="122" t="e">
        <f t="shared" ref="BR916" si="17890">J916/J932</f>
        <v>#DIV/0!</v>
      </c>
      <c r="BS916" s="123" t="e">
        <f t="shared" ref="BS916" si="17891">K916/K932</f>
        <v>#DIV/0!</v>
      </c>
      <c r="BT916" s="124" t="e">
        <f t="shared" ref="BT916" si="17892">L916/L932</f>
        <v>#DIV/0!</v>
      </c>
      <c r="BU916" s="122" t="e">
        <f t="shared" ref="BU916" si="17893">M916/M932</f>
        <v>#DIV/0!</v>
      </c>
      <c r="BV916" s="126" t="e">
        <f t="shared" ref="BV916" si="17894">N916/N932</f>
        <v>#DIV/0!</v>
      </c>
      <c r="BW916" s="127" t="e">
        <f t="shared" ref="BW916" si="17895">O916/O932</f>
        <v>#DIV/0!</v>
      </c>
      <c r="BX916" s="122" t="e">
        <f t="shared" ref="BX916" si="17896">P916/P932</f>
        <v>#DIV/0!</v>
      </c>
      <c r="BY916" s="123" t="e">
        <f t="shared" ref="BY916" si="17897">Q916/Q932</f>
        <v>#DIV/0!</v>
      </c>
      <c r="BZ916" s="124" t="e">
        <f t="shared" ref="BZ916" si="17898">R916/R932</f>
        <v>#DIV/0!</v>
      </c>
      <c r="CA916" s="125" t="e">
        <f t="shared" ref="CA916" si="17899">S916/S932</f>
        <v>#DIV/0!</v>
      </c>
      <c r="CB916" s="122" t="e">
        <f t="shared" ref="CB916" si="17900">T916/T932</f>
        <v>#DIV/0!</v>
      </c>
      <c r="CC916" s="123" t="e">
        <f t="shared" ref="CC916" si="17901">U916/U932</f>
        <v>#DIV/0!</v>
      </c>
      <c r="CD916" s="124" t="e">
        <f t="shared" ref="CD916" si="17902">V916/V932</f>
        <v>#DIV/0!</v>
      </c>
      <c r="CE916" s="125" t="e">
        <f t="shared" ref="CE916" si="17903">W916/W932</f>
        <v>#DIV/0!</v>
      </c>
      <c r="CF916" s="122" t="e">
        <f t="shared" ref="CF916" si="17904">X916/X932</f>
        <v>#DIV/0!</v>
      </c>
      <c r="CG916" s="123" t="e">
        <f t="shared" ref="CG916" si="17905">Y916/Y932</f>
        <v>#DIV/0!</v>
      </c>
      <c r="CH916" s="124" t="e">
        <f t="shared" ref="CH916" si="17906">Z916/Z932</f>
        <v>#DIV/0!</v>
      </c>
      <c r="CI916" s="122" t="e">
        <f t="shared" ref="CI916" si="17907">AA916/AA932</f>
        <v>#DIV/0!</v>
      </c>
      <c r="CJ916" s="128" t="e">
        <f t="shared" ref="CJ916" si="17908">AB916/AB932</f>
        <v>#DIV/0!</v>
      </c>
      <c r="CK916" s="129" t="e">
        <f t="shared" ref="CK916" si="17909">AC916/AC932</f>
        <v>#DIV/0!</v>
      </c>
    </row>
    <row r="917" spans="1:89" x14ac:dyDescent="0.2">
      <c r="A917" s="130" t="s">
        <v>31</v>
      </c>
      <c r="B917" s="196"/>
      <c r="C917" s="180"/>
      <c r="D917" s="181"/>
      <c r="E917" s="182"/>
      <c r="F917" s="179"/>
      <c r="G917" s="183"/>
      <c r="H917" s="181"/>
      <c r="I917" s="182"/>
      <c r="J917" s="179"/>
      <c r="K917" s="180"/>
      <c r="L917" s="181"/>
      <c r="M917" s="179"/>
      <c r="N917" s="184"/>
      <c r="O917" s="197"/>
      <c r="P917" s="179"/>
      <c r="Q917" s="180"/>
      <c r="R917" s="181"/>
      <c r="S917" s="182"/>
      <c r="T917" s="188"/>
      <c r="U917" s="179"/>
      <c r="V917" s="181"/>
      <c r="W917" s="198"/>
      <c r="X917" s="179"/>
      <c r="Y917" s="183"/>
      <c r="Z917" s="181"/>
      <c r="AA917" s="179"/>
      <c r="AB917" s="163">
        <f t="shared" si="17689"/>
        <v>0</v>
      </c>
      <c r="AC917" s="164">
        <f t="shared" si="17690"/>
        <v>0</v>
      </c>
      <c r="AE917" s="255" t="str">
        <f>$AE$18</f>
        <v>18:00 - 18:59</v>
      </c>
      <c r="AF917" s="119">
        <f t="shared" si="17881"/>
        <v>0</v>
      </c>
      <c r="AG917" s="180">
        <f t="shared" si="17881"/>
        <v>0</v>
      </c>
      <c r="AH917" s="181">
        <f t="shared" si="17881"/>
        <v>0</v>
      </c>
      <c r="AI917" s="182">
        <f t="shared" si="17881"/>
        <v>0</v>
      </c>
      <c r="AJ917" s="179">
        <f t="shared" si="17881"/>
        <v>0</v>
      </c>
      <c r="AK917" s="183">
        <f t="shared" si="17881"/>
        <v>0</v>
      </c>
      <c r="AL917" s="181">
        <f t="shared" si="17881"/>
        <v>0</v>
      </c>
      <c r="AM917" s="182">
        <f t="shared" si="17881"/>
        <v>0</v>
      </c>
      <c r="AN917" s="179">
        <f t="shared" si="17881"/>
        <v>0</v>
      </c>
      <c r="AO917" s="183">
        <f t="shared" si="17881"/>
        <v>0</v>
      </c>
      <c r="AP917" s="181">
        <f t="shared" si="17882"/>
        <v>0</v>
      </c>
      <c r="AQ917" s="179">
        <f t="shared" si="17882"/>
        <v>0</v>
      </c>
      <c r="AR917" s="184">
        <f t="shared" si="17882"/>
        <v>0</v>
      </c>
      <c r="AS917" s="185">
        <f t="shared" si="17882"/>
        <v>0</v>
      </c>
      <c r="AT917" s="179">
        <f t="shared" si="17882"/>
        <v>0</v>
      </c>
      <c r="AU917" s="183">
        <f t="shared" si="17882"/>
        <v>0</v>
      </c>
      <c r="AV917" s="181">
        <f t="shared" si="17882"/>
        <v>0</v>
      </c>
      <c r="AW917" s="182">
        <f t="shared" si="17882"/>
        <v>0</v>
      </c>
      <c r="AX917" s="179">
        <f t="shared" si="17882"/>
        <v>0</v>
      </c>
      <c r="AY917" s="183">
        <f t="shared" si="17882"/>
        <v>0</v>
      </c>
      <c r="AZ917" s="181">
        <f t="shared" si="17882"/>
        <v>0</v>
      </c>
      <c r="BA917" s="182">
        <f t="shared" si="17882"/>
        <v>0</v>
      </c>
      <c r="BB917" s="179">
        <f t="shared" si="17882"/>
        <v>0</v>
      </c>
      <c r="BC917" s="183">
        <f t="shared" si="17882"/>
        <v>0</v>
      </c>
      <c r="BD917" s="181">
        <f t="shared" si="17882"/>
        <v>0</v>
      </c>
      <c r="BE917" s="179">
        <f t="shared" si="17882"/>
        <v>0</v>
      </c>
      <c r="BF917" s="163">
        <f>SUM(AF917,AH917,AJ917,AL917,AN917,AP917,AR917,AT917,AV917,AX917,AZ917,BB917,BD917)</f>
        <v>0</v>
      </c>
      <c r="BG917" s="164">
        <f>SUM(AG917,AI917,AK917,AM917,AO917,AQ917,AS917,AU917,AW917,AY917,BA917,BC917,BE917)</f>
        <v>0</v>
      </c>
      <c r="BI917" s="130" t="s">
        <v>31</v>
      </c>
      <c r="BJ917" s="122" t="e">
        <f>B917/B932</f>
        <v>#DIV/0!</v>
      </c>
      <c r="BK917" s="123" t="e">
        <f t="shared" ref="BK917" si="17910">C917/C932</f>
        <v>#DIV/0!</v>
      </c>
      <c r="BL917" s="124" t="e">
        <f t="shared" ref="BL917" si="17911">D917/D932</f>
        <v>#DIV/0!</v>
      </c>
      <c r="BM917" s="125" t="e">
        <f t="shared" ref="BM917" si="17912">E917/E932</f>
        <v>#DIV/0!</v>
      </c>
      <c r="BN917" s="122" t="e">
        <f t="shared" ref="BN917" si="17913">F917/F932</f>
        <v>#DIV/0!</v>
      </c>
      <c r="BO917" s="123" t="e">
        <f t="shared" ref="BO917" si="17914">G917/G932</f>
        <v>#DIV/0!</v>
      </c>
      <c r="BP917" s="124" t="e">
        <f t="shared" ref="BP917" si="17915">H917/H932</f>
        <v>#DIV/0!</v>
      </c>
      <c r="BQ917" s="125" t="e">
        <f t="shared" ref="BQ917" si="17916">I917/I932</f>
        <v>#DIV/0!</v>
      </c>
      <c r="BR917" s="122" t="e">
        <f t="shared" ref="BR917" si="17917">J917/J932</f>
        <v>#DIV/0!</v>
      </c>
      <c r="BS917" s="123" t="e">
        <f t="shared" ref="BS917" si="17918">K917/K932</f>
        <v>#DIV/0!</v>
      </c>
      <c r="BT917" s="124" t="e">
        <f t="shared" ref="BT917" si="17919">L917/L932</f>
        <v>#DIV/0!</v>
      </c>
      <c r="BU917" s="122" t="e">
        <f t="shared" ref="BU917" si="17920">M917/M932</f>
        <v>#DIV/0!</v>
      </c>
      <c r="BV917" s="126" t="e">
        <f t="shared" ref="BV917" si="17921">N917/N932</f>
        <v>#DIV/0!</v>
      </c>
      <c r="BW917" s="127" t="e">
        <f t="shared" ref="BW917" si="17922">O917/O932</f>
        <v>#DIV/0!</v>
      </c>
      <c r="BX917" s="122" t="e">
        <f t="shared" ref="BX917" si="17923">P917/P932</f>
        <v>#DIV/0!</v>
      </c>
      <c r="BY917" s="123" t="e">
        <f t="shared" ref="BY917" si="17924">Q917/Q932</f>
        <v>#DIV/0!</v>
      </c>
      <c r="BZ917" s="124" t="e">
        <f t="shared" ref="BZ917" si="17925">R917/R932</f>
        <v>#DIV/0!</v>
      </c>
      <c r="CA917" s="125" t="e">
        <f t="shared" ref="CA917" si="17926">S917/S932</f>
        <v>#DIV/0!</v>
      </c>
      <c r="CB917" s="122" t="e">
        <f t="shared" ref="CB917" si="17927">T917/T932</f>
        <v>#DIV/0!</v>
      </c>
      <c r="CC917" s="123" t="e">
        <f t="shared" ref="CC917" si="17928">U917/U932</f>
        <v>#DIV/0!</v>
      </c>
      <c r="CD917" s="124" t="e">
        <f t="shared" ref="CD917" si="17929">V917/V932</f>
        <v>#DIV/0!</v>
      </c>
      <c r="CE917" s="125" t="e">
        <f t="shared" ref="CE917" si="17930">W917/W932</f>
        <v>#DIV/0!</v>
      </c>
      <c r="CF917" s="122" t="e">
        <f t="shared" ref="CF917" si="17931">X917/X932</f>
        <v>#DIV/0!</v>
      </c>
      <c r="CG917" s="123" t="e">
        <f t="shared" ref="CG917" si="17932">Y917/Y932</f>
        <v>#DIV/0!</v>
      </c>
      <c r="CH917" s="124" t="e">
        <f t="shared" ref="CH917" si="17933">Z917/Z932</f>
        <v>#DIV/0!</v>
      </c>
      <c r="CI917" s="122" t="e">
        <f t="shared" ref="CI917" si="17934">AA917/AA932</f>
        <v>#DIV/0!</v>
      </c>
      <c r="CJ917" s="128" t="e">
        <f t="shared" ref="CJ917" si="17935">AB917/AB932</f>
        <v>#DIV/0!</v>
      </c>
      <c r="CK917" s="129" t="e">
        <f t="shared" ref="CK917" si="17936">AC917/AC932</f>
        <v>#DIV/0!</v>
      </c>
    </row>
    <row r="918" spans="1:89" ht="13.5" thickBot="1" x14ac:dyDescent="0.25">
      <c r="A918" s="138" t="s">
        <v>33</v>
      </c>
      <c r="B918" s="193"/>
      <c r="C918" s="187"/>
      <c r="D918" s="188"/>
      <c r="E918" s="189"/>
      <c r="F918" s="186"/>
      <c r="G918" s="190"/>
      <c r="H918" s="188"/>
      <c r="I918" s="189"/>
      <c r="J918" s="186"/>
      <c r="K918" s="187"/>
      <c r="L918" s="188"/>
      <c r="M918" s="186"/>
      <c r="N918" s="191"/>
      <c r="O918" s="194"/>
      <c r="P918" s="186"/>
      <c r="Q918" s="187"/>
      <c r="R918" s="188"/>
      <c r="S918" s="189"/>
      <c r="T918" s="186"/>
      <c r="U918" s="190"/>
      <c r="V918" s="188"/>
      <c r="W918" s="195"/>
      <c r="X918" s="186"/>
      <c r="Y918" s="190"/>
      <c r="Z918" s="188"/>
      <c r="AA918" s="186"/>
      <c r="AB918" s="163">
        <f t="shared" si="17689"/>
        <v>0</v>
      </c>
      <c r="AC918" s="164">
        <f t="shared" si="17690"/>
        <v>0</v>
      </c>
      <c r="AE918" s="253">
        <f>$AE$19</f>
        <v>0</v>
      </c>
      <c r="AF918" s="119">
        <f t="shared" si="17881"/>
        <v>0</v>
      </c>
      <c r="AG918" s="187">
        <f t="shared" si="17881"/>
        <v>0</v>
      </c>
      <c r="AH918" s="188">
        <f t="shared" si="17881"/>
        <v>0</v>
      </c>
      <c r="AI918" s="189">
        <f t="shared" si="17881"/>
        <v>0</v>
      </c>
      <c r="AJ918" s="186">
        <f t="shared" si="17881"/>
        <v>0</v>
      </c>
      <c r="AK918" s="190">
        <f t="shared" si="17881"/>
        <v>0</v>
      </c>
      <c r="AL918" s="188">
        <f t="shared" si="17881"/>
        <v>0</v>
      </c>
      <c r="AM918" s="189">
        <f t="shared" si="17881"/>
        <v>0</v>
      </c>
      <c r="AN918" s="186">
        <f t="shared" si="17881"/>
        <v>0</v>
      </c>
      <c r="AO918" s="190">
        <f t="shared" si="17881"/>
        <v>0</v>
      </c>
      <c r="AP918" s="188">
        <f t="shared" si="17882"/>
        <v>0</v>
      </c>
      <c r="AQ918" s="186">
        <f t="shared" si="17882"/>
        <v>0</v>
      </c>
      <c r="AR918" s="191">
        <f t="shared" si="17882"/>
        <v>0</v>
      </c>
      <c r="AS918" s="192">
        <f t="shared" si="17882"/>
        <v>0</v>
      </c>
      <c r="AT918" s="186">
        <f t="shared" si="17882"/>
        <v>0</v>
      </c>
      <c r="AU918" s="190">
        <f t="shared" si="17882"/>
        <v>0</v>
      </c>
      <c r="AV918" s="188">
        <f t="shared" si="17882"/>
        <v>0</v>
      </c>
      <c r="AW918" s="189">
        <f t="shared" si="17882"/>
        <v>0</v>
      </c>
      <c r="AX918" s="186">
        <f t="shared" si="17882"/>
        <v>0</v>
      </c>
      <c r="AY918" s="190">
        <f t="shared" si="17882"/>
        <v>0</v>
      </c>
      <c r="AZ918" s="188">
        <f t="shared" si="17882"/>
        <v>0</v>
      </c>
      <c r="BA918" s="189">
        <f t="shared" si="17882"/>
        <v>0</v>
      </c>
      <c r="BB918" s="186">
        <f t="shared" si="17882"/>
        <v>0</v>
      </c>
      <c r="BC918" s="190">
        <f t="shared" si="17882"/>
        <v>0</v>
      </c>
      <c r="BD918" s="188">
        <f t="shared" si="17882"/>
        <v>0</v>
      </c>
      <c r="BE918" s="186">
        <f t="shared" si="17882"/>
        <v>0</v>
      </c>
      <c r="BF918" s="163">
        <f>SUM(AF918,AH918,AJ918,AL918,AN918,AP918,AR918,AT918,AV918,AX918,AZ918,BB918,BD918)</f>
        <v>0</v>
      </c>
      <c r="BG918" s="164">
        <f>SUM(AG918,AI918,AK918,AM918,AO918,AQ918,AS918,AU918,AW918,AY918,BA918,BC918,BE918)</f>
        <v>0</v>
      </c>
      <c r="BI918" s="138" t="s">
        <v>33</v>
      </c>
      <c r="BJ918" s="122" t="e">
        <f>B918/B932</f>
        <v>#DIV/0!</v>
      </c>
      <c r="BK918" s="123" t="e">
        <f t="shared" ref="BK918" si="17937">C918/C932</f>
        <v>#DIV/0!</v>
      </c>
      <c r="BL918" s="124" t="e">
        <f t="shared" ref="BL918" si="17938">D918/D932</f>
        <v>#DIV/0!</v>
      </c>
      <c r="BM918" s="125" t="e">
        <f t="shared" ref="BM918" si="17939">E918/E932</f>
        <v>#DIV/0!</v>
      </c>
      <c r="BN918" s="122" t="e">
        <f t="shared" ref="BN918" si="17940">F918/F932</f>
        <v>#DIV/0!</v>
      </c>
      <c r="BO918" s="123" t="e">
        <f t="shared" ref="BO918" si="17941">G918/G932</f>
        <v>#DIV/0!</v>
      </c>
      <c r="BP918" s="124" t="e">
        <f t="shared" ref="BP918" si="17942">H918/H932</f>
        <v>#DIV/0!</v>
      </c>
      <c r="BQ918" s="125" t="e">
        <f t="shared" ref="BQ918" si="17943">I918/I932</f>
        <v>#DIV/0!</v>
      </c>
      <c r="BR918" s="122" t="e">
        <f t="shared" ref="BR918" si="17944">J918/J932</f>
        <v>#DIV/0!</v>
      </c>
      <c r="BS918" s="123" t="e">
        <f t="shared" ref="BS918" si="17945">K918/K932</f>
        <v>#DIV/0!</v>
      </c>
      <c r="BT918" s="124" t="e">
        <f t="shared" ref="BT918" si="17946">L918/L932</f>
        <v>#DIV/0!</v>
      </c>
      <c r="BU918" s="122" t="e">
        <f t="shared" ref="BU918" si="17947">M918/M932</f>
        <v>#DIV/0!</v>
      </c>
      <c r="BV918" s="126" t="e">
        <f t="shared" ref="BV918" si="17948">N918/N932</f>
        <v>#DIV/0!</v>
      </c>
      <c r="BW918" s="127" t="e">
        <f t="shared" ref="BW918" si="17949">O918/O932</f>
        <v>#DIV/0!</v>
      </c>
      <c r="BX918" s="122" t="e">
        <f t="shared" ref="BX918" si="17950">P918/P932</f>
        <v>#DIV/0!</v>
      </c>
      <c r="BY918" s="123" t="e">
        <f t="shared" ref="BY918" si="17951">Q918/Q932</f>
        <v>#DIV/0!</v>
      </c>
      <c r="BZ918" s="124" t="e">
        <f t="shared" ref="BZ918" si="17952">R918/R932</f>
        <v>#DIV/0!</v>
      </c>
      <c r="CA918" s="125" t="e">
        <f t="shared" ref="CA918" si="17953">S918/S932</f>
        <v>#DIV/0!</v>
      </c>
      <c r="CB918" s="122" t="e">
        <f t="shared" ref="CB918" si="17954">T918/T932</f>
        <v>#DIV/0!</v>
      </c>
      <c r="CC918" s="123" t="e">
        <f t="shared" ref="CC918" si="17955">U918/U932</f>
        <v>#DIV/0!</v>
      </c>
      <c r="CD918" s="124" t="e">
        <f t="shared" ref="CD918" si="17956">V918/V932</f>
        <v>#DIV/0!</v>
      </c>
      <c r="CE918" s="125" t="e">
        <f t="shared" ref="CE918" si="17957">W918/W932</f>
        <v>#DIV/0!</v>
      </c>
      <c r="CF918" s="122" t="e">
        <f t="shared" ref="CF918" si="17958">X918/X932</f>
        <v>#DIV/0!</v>
      </c>
      <c r="CG918" s="123" t="e">
        <f t="shared" ref="CG918" si="17959">Y918/Y932</f>
        <v>#DIV/0!</v>
      </c>
      <c r="CH918" s="124" t="e">
        <f t="shared" ref="CH918" si="17960">Z918/Z932</f>
        <v>#DIV/0!</v>
      </c>
      <c r="CI918" s="122" t="e">
        <f t="shared" ref="CI918" si="17961">AA918/AA932</f>
        <v>#DIV/0!</v>
      </c>
      <c r="CJ918" s="128" t="e">
        <f t="shared" ref="CJ918" si="17962">AB918/AB932</f>
        <v>#DIV/0!</v>
      </c>
      <c r="CK918" s="129" t="e">
        <f t="shared" ref="CK918" si="17963">AC918/AC932</f>
        <v>#DIV/0!</v>
      </c>
    </row>
    <row r="919" spans="1:89" ht="14.25" thickTop="1" thickBot="1" x14ac:dyDescent="0.25">
      <c r="A919" s="130" t="s">
        <v>34</v>
      </c>
      <c r="B919" s="196"/>
      <c r="C919" s="180"/>
      <c r="D919" s="181"/>
      <c r="E919" s="182"/>
      <c r="F919" s="179"/>
      <c r="G919" s="183"/>
      <c r="H919" s="181"/>
      <c r="I919" s="182"/>
      <c r="J919" s="179"/>
      <c r="K919" s="180"/>
      <c r="L919" s="181"/>
      <c r="M919" s="179"/>
      <c r="N919" s="184"/>
      <c r="O919" s="197"/>
      <c r="P919" s="179"/>
      <c r="Q919" s="180"/>
      <c r="R919" s="181"/>
      <c r="S919" s="182"/>
      <c r="T919" s="179"/>
      <c r="U919" s="183"/>
      <c r="V919" s="181"/>
      <c r="W919" s="198"/>
      <c r="X919" s="179"/>
      <c r="Y919" s="183"/>
      <c r="Z919" s="181"/>
      <c r="AA919" s="179"/>
      <c r="AB919" s="163">
        <f t="shared" si="17689"/>
        <v>0</v>
      </c>
      <c r="AC919" s="164">
        <f t="shared" si="17690"/>
        <v>0</v>
      </c>
      <c r="AE919" s="250" t="s">
        <v>25</v>
      </c>
      <c r="AF919" s="14">
        <f t="shared" ref="AF919:BG919" si="17964">SUM(AF916:AF918)</f>
        <v>0</v>
      </c>
      <c r="AG919" s="1">
        <f t="shared" si="17964"/>
        <v>0</v>
      </c>
      <c r="AH919" s="14">
        <f t="shared" si="17964"/>
        <v>0</v>
      </c>
      <c r="AI919" s="1">
        <f t="shared" si="17964"/>
        <v>0</v>
      </c>
      <c r="AJ919" s="14">
        <f t="shared" si="17964"/>
        <v>0</v>
      </c>
      <c r="AK919" s="1">
        <f t="shared" si="17964"/>
        <v>0</v>
      </c>
      <c r="AL919" s="14">
        <f t="shared" si="17964"/>
        <v>0</v>
      </c>
      <c r="AM919" s="1">
        <f t="shared" si="17964"/>
        <v>0</v>
      </c>
      <c r="AN919" s="14">
        <f t="shared" si="17964"/>
        <v>0</v>
      </c>
      <c r="AO919" s="1">
        <f t="shared" si="17964"/>
        <v>0</v>
      </c>
      <c r="AP919" s="14">
        <f t="shared" si="17964"/>
        <v>0</v>
      </c>
      <c r="AQ919" s="1">
        <f t="shared" si="17964"/>
        <v>0</v>
      </c>
      <c r="AR919" s="14">
        <f t="shared" si="17964"/>
        <v>0</v>
      </c>
      <c r="AS919" s="1">
        <f t="shared" si="17964"/>
        <v>0</v>
      </c>
      <c r="AT919" s="14">
        <f t="shared" si="17964"/>
        <v>0</v>
      </c>
      <c r="AU919" s="1">
        <f t="shared" si="17964"/>
        <v>0</v>
      </c>
      <c r="AV919" s="14">
        <f t="shared" si="17964"/>
        <v>0</v>
      </c>
      <c r="AW919" s="1">
        <f t="shared" si="17964"/>
        <v>0</v>
      </c>
      <c r="AX919" s="14">
        <f t="shared" si="17964"/>
        <v>0</v>
      </c>
      <c r="AY919" s="1">
        <f t="shared" si="17964"/>
        <v>0</v>
      </c>
      <c r="AZ919" s="14">
        <f t="shared" si="17964"/>
        <v>0</v>
      </c>
      <c r="BA919" s="1">
        <f t="shared" si="17964"/>
        <v>0</v>
      </c>
      <c r="BB919" s="14">
        <f t="shared" si="17964"/>
        <v>0</v>
      </c>
      <c r="BC919" s="1">
        <f t="shared" si="17964"/>
        <v>0</v>
      </c>
      <c r="BD919" s="14">
        <f t="shared" si="17964"/>
        <v>0</v>
      </c>
      <c r="BE919" s="1">
        <f t="shared" si="17964"/>
        <v>0</v>
      </c>
      <c r="BF919" s="165">
        <f t="shared" si="17964"/>
        <v>0</v>
      </c>
      <c r="BG919" s="166">
        <f t="shared" si="17964"/>
        <v>0</v>
      </c>
      <c r="BI919" s="130" t="s">
        <v>34</v>
      </c>
      <c r="BJ919" s="122" t="e">
        <f>B919/B932</f>
        <v>#DIV/0!</v>
      </c>
      <c r="BK919" s="123" t="e">
        <f t="shared" ref="BK919" si="17965">C919/C932</f>
        <v>#DIV/0!</v>
      </c>
      <c r="BL919" s="124" t="e">
        <f t="shared" ref="BL919" si="17966">D919/D932</f>
        <v>#DIV/0!</v>
      </c>
      <c r="BM919" s="125" t="e">
        <f t="shared" ref="BM919" si="17967">E919/E932</f>
        <v>#DIV/0!</v>
      </c>
      <c r="BN919" s="122" t="e">
        <f t="shared" ref="BN919" si="17968">F919/F932</f>
        <v>#DIV/0!</v>
      </c>
      <c r="BO919" s="123" t="e">
        <f t="shared" ref="BO919" si="17969">G919/G932</f>
        <v>#DIV/0!</v>
      </c>
      <c r="BP919" s="124" t="e">
        <f t="shared" ref="BP919" si="17970">H919/H932</f>
        <v>#DIV/0!</v>
      </c>
      <c r="BQ919" s="125" t="e">
        <f t="shared" ref="BQ919" si="17971">I919/I932</f>
        <v>#DIV/0!</v>
      </c>
      <c r="BR919" s="122" t="e">
        <f t="shared" ref="BR919" si="17972">J919/J932</f>
        <v>#DIV/0!</v>
      </c>
      <c r="BS919" s="123" t="e">
        <f t="shared" ref="BS919" si="17973">K919/K932</f>
        <v>#DIV/0!</v>
      </c>
      <c r="BT919" s="124" t="e">
        <f t="shared" ref="BT919" si="17974">L919/L932</f>
        <v>#DIV/0!</v>
      </c>
      <c r="BU919" s="122" t="e">
        <f t="shared" ref="BU919" si="17975">M919/M932</f>
        <v>#DIV/0!</v>
      </c>
      <c r="BV919" s="126" t="e">
        <f t="shared" ref="BV919" si="17976">N919/N932</f>
        <v>#DIV/0!</v>
      </c>
      <c r="BW919" s="127" t="e">
        <f t="shared" ref="BW919" si="17977">O919/O932</f>
        <v>#DIV/0!</v>
      </c>
      <c r="BX919" s="122" t="e">
        <f t="shared" ref="BX919" si="17978">P919/P932</f>
        <v>#DIV/0!</v>
      </c>
      <c r="BY919" s="123" t="e">
        <f t="shared" ref="BY919" si="17979">Q919/Q932</f>
        <v>#DIV/0!</v>
      </c>
      <c r="BZ919" s="124" t="e">
        <f t="shared" ref="BZ919" si="17980">R919/R932</f>
        <v>#DIV/0!</v>
      </c>
      <c r="CA919" s="125" t="e">
        <f t="shared" ref="CA919" si="17981">S919/S932</f>
        <v>#DIV/0!</v>
      </c>
      <c r="CB919" s="122" t="e">
        <f t="shared" ref="CB919" si="17982">T919/T932</f>
        <v>#DIV/0!</v>
      </c>
      <c r="CC919" s="123" t="e">
        <f t="shared" ref="CC919" si="17983">U919/U932</f>
        <v>#DIV/0!</v>
      </c>
      <c r="CD919" s="124" t="e">
        <f t="shared" ref="CD919" si="17984">V919/V932</f>
        <v>#DIV/0!</v>
      </c>
      <c r="CE919" s="125" t="e">
        <f t="shared" ref="CE919" si="17985">W919/W932</f>
        <v>#DIV/0!</v>
      </c>
      <c r="CF919" s="122" t="e">
        <f t="shared" ref="CF919" si="17986">X919/X932</f>
        <v>#DIV/0!</v>
      </c>
      <c r="CG919" s="123" t="e">
        <f t="shared" ref="CG919" si="17987">Y919/Y932</f>
        <v>#DIV/0!</v>
      </c>
      <c r="CH919" s="124" t="e">
        <f t="shared" ref="CH919" si="17988">Z919/Z932</f>
        <v>#DIV/0!</v>
      </c>
      <c r="CI919" s="122" t="e">
        <f t="shared" ref="CI919" si="17989">AA919/AA932</f>
        <v>#DIV/0!</v>
      </c>
      <c r="CJ919" s="128" t="e">
        <f t="shared" ref="CJ919" si="17990">AB919/AB932</f>
        <v>#DIV/0!</v>
      </c>
      <c r="CK919" s="129" t="e">
        <f t="shared" ref="CK919" si="17991">AC919/AC932</f>
        <v>#DIV/0!</v>
      </c>
    </row>
    <row r="920" spans="1:89" ht="13.5" thickTop="1" x14ac:dyDescent="0.2">
      <c r="A920" s="138" t="s">
        <v>35</v>
      </c>
      <c r="B920" s="193"/>
      <c r="C920" s="187"/>
      <c r="D920" s="188"/>
      <c r="E920" s="189"/>
      <c r="F920" s="186"/>
      <c r="G920" s="190"/>
      <c r="H920" s="188"/>
      <c r="I920" s="189"/>
      <c r="J920" s="186"/>
      <c r="K920" s="187"/>
      <c r="L920" s="188"/>
      <c r="M920" s="186"/>
      <c r="N920" s="191"/>
      <c r="O920" s="194"/>
      <c r="P920" s="186"/>
      <c r="Q920" s="187"/>
      <c r="R920" s="188"/>
      <c r="S920" s="189"/>
      <c r="T920" s="186"/>
      <c r="U920" s="190"/>
      <c r="V920" s="188"/>
      <c r="W920" s="195"/>
      <c r="X920" s="186"/>
      <c r="Y920" s="190"/>
      <c r="Z920" s="188"/>
      <c r="AA920" s="186"/>
      <c r="AB920" s="163">
        <f t="shared" si="17689"/>
        <v>0</v>
      </c>
      <c r="AC920" s="164">
        <f t="shared" si="17690"/>
        <v>0</v>
      </c>
      <c r="BI920" s="138" t="s">
        <v>35</v>
      </c>
      <c r="BJ920" s="122" t="e">
        <f>B920/B932</f>
        <v>#DIV/0!</v>
      </c>
      <c r="BK920" s="123" t="e">
        <f t="shared" ref="BK920" si="17992">C920/C932</f>
        <v>#DIV/0!</v>
      </c>
      <c r="BL920" s="124" t="e">
        <f t="shared" ref="BL920" si="17993">D920/D932</f>
        <v>#DIV/0!</v>
      </c>
      <c r="BM920" s="125" t="e">
        <f t="shared" ref="BM920" si="17994">E920/E932</f>
        <v>#DIV/0!</v>
      </c>
      <c r="BN920" s="122" t="e">
        <f t="shared" ref="BN920" si="17995">F920/F932</f>
        <v>#DIV/0!</v>
      </c>
      <c r="BO920" s="123" t="e">
        <f t="shared" ref="BO920" si="17996">G920/G932</f>
        <v>#DIV/0!</v>
      </c>
      <c r="BP920" s="124" t="e">
        <f t="shared" ref="BP920" si="17997">H920/H932</f>
        <v>#DIV/0!</v>
      </c>
      <c r="BQ920" s="125" t="e">
        <f t="shared" ref="BQ920" si="17998">I920/I932</f>
        <v>#DIV/0!</v>
      </c>
      <c r="BR920" s="122" t="e">
        <f t="shared" ref="BR920" si="17999">J920/J932</f>
        <v>#DIV/0!</v>
      </c>
      <c r="BS920" s="123" t="e">
        <f t="shared" ref="BS920" si="18000">K920/K932</f>
        <v>#DIV/0!</v>
      </c>
      <c r="BT920" s="124" t="e">
        <f t="shared" ref="BT920" si="18001">L920/L932</f>
        <v>#DIV/0!</v>
      </c>
      <c r="BU920" s="122" t="e">
        <f t="shared" ref="BU920" si="18002">M920/M932</f>
        <v>#DIV/0!</v>
      </c>
      <c r="BV920" s="126" t="e">
        <f t="shared" ref="BV920" si="18003">N920/N932</f>
        <v>#DIV/0!</v>
      </c>
      <c r="BW920" s="127" t="e">
        <f t="shared" ref="BW920" si="18004">O920/O932</f>
        <v>#DIV/0!</v>
      </c>
      <c r="BX920" s="122" t="e">
        <f t="shared" ref="BX920" si="18005">P920/P932</f>
        <v>#DIV/0!</v>
      </c>
      <c r="BY920" s="123" t="e">
        <f t="shared" ref="BY920" si="18006">Q920/Q932</f>
        <v>#DIV/0!</v>
      </c>
      <c r="BZ920" s="124" t="e">
        <f t="shared" ref="BZ920" si="18007">R920/R932</f>
        <v>#DIV/0!</v>
      </c>
      <c r="CA920" s="125" t="e">
        <f t="shared" ref="CA920" si="18008">S920/S932</f>
        <v>#DIV/0!</v>
      </c>
      <c r="CB920" s="122" t="e">
        <f t="shared" ref="CB920" si="18009">T920/T932</f>
        <v>#DIV/0!</v>
      </c>
      <c r="CC920" s="123" t="e">
        <f t="shared" ref="CC920" si="18010">U920/U932</f>
        <v>#DIV/0!</v>
      </c>
      <c r="CD920" s="124" t="e">
        <f t="shared" ref="CD920" si="18011">V920/V932</f>
        <v>#DIV/0!</v>
      </c>
      <c r="CE920" s="125" t="e">
        <f t="shared" ref="CE920" si="18012">W920/W932</f>
        <v>#DIV/0!</v>
      </c>
      <c r="CF920" s="122" t="e">
        <f t="shared" ref="CF920" si="18013">X920/X932</f>
        <v>#DIV/0!</v>
      </c>
      <c r="CG920" s="123" t="e">
        <f t="shared" ref="CG920" si="18014">Y920/Y932</f>
        <v>#DIV/0!</v>
      </c>
      <c r="CH920" s="124" t="e">
        <f t="shared" ref="CH920" si="18015">Z920/Z932</f>
        <v>#DIV/0!</v>
      </c>
      <c r="CI920" s="122" t="e">
        <f t="shared" ref="CI920" si="18016">AA920/AA932</f>
        <v>#DIV/0!</v>
      </c>
      <c r="CJ920" s="128" t="e">
        <f t="shared" ref="CJ920" si="18017">AB920/AB932</f>
        <v>#DIV/0!</v>
      </c>
      <c r="CK920" s="129" t="e">
        <f t="shared" ref="CK920" si="18018">AC920/AC932</f>
        <v>#DIV/0!</v>
      </c>
    </row>
    <row r="921" spans="1:89" x14ac:dyDescent="0.2">
      <c r="A921" s="130" t="s">
        <v>36</v>
      </c>
      <c r="B921" s="196"/>
      <c r="C921" s="180"/>
      <c r="D921" s="181"/>
      <c r="E921" s="182"/>
      <c r="F921" s="179"/>
      <c r="G921" s="183"/>
      <c r="H921" s="181"/>
      <c r="I921" s="182"/>
      <c r="J921" s="179"/>
      <c r="K921" s="180"/>
      <c r="L921" s="181"/>
      <c r="M921" s="179"/>
      <c r="N921" s="184"/>
      <c r="O921" s="197"/>
      <c r="P921" s="179"/>
      <c r="Q921" s="180"/>
      <c r="R921" s="181"/>
      <c r="S921" s="182"/>
      <c r="T921" s="179"/>
      <c r="U921" s="183"/>
      <c r="V921" s="181"/>
      <c r="W921" s="198"/>
      <c r="X921" s="179"/>
      <c r="Y921" s="183"/>
      <c r="Z921" s="181"/>
      <c r="AA921" s="179"/>
      <c r="AB921" s="163">
        <f t="shared" si="17689"/>
        <v>0</v>
      </c>
      <c r="AC921" s="164">
        <f t="shared" si="17690"/>
        <v>0</v>
      </c>
      <c r="BI921" s="130" t="s">
        <v>36</v>
      </c>
      <c r="BJ921" s="122" t="e">
        <f>B921/B932</f>
        <v>#DIV/0!</v>
      </c>
      <c r="BK921" s="123" t="e">
        <f t="shared" ref="BK921" si="18019">C921/C932</f>
        <v>#DIV/0!</v>
      </c>
      <c r="BL921" s="124" t="e">
        <f t="shared" ref="BL921" si="18020">D921/D932</f>
        <v>#DIV/0!</v>
      </c>
      <c r="BM921" s="125" t="e">
        <f t="shared" ref="BM921" si="18021">E921/E932</f>
        <v>#DIV/0!</v>
      </c>
      <c r="BN921" s="122" t="e">
        <f t="shared" ref="BN921" si="18022">F921/F932</f>
        <v>#DIV/0!</v>
      </c>
      <c r="BO921" s="123" t="e">
        <f t="shared" ref="BO921" si="18023">G921/G932</f>
        <v>#DIV/0!</v>
      </c>
      <c r="BP921" s="124" t="e">
        <f t="shared" ref="BP921" si="18024">H921/H932</f>
        <v>#DIV/0!</v>
      </c>
      <c r="BQ921" s="125" t="e">
        <f t="shared" ref="BQ921" si="18025">I921/I932</f>
        <v>#DIV/0!</v>
      </c>
      <c r="BR921" s="122" t="e">
        <f t="shared" ref="BR921" si="18026">J921/J932</f>
        <v>#DIV/0!</v>
      </c>
      <c r="BS921" s="123" t="e">
        <f t="shared" ref="BS921" si="18027">K921/K932</f>
        <v>#DIV/0!</v>
      </c>
      <c r="BT921" s="124" t="e">
        <f t="shared" ref="BT921" si="18028">L921/L932</f>
        <v>#DIV/0!</v>
      </c>
      <c r="BU921" s="122" t="e">
        <f t="shared" ref="BU921" si="18029">M921/M932</f>
        <v>#DIV/0!</v>
      </c>
      <c r="BV921" s="126" t="e">
        <f t="shared" ref="BV921" si="18030">N921/N932</f>
        <v>#DIV/0!</v>
      </c>
      <c r="BW921" s="127" t="e">
        <f t="shared" ref="BW921" si="18031">O921/O932</f>
        <v>#DIV/0!</v>
      </c>
      <c r="BX921" s="122" t="e">
        <f t="shared" ref="BX921" si="18032">P921/P932</f>
        <v>#DIV/0!</v>
      </c>
      <c r="BY921" s="123" t="e">
        <f t="shared" ref="BY921" si="18033">Q921/Q932</f>
        <v>#DIV/0!</v>
      </c>
      <c r="BZ921" s="124" t="e">
        <f t="shared" ref="BZ921" si="18034">R921/R932</f>
        <v>#DIV/0!</v>
      </c>
      <c r="CA921" s="125" t="e">
        <f t="shared" ref="CA921" si="18035">S921/S932</f>
        <v>#DIV/0!</v>
      </c>
      <c r="CB921" s="122" t="e">
        <f t="shared" ref="CB921" si="18036">T921/T932</f>
        <v>#DIV/0!</v>
      </c>
      <c r="CC921" s="123" t="e">
        <f t="shared" ref="CC921" si="18037">U921/U932</f>
        <v>#DIV/0!</v>
      </c>
      <c r="CD921" s="124" t="e">
        <f t="shared" ref="CD921" si="18038">V921/V932</f>
        <v>#DIV/0!</v>
      </c>
      <c r="CE921" s="125" t="e">
        <f t="shared" ref="CE921" si="18039">W921/W932</f>
        <v>#DIV/0!</v>
      </c>
      <c r="CF921" s="122" t="e">
        <f t="shared" ref="CF921" si="18040">X921/X932</f>
        <v>#DIV/0!</v>
      </c>
      <c r="CG921" s="123" t="e">
        <f t="shared" ref="CG921" si="18041">Y921/Y932</f>
        <v>#DIV/0!</v>
      </c>
      <c r="CH921" s="124" t="e">
        <f t="shared" ref="CH921" si="18042">Z921/Z932</f>
        <v>#DIV/0!</v>
      </c>
      <c r="CI921" s="122" t="e">
        <f t="shared" ref="CI921" si="18043">AA921/AA932</f>
        <v>#DIV/0!</v>
      </c>
      <c r="CJ921" s="128" t="e">
        <f t="shared" ref="CJ921" si="18044">AB921/AB932</f>
        <v>#DIV/0!</v>
      </c>
      <c r="CK921" s="129" t="e">
        <f t="shared" ref="CK921" si="18045">AC921/AC932</f>
        <v>#DIV/0!</v>
      </c>
    </row>
    <row r="922" spans="1:89" x14ac:dyDescent="0.2">
      <c r="A922" s="138" t="s">
        <v>30</v>
      </c>
      <c r="B922" s="193"/>
      <c r="C922" s="187"/>
      <c r="D922" s="188"/>
      <c r="E922" s="189"/>
      <c r="F922" s="186"/>
      <c r="G922" s="190"/>
      <c r="H922" s="188"/>
      <c r="I922" s="189"/>
      <c r="J922" s="186"/>
      <c r="K922" s="187"/>
      <c r="L922" s="188"/>
      <c r="M922" s="186"/>
      <c r="N922" s="191"/>
      <c r="O922" s="194"/>
      <c r="P922" s="186"/>
      <c r="Q922" s="187"/>
      <c r="R922" s="188"/>
      <c r="S922" s="189"/>
      <c r="T922" s="186"/>
      <c r="U922" s="190"/>
      <c r="V922" s="188"/>
      <c r="W922" s="195"/>
      <c r="X922" s="186"/>
      <c r="Y922" s="190"/>
      <c r="Z922" s="188"/>
      <c r="AA922" s="186"/>
      <c r="AB922" s="163">
        <f t="shared" si="17689"/>
        <v>0</v>
      </c>
      <c r="AC922" s="164">
        <f t="shared" si="17690"/>
        <v>0</v>
      </c>
      <c r="BI922" s="138" t="s">
        <v>30</v>
      </c>
      <c r="BJ922" s="122" t="e">
        <f>B922/B932</f>
        <v>#DIV/0!</v>
      </c>
      <c r="BK922" s="123" t="e">
        <f t="shared" ref="BK922" si="18046">C922/C932</f>
        <v>#DIV/0!</v>
      </c>
      <c r="BL922" s="124" t="e">
        <f t="shared" ref="BL922" si="18047">D922/D932</f>
        <v>#DIV/0!</v>
      </c>
      <c r="BM922" s="125" t="e">
        <f t="shared" ref="BM922" si="18048">E922/E932</f>
        <v>#DIV/0!</v>
      </c>
      <c r="BN922" s="122" t="e">
        <f t="shared" ref="BN922" si="18049">F922/F932</f>
        <v>#DIV/0!</v>
      </c>
      <c r="BO922" s="123" t="e">
        <f t="shared" ref="BO922" si="18050">G922/G932</f>
        <v>#DIV/0!</v>
      </c>
      <c r="BP922" s="124" t="e">
        <f t="shared" ref="BP922" si="18051">H922/H932</f>
        <v>#DIV/0!</v>
      </c>
      <c r="BQ922" s="125" t="e">
        <f t="shared" ref="BQ922" si="18052">I922/I932</f>
        <v>#DIV/0!</v>
      </c>
      <c r="BR922" s="122" t="e">
        <f t="shared" ref="BR922" si="18053">J922/J932</f>
        <v>#DIV/0!</v>
      </c>
      <c r="BS922" s="123" t="e">
        <f t="shared" ref="BS922" si="18054">K922/K932</f>
        <v>#DIV/0!</v>
      </c>
      <c r="BT922" s="124" t="e">
        <f t="shared" ref="BT922" si="18055">L922/L932</f>
        <v>#DIV/0!</v>
      </c>
      <c r="BU922" s="122" t="e">
        <f t="shared" ref="BU922" si="18056">M922/M932</f>
        <v>#DIV/0!</v>
      </c>
      <c r="BV922" s="126" t="e">
        <f t="shared" ref="BV922" si="18057">N922/N932</f>
        <v>#DIV/0!</v>
      </c>
      <c r="BW922" s="127" t="e">
        <f t="shared" ref="BW922" si="18058">O922/O932</f>
        <v>#DIV/0!</v>
      </c>
      <c r="BX922" s="122" t="e">
        <f t="shared" ref="BX922" si="18059">P922/P932</f>
        <v>#DIV/0!</v>
      </c>
      <c r="BY922" s="123" t="e">
        <f t="shared" ref="BY922" si="18060">Q922/Q932</f>
        <v>#DIV/0!</v>
      </c>
      <c r="BZ922" s="124" t="e">
        <f t="shared" ref="BZ922" si="18061">R922/R932</f>
        <v>#DIV/0!</v>
      </c>
      <c r="CA922" s="125" t="e">
        <f t="shared" ref="CA922" si="18062">S922/S932</f>
        <v>#DIV/0!</v>
      </c>
      <c r="CB922" s="122" t="e">
        <f t="shared" ref="CB922" si="18063">T922/T932</f>
        <v>#DIV/0!</v>
      </c>
      <c r="CC922" s="123" t="e">
        <f t="shared" ref="CC922" si="18064">U922/U932</f>
        <v>#DIV/0!</v>
      </c>
      <c r="CD922" s="124" t="e">
        <f t="shared" ref="CD922" si="18065">V922/V932</f>
        <v>#DIV/0!</v>
      </c>
      <c r="CE922" s="125" t="e">
        <f t="shared" ref="CE922" si="18066">W922/W932</f>
        <v>#DIV/0!</v>
      </c>
      <c r="CF922" s="122" t="e">
        <f t="shared" ref="CF922" si="18067">X922/X932</f>
        <v>#DIV/0!</v>
      </c>
      <c r="CG922" s="123" t="e">
        <f t="shared" ref="CG922" si="18068">Y922/Y932</f>
        <v>#DIV/0!</v>
      </c>
      <c r="CH922" s="124" t="e">
        <f t="shared" ref="CH922" si="18069">Z922/Z932</f>
        <v>#DIV/0!</v>
      </c>
      <c r="CI922" s="122" t="e">
        <f t="shared" ref="CI922" si="18070">AA922/AA932</f>
        <v>#DIV/0!</v>
      </c>
      <c r="CJ922" s="128" t="e">
        <f t="shared" ref="CJ922" si="18071">AB922/AB932</f>
        <v>#DIV/0!</v>
      </c>
      <c r="CK922" s="129" t="e">
        <f t="shared" ref="CK922" si="18072">AC922/AC932</f>
        <v>#DIV/0!</v>
      </c>
    </row>
    <row r="923" spans="1:89" x14ac:dyDescent="0.2">
      <c r="A923" s="130" t="s">
        <v>32</v>
      </c>
      <c r="B923" s="196"/>
      <c r="C923" s="180"/>
      <c r="D923" s="181"/>
      <c r="E923" s="182"/>
      <c r="F923" s="179"/>
      <c r="G923" s="183"/>
      <c r="H923" s="181"/>
      <c r="I923" s="182"/>
      <c r="J923" s="179"/>
      <c r="K923" s="180"/>
      <c r="L923" s="181"/>
      <c r="M923" s="179"/>
      <c r="N923" s="184"/>
      <c r="O923" s="197"/>
      <c r="P923" s="179"/>
      <c r="Q923" s="180"/>
      <c r="R923" s="181"/>
      <c r="S923" s="182"/>
      <c r="T923" s="179"/>
      <c r="U923" s="183"/>
      <c r="V923" s="181"/>
      <c r="W923" s="198"/>
      <c r="X923" s="179"/>
      <c r="Y923" s="183"/>
      <c r="Z923" s="181"/>
      <c r="AA923" s="179"/>
      <c r="AB923" s="163">
        <f t="shared" si="17689"/>
        <v>0</v>
      </c>
      <c r="AC923" s="164">
        <f t="shared" si="17690"/>
        <v>0</v>
      </c>
      <c r="BI923" s="130" t="s">
        <v>32</v>
      </c>
      <c r="BJ923" s="122" t="e">
        <f>B923/B932</f>
        <v>#DIV/0!</v>
      </c>
      <c r="BK923" s="123" t="e">
        <f t="shared" ref="BK923" si="18073">C923/C932</f>
        <v>#DIV/0!</v>
      </c>
      <c r="BL923" s="124" t="e">
        <f t="shared" ref="BL923" si="18074">D923/D932</f>
        <v>#DIV/0!</v>
      </c>
      <c r="BM923" s="125" t="e">
        <f t="shared" ref="BM923" si="18075">E923/E932</f>
        <v>#DIV/0!</v>
      </c>
      <c r="BN923" s="122" t="e">
        <f t="shared" ref="BN923" si="18076">F923/F932</f>
        <v>#DIV/0!</v>
      </c>
      <c r="BO923" s="123" t="e">
        <f t="shared" ref="BO923" si="18077">G923/G932</f>
        <v>#DIV/0!</v>
      </c>
      <c r="BP923" s="124" t="e">
        <f t="shared" ref="BP923" si="18078">H923/H932</f>
        <v>#DIV/0!</v>
      </c>
      <c r="BQ923" s="125" t="e">
        <f t="shared" ref="BQ923" si="18079">I923/I932</f>
        <v>#DIV/0!</v>
      </c>
      <c r="BR923" s="122" t="e">
        <f t="shared" ref="BR923" si="18080">J923/J932</f>
        <v>#DIV/0!</v>
      </c>
      <c r="BS923" s="123" t="e">
        <f t="shared" ref="BS923" si="18081">K923/K932</f>
        <v>#DIV/0!</v>
      </c>
      <c r="BT923" s="124" t="e">
        <f t="shared" ref="BT923" si="18082">L923/L932</f>
        <v>#DIV/0!</v>
      </c>
      <c r="BU923" s="122" t="e">
        <f t="shared" ref="BU923" si="18083">M923/M932</f>
        <v>#DIV/0!</v>
      </c>
      <c r="BV923" s="126" t="e">
        <f t="shared" ref="BV923" si="18084">N923/N932</f>
        <v>#DIV/0!</v>
      </c>
      <c r="BW923" s="127" t="e">
        <f t="shared" ref="BW923" si="18085">O923/O932</f>
        <v>#DIV/0!</v>
      </c>
      <c r="BX923" s="122" t="e">
        <f t="shared" ref="BX923" si="18086">P923/P932</f>
        <v>#DIV/0!</v>
      </c>
      <c r="BY923" s="123" t="e">
        <f t="shared" ref="BY923" si="18087">Q923/Q932</f>
        <v>#DIV/0!</v>
      </c>
      <c r="BZ923" s="124" t="e">
        <f t="shared" ref="BZ923" si="18088">R923/R932</f>
        <v>#DIV/0!</v>
      </c>
      <c r="CA923" s="125" t="e">
        <f t="shared" ref="CA923" si="18089">S923/S932</f>
        <v>#DIV/0!</v>
      </c>
      <c r="CB923" s="122" t="e">
        <f t="shared" ref="CB923" si="18090">T923/T932</f>
        <v>#DIV/0!</v>
      </c>
      <c r="CC923" s="123" t="e">
        <f t="shared" ref="CC923" si="18091">U923/U932</f>
        <v>#DIV/0!</v>
      </c>
      <c r="CD923" s="124" t="e">
        <f t="shared" ref="CD923" si="18092">V923/V932</f>
        <v>#DIV/0!</v>
      </c>
      <c r="CE923" s="125" t="e">
        <f t="shared" ref="CE923" si="18093">W923/W932</f>
        <v>#DIV/0!</v>
      </c>
      <c r="CF923" s="122" t="e">
        <f t="shared" ref="CF923" si="18094">X923/X932</f>
        <v>#DIV/0!</v>
      </c>
      <c r="CG923" s="123" t="e">
        <f t="shared" ref="CG923" si="18095">Y923/Y932</f>
        <v>#DIV/0!</v>
      </c>
      <c r="CH923" s="124" t="e">
        <f t="shared" ref="CH923" si="18096">Z923/Z932</f>
        <v>#DIV/0!</v>
      </c>
      <c r="CI923" s="122" t="e">
        <f t="shared" ref="CI923" si="18097">AA923/AA932</f>
        <v>#DIV/0!</v>
      </c>
      <c r="CJ923" s="128" t="e">
        <f t="shared" ref="CJ923" si="18098">AB923/AB932</f>
        <v>#DIV/0!</v>
      </c>
      <c r="CK923" s="129" t="e">
        <f t="shared" ref="CK923" si="18099">AC923/AC932</f>
        <v>#DIV/0!</v>
      </c>
    </row>
    <row r="924" spans="1:89" x14ac:dyDescent="0.2">
      <c r="A924" s="138" t="s">
        <v>37</v>
      </c>
      <c r="B924" s="193"/>
      <c r="C924" s="187"/>
      <c r="D924" s="188"/>
      <c r="E924" s="189"/>
      <c r="F924" s="186"/>
      <c r="G924" s="190"/>
      <c r="H924" s="188"/>
      <c r="I924" s="189"/>
      <c r="J924" s="186"/>
      <c r="K924" s="187"/>
      <c r="L924" s="188"/>
      <c r="M924" s="186"/>
      <c r="N924" s="191"/>
      <c r="O924" s="194"/>
      <c r="P924" s="186"/>
      <c r="Q924" s="187"/>
      <c r="R924" s="188"/>
      <c r="S924" s="189"/>
      <c r="T924" s="186"/>
      <c r="U924" s="190"/>
      <c r="V924" s="188"/>
      <c r="W924" s="195"/>
      <c r="X924" s="186"/>
      <c r="Y924" s="190"/>
      <c r="Z924" s="188"/>
      <c r="AA924" s="186"/>
      <c r="AB924" s="163">
        <f t="shared" si="17689"/>
        <v>0</v>
      </c>
      <c r="AC924" s="164">
        <f t="shared" si="17690"/>
        <v>0</v>
      </c>
      <c r="BI924" s="138" t="s">
        <v>37</v>
      </c>
      <c r="BJ924" s="122" t="e">
        <f>B924/B932</f>
        <v>#DIV/0!</v>
      </c>
      <c r="BK924" s="123" t="e">
        <f t="shared" ref="BK924" si="18100">C924/C932</f>
        <v>#DIV/0!</v>
      </c>
      <c r="BL924" s="124" t="e">
        <f t="shared" ref="BL924" si="18101">D924/D932</f>
        <v>#DIV/0!</v>
      </c>
      <c r="BM924" s="125" t="e">
        <f t="shared" ref="BM924" si="18102">E924/E932</f>
        <v>#DIV/0!</v>
      </c>
      <c r="BN924" s="122" t="e">
        <f t="shared" ref="BN924" si="18103">F924/F932</f>
        <v>#DIV/0!</v>
      </c>
      <c r="BO924" s="123" t="e">
        <f t="shared" ref="BO924" si="18104">G924/G932</f>
        <v>#DIV/0!</v>
      </c>
      <c r="BP924" s="124" t="e">
        <f t="shared" ref="BP924" si="18105">H924/H932</f>
        <v>#DIV/0!</v>
      </c>
      <c r="BQ924" s="125" t="e">
        <f t="shared" ref="BQ924" si="18106">I924/I932</f>
        <v>#DIV/0!</v>
      </c>
      <c r="BR924" s="122" t="e">
        <f t="shared" ref="BR924" si="18107">J924/J932</f>
        <v>#DIV/0!</v>
      </c>
      <c r="BS924" s="123" t="e">
        <f t="shared" ref="BS924" si="18108">K924/K932</f>
        <v>#DIV/0!</v>
      </c>
      <c r="BT924" s="124" t="e">
        <f t="shared" ref="BT924" si="18109">L924/L932</f>
        <v>#DIV/0!</v>
      </c>
      <c r="BU924" s="122" t="e">
        <f t="shared" ref="BU924" si="18110">M924/M932</f>
        <v>#DIV/0!</v>
      </c>
      <c r="BV924" s="126" t="e">
        <f t="shared" ref="BV924" si="18111">N924/N932</f>
        <v>#DIV/0!</v>
      </c>
      <c r="BW924" s="127" t="e">
        <f t="shared" ref="BW924" si="18112">O924/O932</f>
        <v>#DIV/0!</v>
      </c>
      <c r="BX924" s="122" t="e">
        <f t="shared" ref="BX924" si="18113">P924/P932</f>
        <v>#DIV/0!</v>
      </c>
      <c r="BY924" s="123" t="e">
        <f t="shared" ref="BY924" si="18114">Q924/Q932</f>
        <v>#DIV/0!</v>
      </c>
      <c r="BZ924" s="124" t="e">
        <f t="shared" ref="BZ924" si="18115">R924/R932</f>
        <v>#DIV/0!</v>
      </c>
      <c r="CA924" s="125" t="e">
        <f t="shared" ref="CA924" si="18116">S924/S932</f>
        <v>#DIV/0!</v>
      </c>
      <c r="CB924" s="122" t="e">
        <f t="shared" ref="CB924" si="18117">T924/T932</f>
        <v>#DIV/0!</v>
      </c>
      <c r="CC924" s="123" t="e">
        <f t="shared" ref="CC924" si="18118">U924/U932</f>
        <v>#DIV/0!</v>
      </c>
      <c r="CD924" s="124" t="e">
        <f t="shared" ref="CD924" si="18119">V924/V932</f>
        <v>#DIV/0!</v>
      </c>
      <c r="CE924" s="125" t="e">
        <f t="shared" ref="CE924" si="18120">W924/W932</f>
        <v>#DIV/0!</v>
      </c>
      <c r="CF924" s="122" t="e">
        <f t="shared" ref="CF924" si="18121">X924/X932</f>
        <v>#DIV/0!</v>
      </c>
      <c r="CG924" s="123" t="e">
        <f t="shared" ref="CG924" si="18122">Y924/Y932</f>
        <v>#DIV/0!</v>
      </c>
      <c r="CH924" s="124" t="e">
        <f t="shared" ref="CH924" si="18123">Z924/Z932</f>
        <v>#DIV/0!</v>
      </c>
      <c r="CI924" s="122" t="e">
        <f t="shared" ref="CI924" si="18124">AA924/AA932</f>
        <v>#DIV/0!</v>
      </c>
      <c r="CJ924" s="128" t="e">
        <f t="shared" ref="CJ924" si="18125">AB924/AB932</f>
        <v>#DIV/0!</v>
      </c>
      <c r="CK924" s="129" t="e">
        <f t="shared" ref="CK924" si="18126">AC924/AC932</f>
        <v>#DIV/0!</v>
      </c>
    </row>
    <row r="925" spans="1:89" x14ac:dyDescent="0.2">
      <c r="A925" s="130" t="s">
        <v>38</v>
      </c>
      <c r="B925" s="196"/>
      <c r="C925" s="180"/>
      <c r="D925" s="181"/>
      <c r="E925" s="182"/>
      <c r="F925" s="179"/>
      <c r="G925" s="183"/>
      <c r="H925" s="181"/>
      <c r="I925" s="182"/>
      <c r="J925" s="179"/>
      <c r="K925" s="180"/>
      <c r="L925" s="181"/>
      <c r="M925" s="179"/>
      <c r="N925" s="184"/>
      <c r="O925" s="197"/>
      <c r="P925" s="179"/>
      <c r="Q925" s="180"/>
      <c r="R925" s="181"/>
      <c r="S925" s="182"/>
      <c r="T925" s="179"/>
      <c r="U925" s="183"/>
      <c r="V925" s="181"/>
      <c r="W925" s="198"/>
      <c r="X925" s="179"/>
      <c r="Y925" s="183"/>
      <c r="Z925" s="181"/>
      <c r="AA925" s="179"/>
      <c r="AB925" s="163">
        <f t="shared" si="17689"/>
        <v>0</v>
      </c>
      <c r="AC925" s="164">
        <f t="shared" si="17690"/>
        <v>0</v>
      </c>
      <c r="BI925" s="130" t="s">
        <v>38</v>
      </c>
      <c r="BJ925" s="122" t="e">
        <f>B925/B932</f>
        <v>#DIV/0!</v>
      </c>
      <c r="BK925" s="123" t="e">
        <f t="shared" ref="BK925" si="18127">C925/C932</f>
        <v>#DIV/0!</v>
      </c>
      <c r="BL925" s="124" t="e">
        <f t="shared" ref="BL925" si="18128">D925/D932</f>
        <v>#DIV/0!</v>
      </c>
      <c r="BM925" s="125" t="e">
        <f t="shared" ref="BM925" si="18129">E925/E932</f>
        <v>#DIV/0!</v>
      </c>
      <c r="BN925" s="122" t="e">
        <f t="shared" ref="BN925" si="18130">F925/F932</f>
        <v>#DIV/0!</v>
      </c>
      <c r="BO925" s="123" t="e">
        <f t="shared" ref="BO925" si="18131">G925/G932</f>
        <v>#DIV/0!</v>
      </c>
      <c r="BP925" s="124" t="e">
        <f t="shared" ref="BP925" si="18132">H925/H932</f>
        <v>#DIV/0!</v>
      </c>
      <c r="BQ925" s="125" t="e">
        <f t="shared" ref="BQ925" si="18133">I925/I932</f>
        <v>#DIV/0!</v>
      </c>
      <c r="BR925" s="122" t="e">
        <f t="shared" ref="BR925" si="18134">J925/J932</f>
        <v>#DIV/0!</v>
      </c>
      <c r="BS925" s="123" t="e">
        <f t="shared" ref="BS925" si="18135">K925/K932</f>
        <v>#DIV/0!</v>
      </c>
      <c r="BT925" s="124" t="e">
        <f t="shared" ref="BT925" si="18136">L925/L932</f>
        <v>#DIV/0!</v>
      </c>
      <c r="BU925" s="122" t="e">
        <f t="shared" ref="BU925" si="18137">M925/M932</f>
        <v>#DIV/0!</v>
      </c>
      <c r="BV925" s="126" t="e">
        <f t="shared" ref="BV925" si="18138">N925/N932</f>
        <v>#DIV/0!</v>
      </c>
      <c r="BW925" s="127" t="e">
        <f t="shared" ref="BW925" si="18139">O925/O932</f>
        <v>#DIV/0!</v>
      </c>
      <c r="BX925" s="122" t="e">
        <f t="shared" ref="BX925" si="18140">P925/P932</f>
        <v>#DIV/0!</v>
      </c>
      <c r="BY925" s="123" t="e">
        <f t="shared" ref="BY925" si="18141">Q925/Q932</f>
        <v>#DIV/0!</v>
      </c>
      <c r="BZ925" s="124" t="e">
        <f t="shared" ref="BZ925" si="18142">R925/R932</f>
        <v>#DIV/0!</v>
      </c>
      <c r="CA925" s="125" t="e">
        <f t="shared" ref="CA925" si="18143">S925/S932</f>
        <v>#DIV/0!</v>
      </c>
      <c r="CB925" s="122" t="e">
        <f t="shared" ref="CB925" si="18144">T925/T932</f>
        <v>#DIV/0!</v>
      </c>
      <c r="CC925" s="123" t="e">
        <f t="shared" ref="CC925" si="18145">U925/U932</f>
        <v>#DIV/0!</v>
      </c>
      <c r="CD925" s="124" t="e">
        <f t="shared" ref="CD925" si="18146">V925/V932</f>
        <v>#DIV/0!</v>
      </c>
      <c r="CE925" s="125" t="e">
        <f t="shared" ref="CE925" si="18147">W925/W932</f>
        <v>#DIV/0!</v>
      </c>
      <c r="CF925" s="122" t="e">
        <f t="shared" ref="CF925" si="18148">X925/X932</f>
        <v>#DIV/0!</v>
      </c>
      <c r="CG925" s="123" t="e">
        <f t="shared" ref="CG925" si="18149">Y925/Y932</f>
        <v>#DIV/0!</v>
      </c>
      <c r="CH925" s="124" t="e">
        <f t="shared" ref="CH925" si="18150">Z925/Z932</f>
        <v>#DIV/0!</v>
      </c>
      <c r="CI925" s="122" t="e">
        <f t="shared" ref="CI925" si="18151">AA925/AA932</f>
        <v>#DIV/0!</v>
      </c>
      <c r="CJ925" s="128" t="e">
        <f t="shared" ref="CJ925" si="18152">AB925/AB932</f>
        <v>#DIV/0!</v>
      </c>
      <c r="CK925" s="129" t="e">
        <f t="shared" ref="CK925" si="18153">AC925/AC932</f>
        <v>#DIV/0!</v>
      </c>
    </row>
    <row r="926" spans="1:89" x14ac:dyDescent="0.2">
      <c r="A926" s="138" t="s">
        <v>39</v>
      </c>
      <c r="B926" s="193"/>
      <c r="C926" s="187"/>
      <c r="D926" s="188"/>
      <c r="E926" s="189"/>
      <c r="F926" s="186"/>
      <c r="G926" s="190"/>
      <c r="H926" s="188"/>
      <c r="I926" s="189"/>
      <c r="J926" s="186"/>
      <c r="K926" s="187"/>
      <c r="L926" s="188"/>
      <c r="M926" s="186"/>
      <c r="N926" s="191"/>
      <c r="O926" s="194"/>
      <c r="P926" s="186"/>
      <c r="Q926" s="187"/>
      <c r="R926" s="188"/>
      <c r="S926" s="189"/>
      <c r="T926" s="186"/>
      <c r="U926" s="190"/>
      <c r="V926" s="188"/>
      <c r="W926" s="195"/>
      <c r="X926" s="186"/>
      <c r="Y926" s="190"/>
      <c r="Z926" s="188"/>
      <c r="AA926" s="186"/>
      <c r="AB926" s="163">
        <f t="shared" si="17689"/>
        <v>0</v>
      </c>
      <c r="AC926" s="164">
        <f t="shared" si="17690"/>
        <v>0</v>
      </c>
      <c r="BI926" s="138" t="s">
        <v>39</v>
      </c>
      <c r="BJ926" s="122" t="e">
        <f>B926/B932</f>
        <v>#DIV/0!</v>
      </c>
      <c r="BK926" s="123" t="e">
        <f t="shared" ref="BK926" si="18154">C926/C932</f>
        <v>#DIV/0!</v>
      </c>
      <c r="BL926" s="124" t="e">
        <f t="shared" ref="BL926" si="18155">D926/D932</f>
        <v>#DIV/0!</v>
      </c>
      <c r="BM926" s="125" t="e">
        <f t="shared" ref="BM926" si="18156">E926/E932</f>
        <v>#DIV/0!</v>
      </c>
      <c r="BN926" s="122" t="e">
        <f t="shared" ref="BN926" si="18157">F926/F932</f>
        <v>#DIV/0!</v>
      </c>
      <c r="BO926" s="123" t="e">
        <f t="shared" ref="BO926" si="18158">G926/G932</f>
        <v>#DIV/0!</v>
      </c>
      <c r="BP926" s="124" t="e">
        <f t="shared" ref="BP926" si="18159">H926/H932</f>
        <v>#DIV/0!</v>
      </c>
      <c r="BQ926" s="125" t="e">
        <f t="shared" ref="BQ926" si="18160">I926/I932</f>
        <v>#DIV/0!</v>
      </c>
      <c r="BR926" s="122" t="e">
        <f t="shared" ref="BR926" si="18161">J926/J932</f>
        <v>#DIV/0!</v>
      </c>
      <c r="BS926" s="123" t="e">
        <f t="shared" ref="BS926" si="18162">K926/K932</f>
        <v>#DIV/0!</v>
      </c>
      <c r="BT926" s="124" t="e">
        <f t="shared" ref="BT926" si="18163">L926/L932</f>
        <v>#DIV/0!</v>
      </c>
      <c r="BU926" s="122" t="e">
        <f t="shared" ref="BU926" si="18164">M926/M932</f>
        <v>#DIV/0!</v>
      </c>
      <c r="BV926" s="126" t="e">
        <f t="shared" ref="BV926" si="18165">N926/N932</f>
        <v>#DIV/0!</v>
      </c>
      <c r="BW926" s="127" t="e">
        <f t="shared" ref="BW926" si="18166">O926/O932</f>
        <v>#DIV/0!</v>
      </c>
      <c r="BX926" s="122" t="e">
        <f t="shared" ref="BX926" si="18167">P926/P932</f>
        <v>#DIV/0!</v>
      </c>
      <c r="BY926" s="123" t="e">
        <f t="shared" ref="BY926" si="18168">Q926/Q932</f>
        <v>#DIV/0!</v>
      </c>
      <c r="BZ926" s="124" t="e">
        <f t="shared" ref="BZ926" si="18169">R926/R932</f>
        <v>#DIV/0!</v>
      </c>
      <c r="CA926" s="125" t="e">
        <f t="shared" ref="CA926" si="18170">S926/S932</f>
        <v>#DIV/0!</v>
      </c>
      <c r="CB926" s="122" t="e">
        <f t="shared" ref="CB926" si="18171">T926/T932</f>
        <v>#DIV/0!</v>
      </c>
      <c r="CC926" s="123" t="e">
        <f t="shared" ref="CC926" si="18172">U926/U932</f>
        <v>#DIV/0!</v>
      </c>
      <c r="CD926" s="124" t="e">
        <f t="shared" ref="CD926" si="18173">V926/V932</f>
        <v>#DIV/0!</v>
      </c>
      <c r="CE926" s="125" t="e">
        <f t="shared" ref="CE926" si="18174">W926/W932</f>
        <v>#DIV/0!</v>
      </c>
      <c r="CF926" s="122" t="e">
        <f t="shared" ref="CF926" si="18175">X926/X932</f>
        <v>#DIV/0!</v>
      </c>
      <c r="CG926" s="123" t="e">
        <f t="shared" ref="CG926" si="18176">Y926/Y932</f>
        <v>#DIV/0!</v>
      </c>
      <c r="CH926" s="124" t="e">
        <f t="shared" ref="CH926" si="18177">Z926/Z932</f>
        <v>#DIV/0!</v>
      </c>
      <c r="CI926" s="122" t="e">
        <f t="shared" ref="CI926" si="18178">AA926/AA932</f>
        <v>#DIV/0!</v>
      </c>
      <c r="CJ926" s="128" t="e">
        <f t="shared" ref="CJ926" si="18179">AB926/AB932</f>
        <v>#DIV/0!</v>
      </c>
      <c r="CK926" s="129" t="e">
        <f t="shared" ref="CK926" si="18180">AC926/AC932</f>
        <v>#DIV/0!</v>
      </c>
    </row>
    <row r="927" spans="1:89" x14ac:dyDescent="0.2">
      <c r="A927" s="130" t="s">
        <v>40</v>
      </c>
      <c r="B927" s="196"/>
      <c r="C927" s="180"/>
      <c r="D927" s="181"/>
      <c r="E927" s="182"/>
      <c r="F927" s="179"/>
      <c r="G927" s="183"/>
      <c r="H927" s="181"/>
      <c r="I927" s="182"/>
      <c r="J927" s="179"/>
      <c r="K927" s="180"/>
      <c r="L927" s="181"/>
      <c r="M927" s="179"/>
      <c r="N927" s="184"/>
      <c r="O927" s="197"/>
      <c r="P927" s="179"/>
      <c r="Q927" s="180"/>
      <c r="R927" s="181"/>
      <c r="S927" s="182"/>
      <c r="T927" s="179"/>
      <c r="U927" s="183"/>
      <c r="V927" s="181"/>
      <c r="W927" s="198"/>
      <c r="X927" s="179"/>
      <c r="Y927" s="183"/>
      <c r="Z927" s="181"/>
      <c r="AA927" s="179"/>
      <c r="AB927" s="163">
        <f t="shared" si="17689"/>
        <v>0</v>
      </c>
      <c r="AC927" s="164">
        <f t="shared" si="17690"/>
        <v>0</v>
      </c>
      <c r="BI927" s="130" t="s">
        <v>40</v>
      </c>
      <c r="BJ927" s="122" t="e">
        <f>B927/B932</f>
        <v>#DIV/0!</v>
      </c>
      <c r="BK927" s="123" t="e">
        <f t="shared" ref="BK927" si="18181">C927/C932</f>
        <v>#DIV/0!</v>
      </c>
      <c r="BL927" s="124" t="e">
        <f t="shared" ref="BL927" si="18182">D927/D932</f>
        <v>#DIV/0!</v>
      </c>
      <c r="BM927" s="125" t="e">
        <f t="shared" ref="BM927" si="18183">E927/E932</f>
        <v>#DIV/0!</v>
      </c>
      <c r="BN927" s="122" t="e">
        <f t="shared" ref="BN927" si="18184">F927/F932</f>
        <v>#DIV/0!</v>
      </c>
      <c r="BO927" s="123" t="e">
        <f t="shared" ref="BO927" si="18185">G927/G932</f>
        <v>#DIV/0!</v>
      </c>
      <c r="BP927" s="124" t="e">
        <f t="shared" ref="BP927" si="18186">H927/H932</f>
        <v>#DIV/0!</v>
      </c>
      <c r="BQ927" s="125" t="e">
        <f t="shared" ref="BQ927" si="18187">I927/I932</f>
        <v>#DIV/0!</v>
      </c>
      <c r="BR927" s="122" t="e">
        <f t="shared" ref="BR927" si="18188">J927/J932</f>
        <v>#DIV/0!</v>
      </c>
      <c r="BS927" s="123" t="e">
        <f t="shared" ref="BS927" si="18189">K927/K932</f>
        <v>#DIV/0!</v>
      </c>
      <c r="BT927" s="124" t="e">
        <f t="shared" ref="BT927" si="18190">L927/L932</f>
        <v>#DIV/0!</v>
      </c>
      <c r="BU927" s="122" t="e">
        <f t="shared" ref="BU927" si="18191">M927/M932</f>
        <v>#DIV/0!</v>
      </c>
      <c r="BV927" s="126" t="e">
        <f t="shared" ref="BV927" si="18192">N927/N932</f>
        <v>#DIV/0!</v>
      </c>
      <c r="BW927" s="127" t="e">
        <f t="shared" ref="BW927" si="18193">O927/O932</f>
        <v>#DIV/0!</v>
      </c>
      <c r="BX927" s="122" t="e">
        <f t="shared" ref="BX927" si="18194">P927/P932</f>
        <v>#DIV/0!</v>
      </c>
      <c r="BY927" s="123" t="e">
        <f t="shared" ref="BY927" si="18195">Q927/Q932</f>
        <v>#DIV/0!</v>
      </c>
      <c r="BZ927" s="124" t="e">
        <f t="shared" ref="BZ927" si="18196">R927/R932</f>
        <v>#DIV/0!</v>
      </c>
      <c r="CA927" s="125" t="e">
        <f t="shared" ref="CA927" si="18197">S927/S932</f>
        <v>#DIV/0!</v>
      </c>
      <c r="CB927" s="122" t="e">
        <f t="shared" ref="CB927" si="18198">T927/T932</f>
        <v>#DIV/0!</v>
      </c>
      <c r="CC927" s="123" t="e">
        <f t="shared" ref="CC927" si="18199">U927/U932</f>
        <v>#DIV/0!</v>
      </c>
      <c r="CD927" s="124" t="e">
        <f t="shared" ref="CD927" si="18200">V927/V932</f>
        <v>#DIV/0!</v>
      </c>
      <c r="CE927" s="125" t="e">
        <f t="shared" ref="CE927" si="18201">W927/W932</f>
        <v>#DIV/0!</v>
      </c>
      <c r="CF927" s="122" t="e">
        <f t="shared" ref="CF927" si="18202">X927/X932</f>
        <v>#DIV/0!</v>
      </c>
      <c r="CG927" s="123" t="e">
        <f t="shared" ref="CG927" si="18203">Y927/Y932</f>
        <v>#DIV/0!</v>
      </c>
      <c r="CH927" s="124" t="e">
        <f t="shared" ref="CH927" si="18204">Z927/Z932</f>
        <v>#DIV/0!</v>
      </c>
      <c r="CI927" s="122" t="e">
        <f t="shared" ref="CI927" si="18205">AA927/AA932</f>
        <v>#DIV/0!</v>
      </c>
      <c r="CJ927" s="128" t="e">
        <f t="shared" ref="CJ927" si="18206">AB927/AB932</f>
        <v>#DIV/0!</v>
      </c>
      <c r="CK927" s="129" t="e">
        <f t="shared" ref="CK927" si="18207">AC927/AC932</f>
        <v>#DIV/0!</v>
      </c>
    </row>
    <row r="928" spans="1:89" x14ac:dyDescent="0.2">
      <c r="A928" s="138" t="s">
        <v>41</v>
      </c>
      <c r="B928" s="193"/>
      <c r="C928" s="187"/>
      <c r="D928" s="188"/>
      <c r="E928" s="189"/>
      <c r="F928" s="186"/>
      <c r="G928" s="190"/>
      <c r="H928" s="188"/>
      <c r="I928" s="189"/>
      <c r="J928" s="186"/>
      <c r="K928" s="190"/>
      <c r="L928" s="188"/>
      <c r="M928" s="186"/>
      <c r="N928" s="191"/>
      <c r="O928" s="194"/>
      <c r="P928" s="186"/>
      <c r="Q928" s="190"/>
      <c r="R928" s="188"/>
      <c r="S928" s="189"/>
      <c r="T928" s="186"/>
      <c r="U928" s="190"/>
      <c r="V928" s="188"/>
      <c r="W928" s="189"/>
      <c r="X928" s="186"/>
      <c r="Y928" s="190"/>
      <c r="Z928" s="188"/>
      <c r="AA928" s="186"/>
      <c r="AB928" s="163">
        <f t="shared" si="17689"/>
        <v>0</v>
      </c>
      <c r="AC928" s="164">
        <f t="shared" si="17690"/>
        <v>0</v>
      </c>
      <c r="BI928" s="138" t="s">
        <v>41</v>
      </c>
      <c r="BJ928" s="122" t="e">
        <f>B928/B932</f>
        <v>#DIV/0!</v>
      </c>
      <c r="BK928" s="123" t="e">
        <f t="shared" ref="BK928" si="18208">C928/C932</f>
        <v>#DIV/0!</v>
      </c>
      <c r="BL928" s="124" t="e">
        <f t="shared" ref="BL928" si="18209">D928/D932</f>
        <v>#DIV/0!</v>
      </c>
      <c r="BM928" s="125" t="e">
        <f t="shared" ref="BM928" si="18210">E928/E932</f>
        <v>#DIV/0!</v>
      </c>
      <c r="BN928" s="122" t="e">
        <f t="shared" ref="BN928" si="18211">F928/F932</f>
        <v>#DIV/0!</v>
      </c>
      <c r="BO928" s="123" t="e">
        <f t="shared" ref="BO928" si="18212">G928/G932</f>
        <v>#DIV/0!</v>
      </c>
      <c r="BP928" s="124" t="e">
        <f t="shared" ref="BP928" si="18213">H928/H932</f>
        <v>#DIV/0!</v>
      </c>
      <c r="BQ928" s="125" t="e">
        <f t="shared" ref="BQ928" si="18214">I928/I932</f>
        <v>#DIV/0!</v>
      </c>
      <c r="BR928" s="122" t="e">
        <f t="shared" ref="BR928" si="18215">J928/J932</f>
        <v>#DIV/0!</v>
      </c>
      <c r="BS928" s="123" t="e">
        <f t="shared" ref="BS928" si="18216">K928/K932</f>
        <v>#DIV/0!</v>
      </c>
      <c r="BT928" s="124" t="e">
        <f t="shared" ref="BT928" si="18217">L928/L932</f>
        <v>#DIV/0!</v>
      </c>
      <c r="BU928" s="122" t="e">
        <f t="shared" ref="BU928" si="18218">M928/M932</f>
        <v>#DIV/0!</v>
      </c>
      <c r="BV928" s="126" t="e">
        <f t="shared" ref="BV928" si="18219">N928/N932</f>
        <v>#DIV/0!</v>
      </c>
      <c r="BW928" s="127" t="e">
        <f t="shared" ref="BW928" si="18220">O928/O932</f>
        <v>#DIV/0!</v>
      </c>
      <c r="BX928" s="122" t="e">
        <f t="shared" ref="BX928" si="18221">P928/P932</f>
        <v>#DIV/0!</v>
      </c>
      <c r="BY928" s="123" t="e">
        <f t="shared" ref="BY928" si="18222">Q928/Q932</f>
        <v>#DIV/0!</v>
      </c>
      <c r="BZ928" s="124" t="e">
        <f t="shared" ref="BZ928" si="18223">R928/R932</f>
        <v>#DIV/0!</v>
      </c>
      <c r="CA928" s="125" t="e">
        <f t="shared" ref="CA928" si="18224">S928/S932</f>
        <v>#DIV/0!</v>
      </c>
      <c r="CB928" s="122" t="e">
        <f t="shared" ref="CB928" si="18225">T928/T932</f>
        <v>#DIV/0!</v>
      </c>
      <c r="CC928" s="123" t="e">
        <f t="shared" ref="CC928" si="18226">U928/U932</f>
        <v>#DIV/0!</v>
      </c>
      <c r="CD928" s="124" t="e">
        <f t="shared" ref="CD928" si="18227">V928/V932</f>
        <v>#DIV/0!</v>
      </c>
      <c r="CE928" s="125" t="e">
        <f t="shared" ref="CE928" si="18228">W928/W932</f>
        <v>#DIV/0!</v>
      </c>
      <c r="CF928" s="122" t="e">
        <f t="shared" ref="CF928" si="18229">X928/X932</f>
        <v>#DIV/0!</v>
      </c>
      <c r="CG928" s="123" t="e">
        <f t="shared" ref="CG928" si="18230">Y928/Y932</f>
        <v>#DIV/0!</v>
      </c>
      <c r="CH928" s="124" t="e">
        <f t="shared" ref="CH928" si="18231">Z928/Z932</f>
        <v>#DIV/0!</v>
      </c>
      <c r="CI928" s="122" t="e">
        <f t="shared" ref="CI928" si="18232">AA928/AA932</f>
        <v>#DIV/0!</v>
      </c>
      <c r="CJ928" s="128" t="e">
        <f t="shared" ref="CJ928" si="18233">AB928/AB932</f>
        <v>#DIV/0!</v>
      </c>
      <c r="CK928" s="129" t="e">
        <f t="shared" ref="CK928" si="18234">AC928/AC932</f>
        <v>#DIV/0!</v>
      </c>
    </row>
    <row r="929" spans="1:89" x14ac:dyDescent="0.2">
      <c r="A929" s="130" t="s">
        <v>42</v>
      </c>
      <c r="B929" s="55"/>
      <c r="C929" s="56"/>
      <c r="D929" s="132"/>
      <c r="E929" s="133"/>
      <c r="F929" s="131"/>
      <c r="G929" s="134"/>
      <c r="H929" s="132"/>
      <c r="I929" s="133"/>
      <c r="J929" s="131"/>
      <c r="K929" s="134"/>
      <c r="L929" s="132"/>
      <c r="M929" s="131"/>
      <c r="N929" s="135"/>
      <c r="O929" s="136"/>
      <c r="P929" s="131"/>
      <c r="Q929" s="134"/>
      <c r="R929" s="132"/>
      <c r="S929" s="133"/>
      <c r="T929" s="131"/>
      <c r="U929" s="134"/>
      <c r="V929" s="132"/>
      <c r="W929" s="133"/>
      <c r="X929" s="131"/>
      <c r="Y929" s="134"/>
      <c r="Z929" s="137"/>
      <c r="AA929" s="2"/>
      <c r="AB929" s="163">
        <f t="shared" si="17689"/>
        <v>0</v>
      </c>
      <c r="AC929" s="164">
        <f t="shared" si="17690"/>
        <v>0</v>
      </c>
      <c r="BI929" s="130" t="s">
        <v>42</v>
      </c>
      <c r="BJ929" s="122" t="e">
        <f>B929/B932</f>
        <v>#DIV/0!</v>
      </c>
      <c r="BK929" s="123" t="e">
        <f t="shared" ref="BK929" si="18235">C929/C932</f>
        <v>#DIV/0!</v>
      </c>
      <c r="BL929" s="124" t="e">
        <f t="shared" ref="BL929" si="18236">D929/D932</f>
        <v>#DIV/0!</v>
      </c>
      <c r="BM929" s="125" t="e">
        <f t="shared" ref="BM929" si="18237">E929/E932</f>
        <v>#DIV/0!</v>
      </c>
      <c r="BN929" s="122" t="e">
        <f t="shared" ref="BN929" si="18238">F929/F932</f>
        <v>#DIV/0!</v>
      </c>
      <c r="BO929" s="123" t="e">
        <f t="shared" ref="BO929" si="18239">G929/G932</f>
        <v>#DIV/0!</v>
      </c>
      <c r="BP929" s="124" t="e">
        <f t="shared" ref="BP929" si="18240">H929/H932</f>
        <v>#DIV/0!</v>
      </c>
      <c r="BQ929" s="125" t="e">
        <f t="shared" ref="BQ929" si="18241">I929/I932</f>
        <v>#DIV/0!</v>
      </c>
      <c r="BR929" s="122" t="e">
        <f t="shared" ref="BR929" si="18242">J929/J932</f>
        <v>#DIV/0!</v>
      </c>
      <c r="BS929" s="123" t="e">
        <f t="shared" ref="BS929" si="18243">K929/K932</f>
        <v>#DIV/0!</v>
      </c>
      <c r="BT929" s="124" t="e">
        <f t="shared" ref="BT929" si="18244">L929/L932</f>
        <v>#DIV/0!</v>
      </c>
      <c r="BU929" s="122" t="e">
        <f t="shared" ref="BU929" si="18245">M929/M932</f>
        <v>#DIV/0!</v>
      </c>
      <c r="BV929" s="126" t="e">
        <f t="shared" ref="BV929" si="18246">N929/N932</f>
        <v>#DIV/0!</v>
      </c>
      <c r="BW929" s="127" t="e">
        <f t="shared" ref="BW929" si="18247">O929/O932</f>
        <v>#DIV/0!</v>
      </c>
      <c r="BX929" s="122" t="e">
        <f t="shared" ref="BX929" si="18248">P929/P932</f>
        <v>#DIV/0!</v>
      </c>
      <c r="BY929" s="123" t="e">
        <f t="shared" ref="BY929" si="18249">Q929/Q932</f>
        <v>#DIV/0!</v>
      </c>
      <c r="BZ929" s="124" t="e">
        <f t="shared" ref="BZ929" si="18250">R929/R932</f>
        <v>#DIV/0!</v>
      </c>
      <c r="CA929" s="125" t="e">
        <f t="shared" ref="CA929" si="18251">S929/S932</f>
        <v>#DIV/0!</v>
      </c>
      <c r="CB929" s="122" t="e">
        <f t="shared" ref="CB929" si="18252">T929/T932</f>
        <v>#DIV/0!</v>
      </c>
      <c r="CC929" s="123" t="e">
        <f t="shared" ref="CC929" si="18253">U929/U932</f>
        <v>#DIV/0!</v>
      </c>
      <c r="CD929" s="124" t="e">
        <f t="shared" ref="CD929" si="18254">V929/V932</f>
        <v>#DIV/0!</v>
      </c>
      <c r="CE929" s="125" t="e">
        <f t="shared" ref="CE929" si="18255">W929/W932</f>
        <v>#DIV/0!</v>
      </c>
      <c r="CF929" s="122" t="e">
        <f t="shared" ref="CF929" si="18256">X929/X932</f>
        <v>#DIV/0!</v>
      </c>
      <c r="CG929" s="123" t="e">
        <f t="shared" ref="CG929" si="18257">Y929/Y932</f>
        <v>#DIV/0!</v>
      </c>
      <c r="CH929" s="124" t="e">
        <f t="shared" ref="CH929" si="18258">Z929/Z932</f>
        <v>#DIV/0!</v>
      </c>
      <c r="CI929" s="122" t="e">
        <f t="shared" ref="CI929" si="18259">AA929/AA932</f>
        <v>#DIV/0!</v>
      </c>
      <c r="CJ929" s="128" t="e">
        <f t="shared" ref="CJ929" si="18260">AB929/AB932</f>
        <v>#DIV/0!</v>
      </c>
      <c r="CK929" s="129" t="e">
        <f t="shared" ref="CK929" si="18261">AC929/AC932</f>
        <v>#DIV/0!</v>
      </c>
    </row>
    <row r="930" spans="1:89" x14ac:dyDescent="0.2">
      <c r="A930" s="138" t="s">
        <v>43</v>
      </c>
      <c r="B930" s="53"/>
      <c r="C930" s="54"/>
      <c r="D930" s="143"/>
      <c r="E930" s="140"/>
      <c r="F930" s="141"/>
      <c r="G930" s="142"/>
      <c r="H930" s="143"/>
      <c r="I930" s="140"/>
      <c r="J930" s="141"/>
      <c r="K930" s="142"/>
      <c r="L930" s="143"/>
      <c r="M930" s="141"/>
      <c r="N930" s="145"/>
      <c r="O930" s="144"/>
      <c r="P930" s="141"/>
      <c r="Q930" s="142"/>
      <c r="R930" s="143"/>
      <c r="S930" s="140"/>
      <c r="T930" s="141"/>
      <c r="U930" s="142"/>
      <c r="V930" s="143"/>
      <c r="W930" s="140"/>
      <c r="X930" s="141"/>
      <c r="Y930" s="142"/>
      <c r="Z930" s="3"/>
      <c r="AA930" s="139"/>
      <c r="AB930" s="163">
        <f t="shared" si="17689"/>
        <v>0</v>
      </c>
      <c r="AC930" s="164">
        <f t="shared" si="17690"/>
        <v>0</v>
      </c>
      <c r="BI930" s="138" t="s">
        <v>43</v>
      </c>
      <c r="BJ930" s="122" t="e">
        <f>B930/B932</f>
        <v>#DIV/0!</v>
      </c>
      <c r="BK930" s="123" t="e">
        <f t="shared" ref="BK930" si="18262">C930/C932</f>
        <v>#DIV/0!</v>
      </c>
      <c r="BL930" s="124" t="e">
        <f t="shared" ref="BL930" si="18263">D930/D932</f>
        <v>#DIV/0!</v>
      </c>
      <c r="BM930" s="125" t="e">
        <f t="shared" ref="BM930" si="18264">E930/E932</f>
        <v>#DIV/0!</v>
      </c>
      <c r="BN930" s="122" t="e">
        <f t="shared" ref="BN930" si="18265">F930/F932</f>
        <v>#DIV/0!</v>
      </c>
      <c r="BO930" s="123" t="e">
        <f t="shared" ref="BO930" si="18266">G930/G932</f>
        <v>#DIV/0!</v>
      </c>
      <c r="BP930" s="124" t="e">
        <f t="shared" ref="BP930" si="18267">H930/H932</f>
        <v>#DIV/0!</v>
      </c>
      <c r="BQ930" s="125" t="e">
        <f t="shared" ref="BQ930" si="18268">I930/I932</f>
        <v>#DIV/0!</v>
      </c>
      <c r="BR930" s="122" t="e">
        <f t="shared" ref="BR930" si="18269">J930/J932</f>
        <v>#DIV/0!</v>
      </c>
      <c r="BS930" s="123" t="e">
        <f t="shared" ref="BS930" si="18270">K930/K932</f>
        <v>#DIV/0!</v>
      </c>
      <c r="BT930" s="124" t="e">
        <f t="shared" ref="BT930" si="18271">L930/L932</f>
        <v>#DIV/0!</v>
      </c>
      <c r="BU930" s="122" t="e">
        <f t="shared" ref="BU930" si="18272">M930/M932</f>
        <v>#DIV/0!</v>
      </c>
      <c r="BV930" s="126" t="e">
        <f t="shared" ref="BV930" si="18273">N930/N932</f>
        <v>#DIV/0!</v>
      </c>
      <c r="BW930" s="127" t="e">
        <f t="shared" ref="BW930" si="18274">O930/O932</f>
        <v>#DIV/0!</v>
      </c>
      <c r="BX930" s="122" t="e">
        <f t="shared" ref="BX930" si="18275">P930/P932</f>
        <v>#DIV/0!</v>
      </c>
      <c r="BY930" s="123" t="e">
        <f t="shared" ref="BY930" si="18276">Q930/Q932</f>
        <v>#DIV/0!</v>
      </c>
      <c r="BZ930" s="124" t="e">
        <f t="shared" ref="BZ930" si="18277">R930/R932</f>
        <v>#DIV/0!</v>
      </c>
      <c r="CA930" s="125" t="e">
        <f t="shared" ref="CA930" si="18278">S930/S932</f>
        <v>#DIV/0!</v>
      </c>
      <c r="CB930" s="122" t="e">
        <f t="shared" ref="CB930" si="18279">T930/T932</f>
        <v>#DIV/0!</v>
      </c>
      <c r="CC930" s="123" t="e">
        <f t="shared" ref="CC930" si="18280">U930/U932</f>
        <v>#DIV/0!</v>
      </c>
      <c r="CD930" s="124" t="e">
        <f t="shared" ref="CD930" si="18281">V930/V932</f>
        <v>#DIV/0!</v>
      </c>
      <c r="CE930" s="125" t="e">
        <f t="shared" ref="CE930" si="18282">W930/W932</f>
        <v>#DIV/0!</v>
      </c>
      <c r="CF930" s="122" t="e">
        <f t="shared" ref="CF930" si="18283">X930/X932</f>
        <v>#DIV/0!</v>
      </c>
      <c r="CG930" s="123" t="e">
        <f t="shared" ref="CG930" si="18284">Y930/Y932</f>
        <v>#DIV/0!</v>
      </c>
      <c r="CH930" s="124" t="e">
        <f t="shared" ref="CH930" si="18285">Z930/Z932</f>
        <v>#DIV/0!</v>
      </c>
      <c r="CI930" s="122" t="e">
        <f t="shared" ref="CI930" si="18286">AA930/AA932</f>
        <v>#DIV/0!</v>
      </c>
      <c r="CJ930" s="128" t="e">
        <f t="shared" ref="CJ930" si="18287">AB930/AB932</f>
        <v>#DIV/0!</v>
      </c>
      <c r="CK930" s="129" t="e">
        <f t="shared" ref="CK930" si="18288">AC930/AC932</f>
        <v>#DIV/0!</v>
      </c>
    </row>
    <row r="931" spans="1:89" ht="13.5" thickBot="1" x14ac:dyDescent="0.25">
      <c r="A931" s="130" t="s">
        <v>44</v>
      </c>
      <c r="B931" s="55"/>
      <c r="C931" s="56"/>
      <c r="D931" s="132"/>
      <c r="E931" s="133"/>
      <c r="F931" s="131"/>
      <c r="G931" s="134"/>
      <c r="H931" s="132"/>
      <c r="I931" s="133"/>
      <c r="J931" s="131"/>
      <c r="K931" s="134"/>
      <c r="L931" s="132"/>
      <c r="M931" s="131"/>
      <c r="N931" s="135"/>
      <c r="O931" s="136"/>
      <c r="P931" s="131"/>
      <c r="Q931" s="134"/>
      <c r="R931" s="132"/>
      <c r="S931" s="133"/>
      <c r="T931" s="131"/>
      <c r="U931" s="134"/>
      <c r="V931" s="132"/>
      <c r="W931" s="133"/>
      <c r="X931" s="131"/>
      <c r="Y931" s="134"/>
      <c r="Z931" s="137"/>
      <c r="AA931" s="2"/>
      <c r="AB931" s="163">
        <f t="shared" si="17689"/>
        <v>0</v>
      </c>
      <c r="AC931" s="164">
        <f t="shared" si="17690"/>
        <v>0</v>
      </c>
      <c r="BI931" s="130" t="s">
        <v>44</v>
      </c>
      <c r="BJ931" s="122" t="e">
        <f>B931/B932</f>
        <v>#DIV/0!</v>
      </c>
      <c r="BK931" s="123" t="e">
        <f t="shared" ref="BK931" si="18289">C931/C932</f>
        <v>#DIV/0!</v>
      </c>
      <c r="BL931" s="124" t="e">
        <f t="shared" ref="BL931" si="18290">D931/D932</f>
        <v>#DIV/0!</v>
      </c>
      <c r="BM931" s="125" t="e">
        <f t="shared" ref="BM931" si="18291">E931/E932</f>
        <v>#DIV/0!</v>
      </c>
      <c r="BN931" s="122" t="e">
        <f t="shared" ref="BN931" si="18292">F931/F932</f>
        <v>#DIV/0!</v>
      </c>
      <c r="BO931" s="123" t="e">
        <f t="shared" ref="BO931" si="18293">G931/G932</f>
        <v>#DIV/0!</v>
      </c>
      <c r="BP931" s="124" t="e">
        <f t="shared" ref="BP931" si="18294">H931/H932</f>
        <v>#DIV/0!</v>
      </c>
      <c r="BQ931" s="125" t="e">
        <f t="shared" ref="BQ931" si="18295">I931/I932</f>
        <v>#DIV/0!</v>
      </c>
      <c r="BR931" s="122" t="e">
        <f t="shared" ref="BR931" si="18296">J931/J932</f>
        <v>#DIV/0!</v>
      </c>
      <c r="BS931" s="123" t="e">
        <f t="shared" ref="BS931" si="18297">K931/K932</f>
        <v>#DIV/0!</v>
      </c>
      <c r="BT931" s="124" t="e">
        <f t="shared" ref="BT931" si="18298">L931/L932</f>
        <v>#DIV/0!</v>
      </c>
      <c r="BU931" s="122" t="e">
        <f t="shared" ref="BU931" si="18299">M931/M932</f>
        <v>#DIV/0!</v>
      </c>
      <c r="BV931" s="126" t="e">
        <f t="shared" ref="BV931" si="18300">N931/N932</f>
        <v>#DIV/0!</v>
      </c>
      <c r="BW931" s="127" t="e">
        <f t="shared" ref="BW931" si="18301">O931/O932</f>
        <v>#DIV/0!</v>
      </c>
      <c r="BX931" s="122" t="e">
        <f t="shared" ref="BX931" si="18302">P931/P932</f>
        <v>#DIV/0!</v>
      </c>
      <c r="BY931" s="123" t="e">
        <f t="shared" ref="BY931" si="18303">Q931/Q932</f>
        <v>#DIV/0!</v>
      </c>
      <c r="BZ931" s="124" t="e">
        <f t="shared" ref="BZ931" si="18304">R931/R932</f>
        <v>#DIV/0!</v>
      </c>
      <c r="CA931" s="125" t="e">
        <f t="shared" ref="CA931" si="18305">S931/S932</f>
        <v>#DIV/0!</v>
      </c>
      <c r="CB931" s="122" t="e">
        <f t="shared" ref="CB931" si="18306">T931/T932</f>
        <v>#DIV/0!</v>
      </c>
      <c r="CC931" s="123" t="e">
        <f t="shared" ref="CC931" si="18307">U931/U932</f>
        <v>#DIV/0!</v>
      </c>
      <c r="CD931" s="124" t="e">
        <f t="shared" ref="CD931" si="18308">V931/V932</f>
        <v>#DIV/0!</v>
      </c>
      <c r="CE931" s="125" t="e">
        <f t="shared" ref="CE931" si="18309">W931/W932</f>
        <v>#DIV/0!</v>
      </c>
      <c r="CF931" s="122" t="e">
        <f t="shared" ref="CF931" si="18310">X931/X932</f>
        <v>#DIV/0!</v>
      </c>
      <c r="CG931" s="123" t="e">
        <f t="shared" ref="CG931" si="18311">Y931/Y932</f>
        <v>#DIV/0!</v>
      </c>
      <c r="CH931" s="124" t="e">
        <f t="shared" ref="CH931" si="18312">Z931/Z932</f>
        <v>#DIV/0!</v>
      </c>
      <c r="CI931" s="122" t="e">
        <f t="shared" ref="CI931" si="18313">AA931/AA932</f>
        <v>#DIV/0!</v>
      </c>
      <c r="CJ931" s="128" t="e">
        <f t="shared" ref="CJ931" si="18314">AB931/AB932</f>
        <v>#DIV/0!</v>
      </c>
      <c r="CK931" s="129" t="e">
        <f t="shared" ref="CK931" si="18315">AC931/AC932</f>
        <v>#DIV/0!</v>
      </c>
    </row>
    <row r="932" spans="1:89" ht="14.25" thickTop="1" thickBot="1" x14ac:dyDescent="0.25">
      <c r="A932" s="250" t="s">
        <v>25</v>
      </c>
      <c r="B932" s="14">
        <f t="shared" ref="B932:AA932" si="18316">SUM(B909:B931)</f>
        <v>0</v>
      </c>
      <c r="C932" s="1">
        <f t="shared" si="18316"/>
        <v>0</v>
      </c>
      <c r="D932" s="14">
        <f t="shared" si="18316"/>
        <v>0</v>
      </c>
      <c r="E932" s="1">
        <f t="shared" si="18316"/>
        <v>0</v>
      </c>
      <c r="F932" s="14">
        <f t="shared" si="18316"/>
        <v>0</v>
      </c>
      <c r="G932" s="1">
        <f t="shared" si="18316"/>
        <v>0</v>
      </c>
      <c r="H932" s="14">
        <f t="shared" si="18316"/>
        <v>0</v>
      </c>
      <c r="I932" s="1">
        <f t="shared" si="18316"/>
        <v>0</v>
      </c>
      <c r="J932" s="14">
        <f t="shared" si="18316"/>
        <v>0</v>
      </c>
      <c r="K932" s="1">
        <f t="shared" si="18316"/>
        <v>0</v>
      </c>
      <c r="L932" s="14">
        <f t="shared" si="18316"/>
        <v>0</v>
      </c>
      <c r="M932" s="1">
        <f t="shared" si="18316"/>
        <v>0</v>
      </c>
      <c r="N932" s="14">
        <f t="shared" si="18316"/>
        <v>0</v>
      </c>
      <c r="O932" s="1">
        <f t="shared" si="18316"/>
        <v>0</v>
      </c>
      <c r="P932" s="14">
        <f t="shared" si="18316"/>
        <v>0</v>
      </c>
      <c r="Q932" s="1">
        <f t="shared" si="18316"/>
        <v>0</v>
      </c>
      <c r="R932" s="14">
        <f t="shared" si="18316"/>
        <v>0</v>
      </c>
      <c r="S932" s="1">
        <f t="shared" si="18316"/>
        <v>0</v>
      </c>
      <c r="T932" s="14">
        <f t="shared" si="18316"/>
        <v>0</v>
      </c>
      <c r="U932" s="1">
        <f t="shared" si="18316"/>
        <v>0</v>
      </c>
      <c r="V932" s="14">
        <f t="shared" si="18316"/>
        <v>0</v>
      </c>
      <c r="W932" s="1">
        <f t="shared" si="18316"/>
        <v>0</v>
      </c>
      <c r="X932" s="14">
        <f t="shared" si="18316"/>
        <v>0</v>
      </c>
      <c r="Y932" s="1">
        <f t="shared" si="18316"/>
        <v>0</v>
      </c>
      <c r="Z932" s="14">
        <f t="shared" si="18316"/>
        <v>0</v>
      </c>
      <c r="AA932" s="1">
        <f t="shared" si="18316"/>
        <v>0</v>
      </c>
      <c r="AB932" s="165">
        <f t="shared" ref="AB932:AC932" si="18317">SUM(AB908:AB931)</f>
        <v>0</v>
      </c>
      <c r="AC932" s="166">
        <f t="shared" si="18317"/>
        <v>0</v>
      </c>
      <c r="BI932" s="250" t="s">
        <v>25</v>
      </c>
      <c r="BJ932" s="146" t="e">
        <f>SUM(BJ908:BJ931)</f>
        <v>#DIV/0!</v>
      </c>
      <c r="BK932" s="147" t="e">
        <f t="shared" ref="BK932:CK932" si="18318">SUM(BK908:BK931)</f>
        <v>#DIV/0!</v>
      </c>
      <c r="BL932" s="146" t="e">
        <f t="shared" si="18318"/>
        <v>#DIV/0!</v>
      </c>
      <c r="BM932" s="147" t="e">
        <f t="shared" si="18318"/>
        <v>#DIV/0!</v>
      </c>
      <c r="BN932" s="146" t="e">
        <f t="shared" si="18318"/>
        <v>#DIV/0!</v>
      </c>
      <c r="BO932" s="147" t="e">
        <f t="shared" si="18318"/>
        <v>#DIV/0!</v>
      </c>
      <c r="BP932" s="146" t="e">
        <f t="shared" si="18318"/>
        <v>#DIV/0!</v>
      </c>
      <c r="BQ932" s="147" t="e">
        <f t="shared" si="18318"/>
        <v>#DIV/0!</v>
      </c>
      <c r="BR932" s="146" t="e">
        <f t="shared" si="18318"/>
        <v>#DIV/0!</v>
      </c>
      <c r="BS932" s="147" t="e">
        <f t="shared" si="18318"/>
        <v>#DIV/0!</v>
      </c>
      <c r="BT932" s="146" t="e">
        <f t="shared" si="18318"/>
        <v>#DIV/0!</v>
      </c>
      <c r="BU932" s="147" t="e">
        <f t="shared" si="18318"/>
        <v>#DIV/0!</v>
      </c>
      <c r="BV932" s="146" t="e">
        <f t="shared" si="18318"/>
        <v>#DIV/0!</v>
      </c>
      <c r="BW932" s="147" t="e">
        <f t="shared" si="18318"/>
        <v>#DIV/0!</v>
      </c>
      <c r="BX932" s="146" t="e">
        <f t="shared" si="18318"/>
        <v>#DIV/0!</v>
      </c>
      <c r="BY932" s="147" t="e">
        <f t="shared" si="18318"/>
        <v>#DIV/0!</v>
      </c>
      <c r="BZ932" s="146" t="e">
        <f t="shared" si="18318"/>
        <v>#DIV/0!</v>
      </c>
      <c r="CA932" s="147" t="e">
        <f t="shared" si="18318"/>
        <v>#DIV/0!</v>
      </c>
      <c r="CB932" s="146" t="e">
        <f t="shared" si="18318"/>
        <v>#DIV/0!</v>
      </c>
      <c r="CC932" s="147" t="e">
        <f t="shared" si="18318"/>
        <v>#DIV/0!</v>
      </c>
      <c r="CD932" s="146" t="e">
        <f t="shared" si="18318"/>
        <v>#DIV/0!</v>
      </c>
      <c r="CE932" s="147" t="e">
        <f t="shared" si="18318"/>
        <v>#DIV/0!</v>
      </c>
      <c r="CF932" s="146" t="e">
        <f t="shared" si="18318"/>
        <v>#DIV/0!</v>
      </c>
      <c r="CG932" s="147" t="e">
        <f t="shared" si="18318"/>
        <v>#DIV/0!</v>
      </c>
      <c r="CH932" s="146" t="e">
        <f t="shared" si="18318"/>
        <v>#DIV/0!</v>
      </c>
      <c r="CI932" s="147" t="e">
        <f t="shared" si="18318"/>
        <v>#DIV/0!</v>
      </c>
      <c r="CJ932" s="146" t="e">
        <f t="shared" si="18318"/>
        <v>#DIV/0!</v>
      </c>
      <c r="CK932" s="147" t="e">
        <f t="shared" si="18318"/>
        <v>#DIV/0!</v>
      </c>
    </row>
    <row r="933" spans="1:89" ht="13.5" thickTop="1" x14ac:dyDescent="0.2">
      <c r="A933" s="177"/>
    </row>
    <row r="935" spans="1:89" x14ac:dyDescent="0.2">
      <c r="A935" s="269">
        <f>+A904+1</f>
        <v>44623</v>
      </c>
      <c r="B935" s="269"/>
      <c r="C935" s="269"/>
      <c r="D935" s="269"/>
      <c r="AE935"/>
      <c r="BI935" s="274">
        <f>+BI873+2</f>
        <v>44623</v>
      </c>
      <c r="BJ935" s="274"/>
      <c r="BK935" s="274"/>
      <c r="BL935" s="274"/>
    </row>
    <row r="936" spans="1:89" ht="13.5" thickBot="1" x14ac:dyDescent="0.25">
      <c r="AE936" t="s">
        <v>1</v>
      </c>
    </row>
    <row r="937" spans="1:89" ht="14.25" thickTop="1" thickBot="1" x14ac:dyDescent="0.25">
      <c r="A937" s="265" t="s">
        <v>2</v>
      </c>
      <c r="B937" s="267" t="s">
        <v>3</v>
      </c>
      <c r="C937" s="268"/>
      <c r="D937" s="267" t="s">
        <v>4</v>
      </c>
      <c r="E937" s="268"/>
      <c r="F937" s="267" t="s">
        <v>5</v>
      </c>
      <c r="G937" s="268"/>
      <c r="H937" s="267" t="s">
        <v>6</v>
      </c>
      <c r="I937" s="268"/>
      <c r="J937" s="267" t="s">
        <v>7</v>
      </c>
      <c r="K937" s="268"/>
      <c r="L937" s="267" t="s">
        <v>8</v>
      </c>
      <c r="M937" s="268"/>
      <c r="N937" s="267" t="s">
        <v>9</v>
      </c>
      <c r="O937" s="268"/>
      <c r="P937" s="267" t="s">
        <v>10</v>
      </c>
      <c r="Q937" s="268"/>
      <c r="R937" s="267" t="s">
        <v>11</v>
      </c>
      <c r="S937" s="268"/>
      <c r="T937" s="267" t="s">
        <v>12</v>
      </c>
      <c r="U937" s="268"/>
      <c r="V937" s="267" t="s">
        <v>13</v>
      </c>
      <c r="W937" s="268"/>
      <c r="X937" s="267" t="s">
        <v>14</v>
      </c>
      <c r="Y937" s="268"/>
      <c r="Z937" s="270" t="s">
        <v>15</v>
      </c>
      <c r="AA937" s="271"/>
      <c r="AB937" s="272" t="s">
        <v>16</v>
      </c>
      <c r="AC937" s="273"/>
      <c r="AE937" s="265" t="s">
        <v>2</v>
      </c>
      <c r="AF937" s="267" t="s">
        <v>3</v>
      </c>
      <c r="AG937" s="268"/>
      <c r="AH937" s="267" t="s">
        <v>4</v>
      </c>
      <c r="AI937" s="268"/>
      <c r="AJ937" s="267" t="s">
        <v>5</v>
      </c>
      <c r="AK937" s="268"/>
      <c r="AL937" s="267" t="s">
        <v>6</v>
      </c>
      <c r="AM937" s="268"/>
      <c r="AN937" s="267" t="s">
        <v>7</v>
      </c>
      <c r="AO937" s="268"/>
      <c r="AP937" s="267" t="s">
        <v>8</v>
      </c>
      <c r="AQ937" s="268"/>
      <c r="AR937" s="267" t="s">
        <v>9</v>
      </c>
      <c r="AS937" s="268"/>
      <c r="AT937" s="267" t="s">
        <v>10</v>
      </c>
      <c r="AU937" s="268"/>
      <c r="AV937" s="267" t="s">
        <v>11</v>
      </c>
      <c r="AW937" s="268"/>
      <c r="AX937" s="267" t="s">
        <v>12</v>
      </c>
      <c r="AY937" s="268"/>
      <c r="AZ937" s="267" t="s">
        <v>13</v>
      </c>
      <c r="BA937" s="268"/>
      <c r="BB937" s="267" t="s">
        <v>14</v>
      </c>
      <c r="BC937" s="268"/>
      <c r="BD937" s="270" t="s">
        <v>15</v>
      </c>
      <c r="BE937" s="271"/>
      <c r="BF937" s="272" t="s">
        <v>16</v>
      </c>
      <c r="BG937" s="273"/>
      <c r="BI937" s="265" t="s">
        <v>2</v>
      </c>
      <c r="BJ937" s="267" t="s">
        <v>3</v>
      </c>
      <c r="BK937" s="268"/>
      <c r="BL937" s="267" t="s">
        <v>4</v>
      </c>
      <c r="BM937" s="268"/>
      <c r="BN937" s="267" t="s">
        <v>5</v>
      </c>
      <c r="BO937" s="268"/>
      <c r="BP937" s="267" t="s">
        <v>6</v>
      </c>
      <c r="BQ937" s="268"/>
      <c r="BR937" s="267" t="s">
        <v>7</v>
      </c>
      <c r="BS937" s="268"/>
      <c r="BT937" s="267" t="s">
        <v>8</v>
      </c>
      <c r="BU937" s="268"/>
      <c r="BV937" s="267" t="s">
        <v>9</v>
      </c>
      <c r="BW937" s="268"/>
      <c r="BX937" s="267" t="s">
        <v>10</v>
      </c>
      <c r="BY937" s="268"/>
      <c r="BZ937" s="267" t="s">
        <v>11</v>
      </c>
      <c r="CA937" s="268"/>
      <c r="CB937" s="267" t="s">
        <v>12</v>
      </c>
      <c r="CC937" s="268"/>
      <c r="CD937" s="267" t="s">
        <v>13</v>
      </c>
      <c r="CE937" s="268"/>
      <c r="CF937" s="267" t="s">
        <v>14</v>
      </c>
      <c r="CG937" s="268"/>
      <c r="CH937" s="270" t="s">
        <v>15</v>
      </c>
      <c r="CI937" s="271"/>
      <c r="CJ937" s="267" t="s">
        <v>16</v>
      </c>
      <c r="CK937" s="268"/>
    </row>
    <row r="938" spans="1:89" ht="15" thickTop="1" thickBot="1" x14ac:dyDescent="0.3">
      <c r="A938" s="266"/>
      <c r="B938" s="110" t="s">
        <v>17</v>
      </c>
      <c r="C938" s="111" t="s">
        <v>18</v>
      </c>
      <c r="D938" s="112" t="s">
        <v>17</v>
      </c>
      <c r="E938" s="113" t="s">
        <v>18</v>
      </c>
      <c r="F938" s="110" t="s">
        <v>17</v>
      </c>
      <c r="G938" s="111" t="s">
        <v>18</v>
      </c>
      <c r="H938" s="112" t="s">
        <v>17</v>
      </c>
      <c r="I938" s="113" t="s">
        <v>18</v>
      </c>
      <c r="J938" s="110" t="s">
        <v>17</v>
      </c>
      <c r="K938" s="111" t="s">
        <v>18</v>
      </c>
      <c r="L938" s="112" t="s">
        <v>17</v>
      </c>
      <c r="M938" s="110" t="s">
        <v>18</v>
      </c>
      <c r="N938" s="114" t="s">
        <v>17</v>
      </c>
      <c r="O938" s="115" t="s">
        <v>18</v>
      </c>
      <c r="P938" s="110" t="s">
        <v>17</v>
      </c>
      <c r="Q938" s="111" t="s">
        <v>18</v>
      </c>
      <c r="R938" s="112" t="s">
        <v>17</v>
      </c>
      <c r="S938" s="113" t="s">
        <v>18</v>
      </c>
      <c r="T938" s="110" t="s">
        <v>17</v>
      </c>
      <c r="U938" s="111" t="s">
        <v>18</v>
      </c>
      <c r="V938" s="112" t="s">
        <v>17</v>
      </c>
      <c r="W938" s="113" t="s">
        <v>18</v>
      </c>
      <c r="X938" s="110" t="s">
        <v>17</v>
      </c>
      <c r="Y938" s="111" t="s">
        <v>18</v>
      </c>
      <c r="Z938" s="25" t="s">
        <v>17</v>
      </c>
      <c r="AA938" s="116" t="s">
        <v>18</v>
      </c>
      <c r="AB938" s="167" t="s">
        <v>17</v>
      </c>
      <c r="AC938" s="168" t="s">
        <v>18</v>
      </c>
      <c r="AE938" s="266"/>
      <c r="AF938" s="110" t="s">
        <v>17</v>
      </c>
      <c r="AG938" s="111" t="s">
        <v>18</v>
      </c>
      <c r="AH938" s="112" t="s">
        <v>17</v>
      </c>
      <c r="AI938" s="113" t="s">
        <v>18</v>
      </c>
      <c r="AJ938" s="110" t="s">
        <v>17</v>
      </c>
      <c r="AK938" s="111" t="s">
        <v>18</v>
      </c>
      <c r="AL938" s="112" t="s">
        <v>17</v>
      </c>
      <c r="AM938" s="113" t="s">
        <v>18</v>
      </c>
      <c r="AN938" s="110" t="s">
        <v>17</v>
      </c>
      <c r="AO938" s="111" t="s">
        <v>18</v>
      </c>
      <c r="AP938" s="112" t="s">
        <v>17</v>
      </c>
      <c r="AQ938" s="110" t="s">
        <v>18</v>
      </c>
      <c r="AR938" s="114" t="s">
        <v>17</v>
      </c>
      <c r="AS938" s="115" t="s">
        <v>18</v>
      </c>
      <c r="AT938" s="110" t="s">
        <v>17</v>
      </c>
      <c r="AU938" s="111" t="s">
        <v>18</v>
      </c>
      <c r="AV938" s="112" t="s">
        <v>17</v>
      </c>
      <c r="AW938" s="113" t="s">
        <v>18</v>
      </c>
      <c r="AX938" s="110" t="s">
        <v>17</v>
      </c>
      <c r="AY938" s="111" t="s">
        <v>18</v>
      </c>
      <c r="AZ938" s="112" t="s">
        <v>17</v>
      </c>
      <c r="BA938" s="113" t="s">
        <v>18</v>
      </c>
      <c r="BB938" s="110" t="s">
        <v>17</v>
      </c>
      <c r="BC938" s="111" t="s">
        <v>18</v>
      </c>
      <c r="BD938" s="25" t="s">
        <v>17</v>
      </c>
      <c r="BE938" s="116" t="s">
        <v>18</v>
      </c>
      <c r="BF938" s="167" t="s">
        <v>17</v>
      </c>
      <c r="BG938" s="168" t="s">
        <v>18</v>
      </c>
      <c r="BI938" s="266"/>
      <c r="BJ938" s="110" t="s">
        <v>17</v>
      </c>
      <c r="BK938" s="111" t="s">
        <v>18</v>
      </c>
      <c r="BL938" s="112" t="s">
        <v>17</v>
      </c>
      <c r="BM938" s="113" t="s">
        <v>18</v>
      </c>
      <c r="BN938" s="110" t="s">
        <v>17</v>
      </c>
      <c r="BO938" s="111" t="s">
        <v>18</v>
      </c>
      <c r="BP938" s="112" t="s">
        <v>17</v>
      </c>
      <c r="BQ938" s="113" t="s">
        <v>18</v>
      </c>
      <c r="BR938" s="110" t="s">
        <v>17</v>
      </c>
      <c r="BS938" s="111" t="s">
        <v>18</v>
      </c>
      <c r="BT938" s="112" t="s">
        <v>17</v>
      </c>
      <c r="BU938" s="110" t="s">
        <v>18</v>
      </c>
      <c r="BV938" s="114" t="s">
        <v>17</v>
      </c>
      <c r="BW938" s="115" t="s">
        <v>18</v>
      </c>
      <c r="BX938" s="110" t="s">
        <v>17</v>
      </c>
      <c r="BY938" s="111" t="s">
        <v>18</v>
      </c>
      <c r="BZ938" s="112" t="s">
        <v>17</v>
      </c>
      <c r="CA938" s="113" t="s">
        <v>18</v>
      </c>
      <c r="CB938" s="110" t="s">
        <v>17</v>
      </c>
      <c r="CC938" s="111" t="s">
        <v>18</v>
      </c>
      <c r="CD938" s="112" t="s">
        <v>17</v>
      </c>
      <c r="CE938" s="113" t="s">
        <v>18</v>
      </c>
      <c r="CF938" s="110" t="s">
        <v>17</v>
      </c>
      <c r="CG938" s="111" t="s">
        <v>18</v>
      </c>
      <c r="CH938" s="25" t="s">
        <v>17</v>
      </c>
      <c r="CI938" s="116" t="s">
        <v>18</v>
      </c>
      <c r="CJ938" s="114" t="s">
        <v>17</v>
      </c>
      <c r="CK938" s="115" t="s">
        <v>18</v>
      </c>
    </row>
    <row r="939" spans="1:89" ht="13.5" thickTop="1" x14ac:dyDescent="0.2">
      <c r="A939" s="118" t="s">
        <v>19</v>
      </c>
      <c r="B939" s="119"/>
      <c r="C939" s="176"/>
      <c r="D939" s="120"/>
      <c r="E939" s="171"/>
      <c r="F939" s="119"/>
      <c r="G939" s="121"/>
      <c r="H939" s="120"/>
      <c r="I939" s="171"/>
      <c r="J939" s="119"/>
      <c r="K939" s="121"/>
      <c r="L939" s="120"/>
      <c r="M939" s="119"/>
      <c r="N939" s="170"/>
      <c r="O939" s="172"/>
      <c r="P939" s="119"/>
      <c r="Q939" s="121"/>
      <c r="R939" s="120"/>
      <c r="S939" s="171"/>
      <c r="T939" s="119"/>
      <c r="U939" s="121"/>
      <c r="V939" s="120"/>
      <c r="W939" s="171"/>
      <c r="X939" s="119"/>
      <c r="Y939" s="121"/>
      <c r="Z939" s="20"/>
      <c r="AA939" s="175"/>
      <c r="AB939" s="161">
        <f>B939+D939+F939+H939+J939+L939+N939+P939+R939+T939+V939+X939+Z939</f>
        <v>0</v>
      </c>
      <c r="AC939" s="162">
        <f>C939+E939+G939+I939+K939+M939+O939+Q939+S939+U939+W939+Y939+AA939</f>
        <v>0</v>
      </c>
      <c r="AE939" s="253" t="str">
        <f>$AE$9</f>
        <v>07:00 - 07:59</v>
      </c>
      <c r="AF939" s="119">
        <f>SUMIF($A$9:$A$32,$AE939,B$939:B$962)</f>
        <v>0</v>
      </c>
      <c r="AG939" s="176">
        <f t="shared" ref="AG939:AV941" si="18319">SUMIF($A$9:$A$32,$AE939,C$939:C$962)</f>
        <v>0</v>
      </c>
      <c r="AH939" s="120">
        <f t="shared" si="18319"/>
        <v>0</v>
      </c>
      <c r="AI939" s="171">
        <f t="shared" si="18319"/>
        <v>0</v>
      </c>
      <c r="AJ939" s="119">
        <f t="shared" si="18319"/>
        <v>0</v>
      </c>
      <c r="AK939" s="121">
        <f t="shared" si="18319"/>
        <v>0</v>
      </c>
      <c r="AL939" s="120">
        <f t="shared" si="18319"/>
        <v>0</v>
      </c>
      <c r="AM939" s="171">
        <f t="shared" si="18319"/>
        <v>0</v>
      </c>
      <c r="AN939" s="119">
        <f t="shared" si="18319"/>
        <v>0</v>
      </c>
      <c r="AO939" s="121">
        <f t="shared" si="18319"/>
        <v>0</v>
      </c>
      <c r="AP939" s="120">
        <f t="shared" si="18319"/>
        <v>0</v>
      </c>
      <c r="AQ939" s="119">
        <f t="shared" si="18319"/>
        <v>0</v>
      </c>
      <c r="AR939" s="170">
        <f t="shared" si="18319"/>
        <v>0</v>
      </c>
      <c r="AS939" s="172">
        <f t="shared" si="18319"/>
        <v>0</v>
      </c>
      <c r="AT939" s="119">
        <f t="shared" si="18319"/>
        <v>0</v>
      </c>
      <c r="AU939" s="121">
        <f t="shared" si="18319"/>
        <v>0</v>
      </c>
      <c r="AV939" s="120">
        <f t="shared" si="18319"/>
        <v>0</v>
      </c>
      <c r="AW939" s="171">
        <f t="shared" ref="AW939:BE941" si="18320">SUMIF($A$9:$A$32,$AE939,S$939:S$962)</f>
        <v>0</v>
      </c>
      <c r="AX939" s="119">
        <f t="shared" si="18320"/>
        <v>0</v>
      </c>
      <c r="AY939" s="121">
        <f t="shared" si="18320"/>
        <v>0</v>
      </c>
      <c r="AZ939" s="120">
        <f t="shared" si="18320"/>
        <v>0</v>
      </c>
      <c r="BA939" s="171">
        <f t="shared" si="18320"/>
        <v>0</v>
      </c>
      <c r="BB939" s="119">
        <f t="shared" si="18320"/>
        <v>0</v>
      </c>
      <c r="BC939" s="121">
        <f t="shared" si="18320"/>
        <v>0</v>
      </c>
      <c r="BD939" s="20">
        <f t="shared" si="18320"/>
        <v>0</v>
      </c>
      <c r="BE939" s="175">
        <f t="shared" si="18320"/>
        <v>0</v>
      </c>
      <c r="BF939" s="161">
        <f t="shared" ref="BF939:BG941" si="18321">SUMIF($A$9:$A$32,$AE939,AB$908:AB$931)</f>
        <v>0</v>
      </c>
      <c r="BG939" s="162">
        <f t="shared" si="18321"/>
        <v>0</v>
      </c>
      <c r="BI939" s="118" t="s">
        <v>19</v>
      </c>
      <c r="BJ939" s="122" t="e">
        <f>B939/B963</f>
        <v>#DIV/0!</v>
      </c>
      <c r="BK939" s="123" t="e">
        <f t="shared" ref="BK939" si="18322">C939/C963</f>
        <v>#DIV/0!</v>
      </c>
      <c r="BL939" s="124" t="e">
        <f t="shared" ref="BL939" si="18323">D939/D963</f>
        <v>#DIV/0!</v>
      </c>
      <c r="BM939" s="125" t="e">
        <f t="shared" ref="BM939" si="18324">E939/E963</f>
        <v>#DIV/0!</v>
      </c>
      <c r="BN939" s="122" t="e">
        <f t="shared" ref="BN939" si="18325">F939/F963</f>
        <v>#DIV/0!</v>
      </c>
      <c r="BO939" s="123" t="e">
        <f t="shared" ref="BO939" si="18326">G939/G963</f>
        <v>#DIV/0!</v>
      </c>
      <c r="BP939" s="124" t="e">
        <f t="shared" ref="BP939" si="18327">H939/H963</f>
        <v>#DIV/0!</v>
      </c>
      <c r="BQ939" s="125" t="e">
        <f t="shared" ref="BQ939" si="18328">I939/I963</f>
        <v>#DIV/0!</v>
      </c>
      <c r="BR939" s="122" t="e">
        <f t="shared" ref="BR939" si="18329">J939/J963</f>
        <v>#DIV/0!</v>
      </c>
      <c r="BS939" s="123" t="e">
        <f t="shared" ref="BS939" si="18330">K939/K963</f>
        <v>#DIV/0!</v>
      </c>
      <c r="BT939" s="124" t="e">
        <f t="shared" ref="BT939" si="18331">L939/L963</f>
        <v>#DIV/0!</v>
      </c>
      <c r="BU939" s="122" t="e">
        <f t="shared" ref="BU939" si="18332">M939/M963</f>
        <v>#DIV/0!</v>
      </c>
      <c r="BV939" s="126" t="e">
        <f t="shared" ref="BV939" si="18333">N939/N963</f>
        <v>#DIV/0!</v>
      </c>
      <c r="BW939" s="127" t="e">
        <f t="shared" ref="BW939" si="18334">O939/O963</f>
        <v>#DIV/0!</v>
      </c>
      <c r="BX939" s="122" t="e">
        <f t="shared" ref="BX939" si="18335">P939/P963</f>
        <v>#DIV/0!</v>
      </c>
      <c r="BY939" s="123" t="e">
        <f t="shared" ref="BY939" si="18336">Q939/Q963</f>
        <v>#DIV/0!</v>
      </c>
      <c r="BZ939" s="124" t="e">
        <f t="shared" ref="BZ939" si="18337">R939/R963</f>
        <v>#DIV/0!</v>
      </c>
      <c r="CA939" s="125" t="e">
        <f t="shared" ref="CA939" si="18338">S939/S963</f>
        <v>#DIV/0!</v>
      </c>
      <c r="CB939" s="122" t="e">
        <f t="shared" ref="CB939" si="18339">T939/T963</f>
        <v>#DIV/0!</v>
      </c>
      <c r="CC939" s="123" t="e">
        <f t="shared" ref="CC939" si="18340">U939/U963</f>
        <v>#DIV/0!</v>
      </c>
      <c r="CD939" s="124" t="e">
        <f t="shared" ref="CD939" si="18341">V939/V963</f>
        <v>#DIV/0!</v>
      </c>
      <c r="CE939" s="125" t="e">
        <f t="shared" ref="CE939" si="18342">W939/W963</f>
        <v>#DIV/0!</v>
      </c>
      <c r="CF939" s="122" t="e">
        <f t="shared" ref="CF939" si="18343">X939/X963</f>
        <v>#DIV/0!</v>
      </c>
      <c r="CG939" s="123" t="e">
        <f t="shared" ref="CG939" si="18344">Y939/Y963</f>
        <v>#DIV/0!</v>
      </c>
      <c r="CH939" s="124" t="e">
        <f t="shared" ref="CH939" si="18345">Z939/Z963</f>
        <v>#DIV/0!</v>
      </c>
      <c r="CI939" s="122" t="e">
        <f t="shared" ref="CI939" si="18346">AA939/AA963</f>
        <v>#DIV/0!</v>
      </c>
      <c r="CJ939" s="128" t="e">
        <f t="shared" ref="CJ939" si="18347">AB939/AB963</f>
        <v>#DIV/0!</v>
      </c>
      <c r="CK939" s="129" t="e">
        <f t="shared" ref="CK939" si="18348">AC939/AC963</f>
        <v>#DIV/0!</v>
      </c>
    </row>
    <row r="940" spans="1:89" x14ac:dyDescent="0.2">
      <c r="A940" s="130" t="s">
        <v>21</v>
      </c>
      <c r="B940" s="179"/>
      <c r="C940" s="180"/>
      <c r="D940" s="181"/>
      <c r="E940" s="182"/>
      <c r="F940" s="179"/>
      <c r="G940" s="183"/>
      <c r="H940" s="181"/>
      <c r="I940" s="182"/>
      <c r="J940" s="179"/>
      <c r="K940" s="183"/>
      <c r="L940" s="181"/>
      <c r="M940" s="179"/>
      <c r="N940" s="184"/>
      <c r="O940" s="185"/>
      <c r="P940" s="179"/>
      <c r="Q940" s="183"/>
      <c r="R940" s="181"/>
      <c r="S940" s="182"/>
      <c r="T940" s="179"/>
      <c r="U940" s="183"/>
      <c r="V940" s="181"/>
      <c r="W940" s="182"/>
      <c r="X940" s="179"/>
      <c r="Y940" s="183"/>
      <c r="Z940" s="181"/>
      <c r="AA940" s="179"/>
      <c r="AB940" s="163">
        <f t="shared" ref="AB940:AB962" si="18349">SUM(B940,D940,F940,H940,J940,L940,N940,P940,R940,T940,V940,X940,Z940)</f>
        <v>0</v>
      </c>
      <c r="AC940" s="164">
        <f t="shared" ref="AC940:AC962" si="18350">SUM(C940,E940,G940,I940,K940,M940,O940,Q940,S940,U940,W940,Y940,AA940)</f>
        <v>0</v>
      </c>
      <c r="AE940" s="255" t="str">
        <f>$AE$10</f>
        <v>08:00 - 08:59</v>
      </c>
      <c r="AF940" s="119">
        <f>SUMIF($A$9:$A$32,$AE940,B$939:B$962)</f>
        <v>0</v>
      </c>
      <c r="AG940" s="180">
        <f t="shared" si="18319"/>
        <v>0</v>
      </c>
      <c r="AH940" s="181">
        <f t="shared" si="18319"/>
        <v>0</v>
      </c>
      <c r="AI940" s="182">
        <f t="shared" si="18319"/>
        <v>0</v>
      </c>
      <c r="AJ940" s="179">
        <f t="shared" si="18319"/>
        <v>0</v>
      </c>
      <c r="AK940" s="183">
        <f t="shared" si="18319"/>
        <v>0</v>
      </c>
      <c r="AL940" s="181">
        <f t="shared" si="18319"/>
        <v>0</v>
      </c>
      <c r="AM940" s="182">
        <f t="shared" si="18319"/>
        <v>0</v>
      </c>
      <c r="AN940" s="179">
        <f t="shared" si="18319"/>
        <v>0</v>
      </c>
      <c r="AO940" s="183">
        <f t="shared" si="18319"/>
        <v>0</v>
      </c>
      <c r="AP940" s="181">
        <f t="shared" si="18319"/>
        <v>0</v>
      </c>
      <c r="AQ940" s="179">
        <f t="shared" si="18319"/>
        <v>0</v>
      </c>
      <c r="AR940" s="184">
        <f t="shared" si="18319"/>
        <v>0</v>
      </c>
      <c r="AS940" s="185">
        <f t="shared" si="18319"/>
        <v>0</v>
      </c>
      <c r="AT940" s="179">
        <f t="shared" si="18319"/>
        <v>0</v>
      </c>
      <c r="AU940" s="183">
        <f t="shared" si="18319"/>
        <v>0</v>
      </c>
      <c r="AV940" s="181">
        <f t="shared" si="18319"/>
        <v>0</v>
      </c>
      <c r="AW940" s="182">
        <f t="shared" si="18320"/>
        <v>0</v>
      </c>
      <c r="AX940" s="179">
        <f t="shared" si="18320"/>
        <v>0</v>
      </c>
      <c r="AY940" s="183">
        <f t="shared" si="18320"/>
        <v>0</v>
      </c>
      <c r="AZ940" s="181">
        <f t="shared" si="18320"/>
        <v>0</v>
      </c>
      <c r="BA940" s="182">
        <f t="shared" si="18320"/>
        <v>0</v>
      </c>
      <c r="BB940" s="179">
        <f t="shared" si="18320"/>
        <v>0</v>
      </c>
      <c r="BC940" s="183">
        <f t="shared" si="18320"/>
        <v>0</v>
      </c>
      <c r="BD940" s="181">
        <f t="shared" si="18320"/>
        <v>0</v>
      </c>
      <c r="BE940" s="179">
        <f t="shared" si="18320"/>
        <v>0</v>
      </c>
      <c r="BF940" s="163">
        <f t="shared" si="18321"/>
        <v>0</v>
      </c>
      <c r="BG940" s="164">
        <f t="shared" si="18321"/>
        <v>0</v>
      </c>
      <c r="BI940" s="130" t="s">
        <v>21</v>
      </c>
      <c r="BJ940" s="122" t="e">
        <f>B940/B963</f>
        <v>#DIV/0!</v>
      </c>
      <c r="BK940" s="123" t="e">
        <f t="shared" ref="BK940" si="18351">C940/C963</f>
        <v>#DIV/0!</v>
      </c>
      <c r="BL940" s="124" t="e">
        <f t="shared" ref="BL940" si="18352">D940/D963</f>
        <v>#DIV/0!</v>
      </c>
      <c r="BM940" s="125" t="e">
        <f t="shared" ref="BM940" si="18353">E940/E963</f>
        <v>#DIV/0!</v>
      </c>
      <c r="BN940" s="122" t="e">
        <f t="shared" ref="BN940" si="18354">F940/F963</f>
        <v>#DIV/0!</v>
      </c>
      <c r="BO940" s="123" t="e">
        <f t="shared" ref="BO940" si="18355">G940/G963</f>
        <v>#DIV/0!</v>
      </c>
      <c r="BP940" s="124" t="e">
        <f t="shared" ref="BP940" si="18356">H940/H963</f>
        <v>#DIV/0!</v>
      </c>
      <c r="BQ940" s="125" t="e">
        <f t="shared" ref="BQ940" si="18357">I940/I963</f>
        <v>#DIV/0!</v>
      </c>
      <c r="BR940" s="122" t="e">
        <f t="shared" ref="BR940" si="18358">J940/J963</f>
        <v>#DIV/0!</v>
      </c>
      <c r="BS940" s="123" t="e">
        <f t="shared" ref="BS940" si="18359">K940/K963</f>
        <v>#DIV/0!</v>
      </c>
      <c r="BT940" s="124" t="e">
        <f t="shared" ref="BT940" si="18360">L940/L963</f>
        <v>#DIV/0!</v>
      </c>
      <c r="BU940" s="122" t="e">
        <f t="shared" ref="BU940" si="18361">M940/M963</f>
        <v>#DIV/0!</v>
      </c>
      <c r="BV940" s="126" t="e">
        <f t="shared" ref="BV940" si="18362">N940/N963</f>
        <v>#DIV/0!</v>
      </c>
      <c r="BW940" s="127" t="e">
        <f t="shared" ref="BW940" si="18363">O940/O963</f>
        <v>#DIV/0!</v>
      </c>
      <c r="BX940" s="122" t="e">
        <f t="shared" ref="BX940" si="18364">P940/P963</f>
        <v>#DIV/0!</v>
      </c>
      <c r="BY940" s="123" t="e">
        <f t="shared" ref="BY940" si="18365">Q940/Q963</f>
        <v>#DIV/0!</v>
      </c>
      <c r="BZ940" s="124" t="e">
        <f t="shared" ref="BZ940" si="18366">R940/R963</f>
        <v>#DIV/0!</v>
      </c>
      <c r="CA940" s="125" t="e">
        <f t="shared" ref="CA940" si="18367">S940/S963</f>
        <v>#DIV/0!</v>
      </c>
      <c r="CB940" s="122" t="e">
        <f t="shared" ref="CB940" si="18368">T940/T963</f>
        <v>#DIV/0!</v>
      </c>
      <c r="CC940" s="123" t="e">
        <f t="shared" ref="CC940" si="18369">U940/U963</f>
        <v>#DIV/0!</v>
      </c>
      <c r="CD940" s="124" t="e">
        <f t="shared" ref="CD940" si="18370">V940/V963</f>
        <v>#DIV/0!</v>
      </c>
      <c r="CE940" s="125" t="e">
        <f t="shared" ref="CE940" si="18371">W940/W963</f>
        <v>#DIV/0!</v>
      </c>
      <c r="CF940" s="122" t="e">
        <f t="shared" ref="CF940" si="18372">X940/X963</f>
        <v>#DIV/0!</v>
      </c>
      <c r="CG940" s="123" t="e">
        <f t="shared" ref="CG940" si="18373">Y940/Y963</f>
        <v>#DIV/0!</v>
      </c>
      <c r="CH940" s="124" t="e">
        <f t="shared" ref="CH940" si="18374">Z940/Z963</f>
        <v>#DIV/0!</v>
      </c>
      <c r="CI940" s="122" t="e">
        <f t="shared" ref="CI940" si="18375">AA940/AA963</f>
        <v>#DIV/0!</v>
      </c>
      <c r="CJ940" s="128" t="e">
        <f t="shared" ref="CJ940" si="18376">AB940/AB963</f>
        <v>#DIV/0!</v>
      </c>
      <c r="CK940" s="129" t="e">
        <f t="shared" ref="CK940" si="18377">AC940/AC963</f>
        <v>#DIV/0!</v>
      </c>
    </row>
    <row r="941" spans="1:89" ht="13.5" thickBot="1" x14ac:dyDescent="0.25">
      <c r="A941" s="138" t="s">
        <v>23</v>
      </c>
      <c r="B941" s="186"/>
      <c r="C941" s="187"/>
      <c r="D941" s="188"/>
      <c r="E941" s="189"/>
      <c r="F941" s="186"/>
      <c r="G941" s="190"/>
      <c r="H941" s="188"/>
      <c r="I941" s="189"/>
      <c r="J941" s="186"/>
      <c r="K941" s="190"/>
      <c r="L941" s="188"/>
      <c r="M941" s="186"/>
      <c r="N941" s="191"/>
      <c r="O941" s="192"/>
      <c r="P941" s="186"/>
      <c r="Q941" s="190"/>
      <c r="R941" s="188"/>
      <c r="S941" s="189"/>
      <c r="T941" s="186"/>
      <c r="U941" s="190"/>
      <c r="V941" s="188"/>
      <c r="W941" s="189"/>
      <c r="X941" s="186"/>
      <c r="Y941" s="190"/>
      <c r="Z941" s="188"/>
      <c r="AA941" s="186"/>
      <c r="AB941" s="163">
        <f t="shared" si="18349"/>
        <v>0</v>
      </c>
      <c r="AC941" s="164">
        <f t="shared" si="18350"/>
        <v>0</v>
      </c>
      <c r="AE941" s="253">
        <f>$AE$11</f>
        <v>0</v>
      </c>
      <c r="AF941" s="119">
        <f>SUMIF($A$9:$A$32,$AE941,B$939:B$962)</f>
        <v>0</v>
      </c>
      <c r="AG941" s="187">
        <f t="shared" si="18319"/>
        <v>0</v>
      </c>
      <c r="AH941" s="188">
        <f t="shared" si="18319"/>
        <v>0</v>
      </c>
      <c r="AI941" s="189">
        <f t="shared" si="18319"/>
        <v>0</v>
      </c>
      <c r="AJ941" s="186">
        <f t="shared" si="18319"/>
        <v>0</v>
      </c>
      <c r="AK941" s="190">
        <f t="shared" si="18319"/>
        <v>0</v>
      </c>
      <c r="AL941" s="188">
        <f t="shared" si="18319"/>
        <v>0</v>
      </c>
      <c r="AM941" s="189">
        <f t="shared" si="18319"/>
        <v>0</v>
      </c>
      <c r="AN941" s="186">
        <f t="shared" si="18319"/>
        <v>0</v>
      </c>
      <c r="AO941" s="190">
        <f t="shared" si="18319"/>
        <v>0</v>
      </c>
      <c r="AP941" s="188">
        <f t="shared" si="18319"/>
        <v>0</v>
      </c>
      <c r="AQ941" s="186">
        <f t="shared" si="18319"/>
        <v>0</v>
      </c>
      <c r="AR941" s="191">
        <f t="shared" si="18319"/>
        <v>0</v>
      </c>
      <c r="AS941" s="192">
        <f t="shared" si="18319"/>
        <v>0</v>
      </c>
      <c r="AT941" s="186">
        <f t="shared" si="18319"/>
        <v>0</v>
      </c>
      <c r="AU941" s="190">
        <f t="shared" si="18319"/>
        <v>0</v>
      </c>
      <c r="AV941" s="188">
        <f t="shared" si="18319"/>
        <v>0</v>
      </c>
      <c r="AW941" s="189">
        <f t="shared" si="18320"/>
        <v>0</v>
      </c>
      <c r="AX941" s="186">
        <f t="shared" si="18320"/>
        <v>0</v>
      </c>
      <c r="AY941" s="190">
        <f t="shared" si="18320"/>
        <v>0</v>
      </c>
      <c r="AZ941" s="188">
        <f t="shared" si="18320"/>
        <v>0</v>
      </c>
      <c r="BA941" s="189">
        <f t="shared" si="18320"/>
        <v>0</v>
      </c>
      <c r="BB941" s="186">
        <f t="shared" si="18320"/>
        <v>0</v>
      </c>
      <c r="BC941" s="190">
        <f t="shared" si="18320"/>
        <v>0</v>
      </c>
      <c r="BD941" s="188">
        <f t="shared" si="18320"/>
        <v>0</v>
      </c>
      <c r="BE941" s="186">
        <f t="shared" si="18320"/>
        <v>0</v>
      </c>
      <c r="BF941" s="163">
        <f t="shared" si="18321"/>
        <v>0</v>
      </c>
      <c r="BG941" s="164">
        <f t="shared" si="18321"/>
        <v>0</v>
      </c>
      <c r="BI941" s="138" t="s">
        <v>23</v>
      </c>
      <c r="BJ941" s="122" t="e">
        <f>B941/B963</f>
        <v>#DIV/0!</v>
      </c>
      <c r="BK941" s="123" t="e">
        <f t="shared" ref="BK941" si="18378">C941/C963</f>
        <v>#DIV/0!</v>
      </c>
      <c r="BL941" s="124" t="e">
        <f t="shared" ref="BL941" si="18379">D941/D963</f>
        <v>#DIV/0!</v>
      </c>
      <c r="BM941" s="125" t="e">
        <f t="shared" ref="BM941" si="18380">E941/E963</f>
        <v>#DIV/0!</v>
      </c>
      <c r="BN941" s="122" t="e">
        <f t="shared" ref="BN941" si="18381">F941/F963</f>
        <v>#DIV/0!</v>
      </c>
      <c r="BO941" s="123" t="e">
        <f t="shared" ref="BO941" si="18382">G941/G963</f>
        <v>#DIV/0!</v>
      </c>
      <c r="BP941" s="124" t="e">
        <f t="shared" ref="BP941" si="18383">H941/H963</f>
        <v>#DIV/0!</v>
      </c>
      <c r="BQ941" s="125" t="e">
        <f t="shared" ref="BQ941" si="18384">I941/I963</f>
        <v>#DIV/0!</v>
      </c>
      <c r="BR941" s="122" t="e">
        <f t="shared" ref="BR941" si="18385">J941/J963</f>
        <v>#DIV/0!</v>
      </c>
      <c r="BS941" s="123" t="e">
        <f t="shared" ref="BS941" si="18386">K941/K963</f>
        <v>#DIV/0!</v>
      </c>
      <c r="BT941" s="124" t="e">
        <f t="shared" ref="BT941" si="18387">L941/L963</f>
        <v>#DIV/0!</v>
      </c>
      <c r="BU941" s="122" t="e">
        <f t="shared" ref="BU941" si="18388">M941/M963</f>
        <v>#DIV/0!</v>
      </c>
      <c r="BV941" s="126" t="e">
        <f t="shared" ref="BV941" si="18389">N941/N963</f>
        <v>#DIV/0!</v>
      </c>
      <c r="BW941" s="127" t="e">
        <f t="shared" ref="BW941" si="18390">O941/O963</f>
        <v>#DIV/0!</v>
      </c>
      <c r="BX941" s="122" t="e">
        <f t="shared" ref="BX941" si="18391">P941/P963</f>
        <v>#DIV/0!</v>
      </c>
      <c r="BY941" s="123" t="e">
        <f t="shared" ref="BY941" si="18392">Q941/Q963</f>
        <v>#DIV/0!</v>
      </c>
      <c r="BZ941" s="124" t="e">
        <f t="shared" ref="BZ941" si="18393">R941/R963</f>
        <v>#DIV/0!</v>
      </c>
      <c r="CA941" s="125" t="e">
        <f t="shared" ref="CA941" si="18394">S941/S963</f>
        <v>#DIV/0!</v>
      </c>
      <c r="CB941" s="122" t="e">
        <f t="shared" ref="CB941" si="18395">T941/T963</f>
        <v>#DIV/0!</v>
      </c>
      <c r="CC941" s="123" t="e">
        <f t="shared" ref="CC941" si="18396">U941/U963</f>
        <v>#DIV/0!</v>
      </c>
      <c r="CD941" s="124" t="e">
        <f t="shared" ref="CD941" si="18397">V941/V963</f>
        <v>#DIV/0!</v>
      </c>
      <c r="CE941" s="125" t="e">
        <f t="shared" ref="CE941" si="18398">W941/W963</f>
        <v>#DIV/0!</v>
      </c>
      <c r="CF941" s="122" t="e">
        <f t="shared" ref="CF941" si="18399">X941/X963</f>
        <v>#DIV/0!</v>
      </c>
      <c r="CG941" s="123" t="e">
        <f t="shared" ref="CG941" si="18400">Y941/Y963</f>
        <v>#DIV/0!</v>
      </c>
      <c r="CH941" s="124" t="e">
        <f t="shared" ref="CH941" si="18401">Z941/Z963</f>
        <v>#DIV/0!</v>
      </c>
      <c r="CI941" s="122" t="e">
        <f t="shared" ref="CI941" si="18402">AA941/AA963</f>
        <v>#DIV/0!</v>
      </c>
      <c r="CJ941" s="128" t="e">
        <f t="shared" ref="CJ941" si="18403">AB941/AB963</f>
        <v>#DIV/0!</v>
      </c>
      <c r="CK941" s="129" t="e">
        <f t="shared" ref="CK941" si="18404">AC941/AC963</f>
        <v>#DIV/0!</v>
      </c>
    </row>
    <row r="942" spans="1:89" ht="14.25" thickTop="1" thickBot="1" x14ac:dyDescent="0.25">
      <c r="A942" s="130" t="s">
        <v>24</v>
      </c>
      <c r="B942" s="179"/>
      <c r="C942" s="180"/>
      <c r="D942" s="181"/>
      <c r="E942" s="182"/>
      <c r="F942" s="179"/>
      <c r="G942" s="183"/>
      <c r="H942" s="181"/>
      <c r="I942" s="182"/>
      <c r="J942" s="179"/>
      <c r="K942" s="183"/>
      <c r="L942" s="181"/>
      <c r="M942" s="179"/>
      <c r="N942" s="184"/>
      <c r="O942" s="185"/>
      <c r="P942" s="179"/>
      <c r="Q942" s="183"/>
      <c r="R942" s="181"/>
      <c r="S942" s="182"/>
      <c r="T942" s="179"/>
      <c r="U942" s="183"/>
      <c r="V942" s="181"/>
      <c r="W942" s="182"/>
      <c r="X942" s="179"/>
      <c r="Y942" s="183"/>
      <c r="Z942" s="181"/>
      <c r="AA942" s="179"/>
      <c r="AB942" s="163">
        <f t="shared" si="18349"/>
        <v>0</v>
      </c>
      <c r="AC942" s="164">
        <f t="shared" si="18350"/>
        <v>0</v>
      </c>
      <c r="AE942" s="250" t="s">
        <v>25</v>
      </c>
      <c r="AF942" s="14">
        <f t="shared" ref="AF942:BG942" si="18405">SUM(AF939:AF941)</f>
        <v>0</v>
      </c>
      <c r="AG942" s="1">
        <f t="shared" si="18405"/>
        <v>0</v>
      </c>
      <c r="AH942" s="14">
        <f t="shared" si="18405"/>
        <v>0</v>
      </c>
      <c r="AI942" s="1">
        <f t="shared" si="18405"/>
        <v>0</v>
      </c>
      <c r="AJ942" s="14">
        <f t="shared" si="18405"/>
        <v>0</v>
      </c>
      <c r="AK942" s="1">
        <f t="shared" si="18405"/>
        <v>0</v>
      </c>
      <c r="AL942" s="14">
        <f t="shared" si="18405"/>
        <v>0</v>
      </c>
      <c r="AM942" s="1">
        <f t="shared" si="18405"/>
        <v>0</v>
      </c>
      <c r="AN942" s="14">
        <f t="shared" si="18405"/>
        <v>0</v>
      </c>
      <c r="AO942" s="1">
        <f t="shared" si="18405"/>
        <v>0</v>
      </c>
      <c r="AP942" s="14">
        <f t="shared" si="18405"/>
        <v>0</v>
      </c>
      <c r="AQ942" s="1">
        <f t="shared" si="18405"/>
        <v>0</v>
      </c>
      <c r="AR942" s="14">
        <f t="shared" si="18405"/>
        <v>0</v>
      </c>
      <c r="AS942" s="1">
        <f t="shared" si="18405"/>
        <v>0</v>
      </c>
      <c r="AT942" s="14">
        <f t="shared" si="18405"/>
        <v>0</v>
      </c>
      <c r="AU942" s="1">
        <f t="shared" si="18405"/>
        <v>0</v>
      </c>
      <c r="AV942" s="14">
        <f t="shared" si="18405"/>
        <v>0</v>
      </c>
      <c r="AW942" s="1">
        <f t="shared" si="18405"/>
        <v>0</v>
      </c>
      <c r="AX942" s="14">
        <f t="shared" si="18405"/>
        <v>0</v>
      </c>
      <c r="AY942" s="1">
        <f t="shared" si="18405"/>
        <v>0</v>
      </c>
      <c r="AZ942" s="14">
        <f t="shared" si="18405"/>
        <v>0</v>
      </c>
      <c r="BA942" s="1">
        <f t="shared" si="18405"/>
        <v>0</v>
      </c>
      <c r="BB942" s="14">
        <f t="shared" si="18405"/>
        <v>0</v>
      </c>
      <c r="BC942" s="1">
        <f t="shared" si="18405"/>
        <v>0</v>
      </c>
      <c r="BD942" s="14">
        <f t="shared" si="18405"/>
        <v>0</v>
      </c>
      <c r="BE942" s="1">
        <f t="shared" si="18405"/>
        <v>0</v>
      </c>
      <c r="BF942" s="165">
        <f t="shared" si="18405"/>
        <v>0</v>
      </c>
      <c r="BG942" s="166">
        <f t="shared" si="18405"/>
        <v>0</v>
      </c>
      <c r="BI942" s="130" t="s">
        <v>24</v>
      </c>
      <c r="BJ942" s="122" t="e">
        <f>B942/B963</f>
        <v>#DIV/0!</v>
      </c>
      <c r="BK942" s="123" t="e">
        <f t="shared" ref="BK942" si="18406">C942/C963</f>
        <v>#DIV/0!</v>
      </c>
      <c r="BL942" s="124" t="e">
        <f t="shared" ref="BL942" si="18407">D942/D963</f>
        <v>#DIV/0!</v>
      </c>
      <c r="BM942" s="125" t="e">
        <f t="shared" ref="BM942" si="18408">E942/E963</f>
        <v>#DIV/0!</v>
      </c>
      <c r="BN942" s="122" t="e">
        <f t="shared" ref="BN942" si="18409">F942/F963</f>
        <v>#DIV/0!</v>
      </c>
      <c r="BO942" s="123" t="e">
        <f t="shared" ref="BO942" si="18410">G942/G963</f>
        <v>#DIV/0!</v>
      </c>
      <c r="BP942" s="124" t="e">
        <f t="shared" ref="BP942" si="18411">H942/H963</f>
        <v>#DIV/0!</v>
      </c>
      <c r="BQ942" s="125" t="e">
        <f t="shared" ref="BQ942" si="18412">I942/I963</f>
        <v>#DIV/0!</v>
      </c>
      <c r="BR942" s="122" t="e">
        <f t="shared" ref="BR942" si="18413">J942/J963</f>
        <v>#DIV/0!</v>
      </c>
      <c r="BS942" s="123" t="e">
        <f t="shared" ref="BS942" si="18414">K942/K963</f>
        <v>#DIV/0!</v>
      </c>
      <c r="BT942" s="124" t="e">
        <f t="shared" ref="BT942" si="18415">L942/L963</f>
        <v>#DIV/0!</v>
      </c>
      <c r="BU942" s="122" t="e">
        <f t="shared" ref="BU942" si="18416">M942/M963</f>
        <v>#DIV/0!</v>
      </c>
      <c r="BV942" s="126" t="e">
        <f t="shared" ref="BV942" si="18417">N942/N963</f>
        <v>#DIV/0!</v>
      </c>
      <c r="BW942" s="127" t="e">
        <f t="shared" ref="BW942" si="18418">O942/O963</f>
        <v>#DIV/0!</v>
      </c>
      <c r="BX942" s="122" t="e">
        <f t="shared" ref="BX942" si="18419">P942/P963</f>
        <v>#DIV/0!</v>
      </c>
      <c r="BY942" s="123" t="e">
        <f t="shared" ref="BY942" si="18420">Q942/Q963</f>
        <v>#DIV/0!</v>
      </c>
      <c r="BZ942" s="124" t="e">
        <f t="shared" ref="BZ942" si="18421">R942/R963</f>
        <v>#DIV/0!</v>
      </c>
      <c r="CA942" s="125" t="e">
        <f t="shared" ref="CA942" si="18422">S942/S963</f>
        <v>#DIV/0!</v>
      </c>
      <c r="CB942" s="122" t="e">
        <f t="shared" ref="CB942" si="18423">T942/T963</f>
        <v>#DIV/0!</v>
      </c>
      <c r="CC942" s="123" t="e">
        <f t="shared" ref="CC942" si="18424">U942/U963</f>
        <v>#DIV/0!</v>
      </c>
      <c r="CD942" s="124" t="e">
        <f t="shared" ref="CD942" si="18425">V942/V963</f>
        <v>#DIV/0!</v>
      </c>
      <c r="CE942" s="125" t="e">
        <f t="shared" ref="CE942" si="18426">W942/W963</f>
        <v>#DIV/0!</v>
      </c>
      <c r="CF942" s="122" t="e">
        <f t="shared" ref="CF942" si="18427">X942/X963</f>
        <v>#DIV/0!</v>
      </c>
      <c r="CG942" s="123" t="e">
        <f t="shared" ref="CG942" si="18428">Y942/Y963</f>
        <v>#DIV/0!</v>
      </c>
      <c r="CH942" s="124" t="e">
        <f t="shared" ref="CH942" si="18429">Z942/Z963</f>
        <v>#DIV/0!</v>
      </c>
      <c r="CI942" s="122" t="e">
        <f t="shared" ref="CI942" si="18430">AA942/AA963</f>
        <v>#DIV/0!</v>
      </c>
      <c r="CJ942" s="128" t="e">
        <f t="shared" ref="CJ942" si="18431">AB942/AB963</f>
        <v>#DIV/0!</v>
      </c>
      <c r="CK942" s="129" t="e">
        <f t="shared" ref="CK942" si="18432">AC942/AC963</f>
        <v>#DIV/0!</v>
      </c>
    </row>
    <row r="943" spans="1:89" ht="13.5" thickTop="1" x14ac:dyDescent="0.2">
      <c r="A943" s="138" t="s">
        <v>20</v>
      </c>
      <c r="B943" s="186"/>
      <c r="C943" s="187"/>
      <c r="D943" s="188"/>
      <c r="E943" s="189"/>
      <c r="F943" s="186"/>
      <c r="G943" s="190"/>
      <c r="H943" s="188"/>
      <c r="I943" s="189"/>
      <c r="J943" s="186"/>
      <c r="K943" s="190"/>
      <c r="L943" s="188"/>
      <c r="M943" s="186"/>
      <c r="N943" s="191"/>
      <c r="O943" s="192"/>
      <c r="P943" s="186"/>
      <c r="Q943" s="190"/>
      <c r="R943" s="188"/>
      <c r="S943" s="189"/>
      <c r="T943" s="186"/>
      <c r="U943" s="190"/>
      <c r="V943" s="188"/>
      <c r="W943" s="189"/>
      <c r="X943" s="186"/>
      <c r="Y943" s="190"/>
      <c r="Z943" s="188"/>
      <c r="AA943" s="186"/>
      <c r="AB943" s="163">
        <f t="shared" si="18349"/>
        <v>0</v>
      </c>
      <c r="AC943" s="164">
        <f t="shared" si="18350"/>
        <v>0</v>
      </c>
      <c r="BI943" s="138" t="s">
        <v>20</v>
      </c>
      <c r="BJ943" s="122" t="e">
        <f>B943/B963</f>
        <v>#DIV/0!</v>
      </c>
      <c r="BK943" s="123" t="e">
        <f t="shared" ref="BK943" si="18433">C943/C963</f>
        <v>#DIV/0!</v>
      </c>
      <c r="BL943" s="124" t="e">
        <f t="shared" ref="BL943" si="18434">D943/D963</f>
        <v>#DIV/0!</v>
      </c>
      <c r="BM943" s="125" t="e">
        <f t="shared" ref="BM943" si="18435">E943/E963</f>
        <v>#DIV/0!</v>
      </c>
      <c r="BN943" s="122" t="e">
        <f t="shared" ref="BN943" si="18436">F943/F963</f>
        <v>#DIV/0!</v>
      </c>
      <c r="BO943" s="123" t="e">
        <f t="shared" ref="BO943" si="18437">G943/G963</f>
        <v>#DIV/0!</v>
      </c>
      <c r="BP943" s="124" t="e">
        <f t="shared" ref="BP943" si="18438">H943/H963</f>
        <v>#DIV/0!</v>
      </c>
      <c r="BQ943" s="125" t="e">
        <f t="shared" ref="BQ943" si="18439">I943/I963</f>
        <v>#DIV/0!</v>
      </c>
      <c r="BR943" s="122" t="e">
        <f t="shared" ref="BR943" si="18440">J943/J963</f>
        <v>#DIV/0!</v>
      </c>
      <c r="BS943" s="123" t="e">
        <f t="shared" ref="BS943" si="18441">K943/K963</f>
        <v>#DIV/0!</v>
      </c>
      <c r="BT943" s="124" t="e">
        <f t="shared" ref="BT943" si="18442">L943/L963</f>
        <v>#DIV/0!</v>
      </c>
      <c r="BU943" s="122" t="e">
        <f t="shared" ref="BU943" si="18443">M943/M963</f>
        <v>#DIV/0!</v>
      </c>
      <c r="BV943" s="126" t="e">
        <f t="shared" ref="BV943" si="18444">N943/N963</f>
        <v>#DIV/0!</v>
      </c>
      <c r="BW943" s="127" t="e">
        <f t="shared" ref="BW943" si="18445">O943/O963</f>
        <v>#DIV/0!</v>
      </c>
      <c r="BX943" s="122" t="e">
        <f t="shared" ref="BX943" si="18446">P943/P963</f>
        <v>#DIV/0!</v>
      </c>
      <c r="BY943" s="123" t="e">
        <f t="shared" ref="BY943" si="18447">Q943/Q963</f>
        <v>#DIV/0!</v>
      </c>
      <c r="BZ943" s="124" t="e">
        <f t="shared" ref="BZ943" si="18448">R943/R963</f>
        <v>#DIV/0!</v>
      </c>
      <c r="CA943" s="125" t="e">
        <f t="shared" ref="CA943" si="18449">S943/S963</f>
        <v>#DIV/0!</v>
      </c>
      <c r="CB943" s="122" t="e">
        <f t="shared" ref="CB943" si="18450">T943/T963</f>
        <v>#DIV/0!</v>
      </c>
      <c r="CC943" s="123" t="e">
        <f t="shared" ref="CC943" si="18451">U943/U963</f>
        <v>#DIV/0!</v>
      </c>
      <c r="CD943" s="124" t="e">
        <f t="shared" ref="CD943" si="18452">V943/V963</f>
        <v>#DIV/0!</v>
      </c>
      <c r="CE943" s="125" t="e">
        <f t="shared" ref="CE943" si="18453">W943/W963</f>
        <v>#DIV/0!</v>
      </c>
      <c r="CF943" s="122" t="e">
        <f t="shared" ref="CF943" si="18454">X943/X963</f>
        <v>#DIV/0!</v>
      </c>
      <c r="CG943" s="123" t="e">
        <f t="shared" ref="CG943" si="18455">Y943/Y963</f>
        <v>#DIV/0!</v>
      </c>
      <c r="CH943" s="124" t="e">
        <f t="shared" ref="CH943" si="18456">Z943/Z963</f>
        <v>#DIV/0!</v>
      </c>
      <c r="CI943" s="122" t="e">
        <f t="shared" ref="CI943" si="18457">AA943/AA963</f>
        <v>#DIV/0!</v>
      </c>
      <c r="CJ943" s="128" t="e">
        <f t="shared" ref="CJ943" si="18458">AB943/AB963</f>
        <v>#DIV/0!</v>
      </c>
      <c r="CK943" s="129" t="e">
        <f t="shared" ref="CK943" si="18459">AC943/AC963</f>
        <v>#DIV/0!</v>
      </c>
    </row>
    <row r="944" spans="1:89" ht="13.5" thickBot="1" x14ac:dyDescent="0.25">
      <c r="A944" s="130" t="s">
        <v>22</v>
      </c>
      <c r="B944" s="179"/>
      <c r="C944" s="180"/>
      <c r="D944" s="181"/>
      <c r="E944" s="182"/>
      <c r="F944" s="179"/>
      <c r="G944" s="183"/>
      <c r="H944" s="181"/>
      <c r="I944" s="182"/>
      <c r="J944" s="179"/>
      <c r="K944" s="183"/>
      <c r="L944" s="181"/>
      <c r="M944" s="179"/>
      <c r="N944" s="184"/>
      <c r="O944" s="185"/>
      <c r="P944" s="179"/>
      <c r="Q944" s="183"/>
      <c r="R944" s="181"/>
      <c r="S944" s="182"/>
      <c r="T944" s="179"/>
      <c r="U944" s="183"/>
      <c r="V944" s="181"/>
      <c r="W944" s="182"/>
      <c r="X944" s="179"/>
      <c r="Y944" s="183"/>
      <c r="Z944" s="181"/>
      <c r="AA944" s="179"/>
      <c r="AB944" s="163">
        <f t="shared" si="18349"/>
        <v>0</v>
      </c>
      <c r="AC944" s="164">
        <f t="shared" si="18350"/>
        <v>0</v>
      </c>
      <c r="AE944" t="s">
        <v>26</v>
      </c>
      <c r="BI944" s="130" t="s">
        <v>22</v>
      </c>
      <c r="BJ944" s="122" t="e">
        <f>B944/B963</f>
        <v>#DIV/0!</v>
      </c>
      <c r="BK944" s="123" t="e">
        <f t="shared" ref="BK944" si="18460">C944/C963</f>
        <v>#DIV/0!</v>
      </c>
      <c r="BL944" s="124" t="e">
        <f t="shared" ref="BL944" si="18461">D944/D963</f>
        <v>#DIV/0!</v>
      </c>
      <c r="BM944" s="125" t="e">
        <f t="shared" ref="BM944" si="18462">E944/E963</f>
        <v>#DIV/0!</v>
      </c>
      <c r="BN944" s="122" t="e">
        <f t="shared" ref="BN944" si="18463">F944/F963</f>
        <v>#DIV/0!</v>
      </c>
      <c r="BO944" s="123" t="e">
        <f t="shared" ref="BO944" si="18464">G944/G963</f>
        <v>#DIV/0!</v>
      </c>
      <c r="BP944" s="124" t="e">
        <f t="shared" ref="BP944" si="18465">H944/H963</f>
        <v>#DIV/0!</v>
      </c>
      <c r="BQ944" s="125" t="e">
        <f t="shared" ref="BQ944" si="18466">I944/I963</f>
        <v>#DIV/0!</v>
      </c>
      <c r="BR944" s="122" t="e">
        <f t="shared" ref="BR944" si="18467">J944/J963</f>
        <v>#DIV/0!</v>
      </c>
      <c r="BS944" s="123" t="e">
        <f t="shared" ref="BS944" si="18468">K944/K963</f>
        <v>#DIV/0!</v>
      </c>
      <c r="BT944" s="124" t="e">
        <f t="shared" ref="BT944" si="18469">L944/L963</f>
        <v>#DIV/0!</v>
      </c>
      <c r="BU944" s="122" t="e">
        <f t="shared" ref="BU944" si="18470">M944/M963</f>
        <v>#DIV/0!</v>
      </c>
      <c r="BV944" s="126" t="e">
        <f t="shared" ref="BV944" si="18471">N944/N963</f>
        <v>#DIV/0!</v>
      </c>
      <c r="BW944" s="127" t="e">
        <f t="shared" ref="BW944" si="18472">O944/O963</f>
        <v>#DIV/0!</v>
      </c>
      <c r="BX944" s="122" t="e">
        <f t="shared" ref="BX944" si="18473">P944/P963</f>
        <v>#DIV/0!</v>
      </c>
      <c r="BY944" s="123" t="e">
        <f t="shared" ref="BY944" si="18474">Q944/Q963</f>
        <v>#DIV/0!</v>
      </c>
      <c r="BZ944" s="124" t="e">
        <f t="shared" ref="BZ944" si="18475">R944/R963</f>
        <v>#DIV/0!</v>
      </c>
      <c r="CA944" s="125" t="e">
        <f t="shared" ref="CA944" si="18476">S944/S963</f>
        <v>#DIV/0!</v>
      </c>
      <c r="CB944" s="122" t="e">
        <f t="shared" ref="CB944" si="18477">T944/T963</f>
        <v>#DIV/0!</v>
      </c>
      <c r="CC944" s="123" t="e">
        <f t="shared" ref="CC944" si="18478">U944/U963</f>
        <v>#DIV/0!</v>
      </c>
      <c r="CD944" s="124" t="e">
        <f t="shared" ref="CD944" si="18479">V944/V963</f>
        <v>#DIV/0!</v>
      </c>
      <c r="CE944" s="125" t="e">
        <f t="shared" ref="CE944" si="18480">W944/W963</f>
        <v>#DIV/0!</v>
      </c>
      <c r="CF944" s="122" t="e">
        <f t="shared" ref="CF944" si="18481">X944/X963</f>
        <v>#DIV/0!</v>
      </c>
      <c r="CG944" s="123" t="e">
        <f t="shared" ref="CG944" si="18482">Y944/Y963</f>
        <v>#DIV/0!</v>
      </c>
      <c r="CH944" s="124" t="e">
        <f t="shared" ref="CH944" si="18483">Z944/Z963</f>
        <v>#DIV/0!</v>
      </c>
      <c r="CI944" s="122" t="e">
        <f t="shared" ref="CI944" si="18484">AA944/AA963</f>
        <v>#DIV/0!</v>
      </c>
      <c r="CJ944" s="128" t="e">
        <f t="shared" ref="CJ944" si="18485">AB944/AB963</f>
        <v>#DIV/0!</v>
      </c>
      <c r="CK944" s="129" t="e">
        <f t="shared" ref="CK944" si="18486">AC944/AC963</f>
        <v>#DIV/0!</v>
      </c>
    </row>
    <row r="945" spans="1:89" ht="14.25" thickTop="1" thickBot="1" x14ac:dyDescent="0.25">
      <c r="A945" s="138" t="s">
        <v>27</v>
      </c>
      <c r="B945" s="186"/>
      <c r="C945" s="187"/>
      <c r="D945" s="188"/>
      <c r="E945" s="189"/>
      <c r="F945" s="186"/>
      <c r="G945" s="190"/>
      <c r="H945" s="188"/>
      <c r="I945" s="189"/>
      <c r="J945" s="186"/>
      <c r="K945" s="190"/>
      <c r="L945" s="188"/>
      <c r="M945" s="186"/>
      <c r="N945" s="191"/>
      <c r="O945" s="192"/>
      <c r="P945" s="186"/>
      <c r="Q945" s="190"/>
      <c r="R945" s="188"/>
      <c r="S945" s="189"/>
      <c r="T945" s="186"/>
      <c r="U945" s="190"/>
      <c r="V945" s="188"/>
      <c r="W945" s="189"/>
      <c r="X945" s="186"/>
      <c r="Y945" s="190"/>
      <c r="Z945" s="188"/>
      <c r="AA945" s="186"/>
      <c r="AB945" s="163">
        <f t="shared" si="18349"/>
        <v>0</v>
      </c>
      <c r="AC945" s="164">
        <f t="shared" si="18350"/>
        <v>0</v>
      </c>
      <c r="AE945" s="265" t="s">
        <v>2</v>
      </c>
      <c r="AF945" s="267" t="s">
        <v>3</v>
      </c>
      <c r="AG945" s="268"/>
      <c r="AH945" s="267" t="s">
        <v>4</v>
      </c>
      <c r="AI945" s="268"/>
      <c r="AJ945" s="267" t="s">
        <v>5</v>
      </c>
      <c r="AK945" s="268"/>
      <c r="AL945" s="267" t="s">
        <v>6</v>
      </c>
      <c r="AM945" s="268"/>
      <c r="AN945" s="267" t="s">
        <v>7</v>
      </c>
      <c r="AO945" s="268"/>
      <c r="AP945" s="267" t="s">
        <v>8</v>
      </c>
      <c r="AQ945" s="268"/>
      <c r="AR945" s="267" t="s">
        <v>9</v>
      </c>
      <c r="AS945" s="268"/>
      <c r="AT945" s="267" t="s">
        <v>10</v>
      </c>
      <c r="AU945" s="268"/>
      <c r="AV945" s="267" t="s">
        <v>11</v>
      </c>
      <c r="AW945" s="268"/>
      <c r="AX945" s="267" t="s">
        <v>12</v>
      </c>
      <c r="AY945" s="268"/>
      <c r="AZ945" s="267" t="s">
        <v>13</v>
      </c>
      <c r="BA945" s="268"/>
      <c r="BB945" s="267" t="s">
        <v>14</v>
      </c>
      <c r="BC945" s="268"/>
      <c r="BD945" s="270" t="s">
        <v>15</v>
      </c>
      <c r="BE945" s="271"/>
      <c r="BF945" s="272" t="s">
        <v>16</v>
      </c>
      <c r="BG945" s="273"/>
      <c r="BI945" s="138" t="s">
        <v>27</v>
      </c>
      <c r="BJ945" s="122" t="e">
        <f>B945/B963</f>
        <v>#DIV/0!</v>
      </c>
      <c r="BK945" s="123" t="e">
        <f t="shared" ref="BK945" si="18487">C945/C963</f>
        <v>#DIV/0!</v>
      </c>
      <c r="BL945" s="124" t="e">
        <f t="shared" ref="BL945" si="18488">D945/D963</f>
        <v>#DIV/0!</v>
      </c>
      <c r="BM945" s="125" t="e">
        <f t="shared" ref="BM945" si="18489">E945/E963</f>
        <v>#DIV/0!</v>
      </c>
      <c r="BN945" s="122" t="e">
        <f t="shared" ref="BN945" si="18490">F945/F963</f>
        <v>#DIV/0!</v>
      </c>
      <c r="BO945" s="123" t="e">
        <f t="shared" ref="BO945" si="18491">G945/G963</f>
        <v>#DIV/0!</v>
      </c>
      <c r="BP945" s="124" t="e">
        <f t="shared" ref="BP945" si="18492">H945/H963</f>
        <v>#DIV/0!</v>
      </c>
      <c r="BQ945" s="125" t="e">
        <f t="shared" ref="BQ945" si="18493">I945/I963</f>
        <v>#DIV/0!</v>
      </c>
      <c r="BR945" s="122" t="e">
        <f t="shared" ref="BR945" si="18494">J945/J963</f>
        <v>#DIV/0!</v>
      </c>
      <c r="BS945" s="123" t="e">
        <f t="shared" ref="BS945" si="18495">K945/K963</f>
        <v>#DIV/0!</v>
      </c>
      <c r="BT945" s="124" t="e">
        <f t="shared" ref="BT945" si="18496">L945/L963</f>
        <v>#DIV/0!</v>
      </c>
      <c r="BU945" s="122" t="e">
        <f t="shared" ref="BU945" si="18497">M945/M963</f>
        <v>#DIV/0!</v>
      </c>
      <c r="BV945" s="126" t="e">
        <f t="shared" ref="BV945" si="18498">N945/N963</f>
        <v>#DIV/0!</v>
      </c>
      <c r="BW945" s="127" t="e">
        <f t="shared" ref="BW945" si="18499">O945/O963</f>
        <v>#DIV/0!</v>
      </c>
      <c r="BX945" s="122" t="e">
        <f t="shared" ref="BX945" si="18500">P945/P963</f>
        <v>#DIV/0!</v>
      </c>
      <c r="BY945" s="123" t="e">
        <f t="shared" ref="BY945" si="18501">Q945/Q963</f>
        <v>#DIV/0!</v>
      </c>
      <c r="BZ945" s="124" t="e">
        <f t="shared" ref="BZ945" si="18502">R945/R963</f>
        <v>#DIV/0!</v>
      </c>
      <c r="CA945" s="125" t="e">
        <f t="shared" ref="CA945" si="18503">S945/S963</f>
        <v>#DIV/0!</v>
      </c>
      <c r="CB945" s="122" t="e">
        <f t="shared" ref="CB945" si="18504">T945/T963</f>
        <v>#DIV/0!</v>
      </c>
      <c r="CC945" s="123" t="e">
        <f t="shared" ref="CC945" si="18505">U945/U963</f>
        <v>#DIV/0!</v>
      </c>
      <c r="CD945" s="124" t="e">
        <f t="shared" ref="CD945" si="18506">V945/V963</f>
        <v>#DIV/0!</v>
      </c>
      <c r="CE945" s="125" t="e">
        <f t="shared" ref="CE945" si="18507">W945/W963</f>
        <v>#DIV/0!</v>
      </c>
      <c r="CF945" s="122" t="e">
        <f t="shared" ref="CF945" si="18508">X945/X963</f>
        <v>#DIV/0!</v>
      </c>
      <c r="CG945" s="123" t="e">
        <f t="shared" ref="CG945" si="18509">Y945/Y963</f>
        <v>#DIV/0!</v>
      </c>
      <c r="CH945" s="124" t="e">
        <f t="shared" ref="CH945" si="18510">Z945/Z963</f>
        <v>#DIV/0!</v>
      </c>
      <c r="CI945" s="122" t="e">
        <f t="shared" ref="CI945" si="18511">AA945/AA963</f>
        <v>#DIV/0!</v>
      </c>
      <c r="CJ945" s="128" t="e">
        <f t="shared" ref="CJ945" si="18512">AB945/AB963</f>
        <v>#DIV/0!</v>
      </c>
      <c r="CK945" s="129" t="e">
        <f t="shared" ref="CK945" si="18513">AC945/AC963</f>
        <v>#DIV/0!</v>
      </c>
    </row>
    <row r="946" spans="1:89" ht="15" thickTop="1" thickBot="1" x14ac:dyDescent="0.3">
      <c r="A946" s="130" t="s">
        <v>28</v>
      </c>
      <c r="B946" s="179"/>
      <c r="C946" s="180"/>
      <c r="D946" s="181"/>
      <c r="E946" s="182"/>
      <c r="F946" s="179"/>
      <c r="G946" s="183"/>
      <c r="H946" s="181"/>
      <c r="I946" s="182"/>
      <c r="J946" s="179"/>
      <c r="K946" s="183"/>
      <c r="L946" s="181"/>
      <c r="M946" s="179"/>
      <c r="N946" s="184"/>
      <c r="O946" s="185"/>
      <c r="P946" s="179"/>
      <c r="Q946" s="183"/>
      <c r="R946" s="181"/>
      <c r="S946" s="182"/>
      <c r="T946" s="179"/>
      <c r="U946" s="183"/>
      <c r="V946" s="181"/>
      <c r="W946" s="182"/>
      <c r="X946" s="179"/>
      <c r="Y946" s="183"/>
      <c r="Z946" s="181"/>
      <c r="AA946" s="179"/>
      <c r="AB946" s="163">
        <f t="shared" si="18349"/>
        <v>0</v>
      </c>
      <c r="AC946" s="164">
        <f t="shared" si="18350"/>
        <v>0</v>
      </c>
      <c r="AE946" s="266"/>
      <c r="AF946" s="110" t="s">
        <v>17</v>
      </c>
      <c r="AG946" s="111" t="s">
        <v>18</v>
      </c>
      <c r="AH946" s="112" t="s">
        <v>17</v>
      </c>
      <c r="AI946" s="113" t="s">
        <v>18</v>
      </c>
      <c r="AJ946" s="110" t="s">
        <v>17</v>
      </c>
      <c r="AK946" s="111" t="s">
        <v>18</v>
      </c>
      <c r="AL946" s="112" t="s">
        <v>17</v>
      </c>
      <c r="AM946" s="113" t="s">
        <v>18</v>
      </c>
      <c r="AN946" s="110" t="s">
        <v>17</v>
      </c>
      <c r="AO946" s="111" t="s">
        <v>18</v>
      </c>
      <c r="AP946" s="112" t="s">
        <v>17</v>
      </c>
      <c r="AQ946" s="110" t="s">
        <v>18</v>
      </c>
      <c r="AR946" s="114" t="s">
        <v>17</v>
      </c>
      <c r="AS946" s="115" t="s">
        <v>18</v>
      </c>
      <c r="AT946" s="110" t="s">
        <v>17</v>
      </c>
      <c r="AU946" s="111" t="s">
        <v>18</v>
      </c>
      <c r="AV946" s="112" t="s">
        <v>17</v>
      </c>
      <c r="AW946" s="113" t="s">
        <v>18</v>
      </c>
      <c r="AX946" s="110" t="s">
        <v>17</v>
      </c>
      <c r="AY946" s="111" t="s">
        <v>18</v>
      </c>
      <c r="AZ946" s="112" t="s">
        <v>17</v>
      </c>
      <c r="BA946" s="113" t="s">
        <v>18</v>
      </c>
      <c r="BB946" s="110" t="s">
        <v>17</v>
      </c>
      <c r="BC946" s="111" t="s">
        <v>18</v>
      </c>
      <c r="BD946" s="25" t="s">
        <v>17</v>
      </c>
      <c r="BE946" s="116" t="s">
        <v>18</v>
      </c>
      <c r="BF946" s="167" t="s">
        <v>17</v>
      </c>
      <c r="BG946" s="168" t="s">
        <v>18</v>
      </c>
      <c r="BI946" s="130" t="s">
        <v>28</v>
      </c>
      <c r="BJ946" s="122" t="e">
        <f>B946/B963</f>
        <v>#DIV/0!</v>
      </c>
      <c r="BK946" s="123" t="e">
        <f t="shared" ref="BK946" si="18514">C946/C963</f>
        <v>#DIV/0!</v>
      </c>
      <c r="BL946" s="124" t="e">
        <f t="shared" ref="BL946" si="18515">D946/D963</f>
        <v>#DIV/0!</v>
      </c>
      <c r="BM946" s="125" t="e">
        <f t="shared" ref="BM946" si="18516">E946/E963</f>
        <v>#DIV/0!</v>
      </c>
      <c r="BN946" s="122" t="e">
        <f t="shared" ref="BN946" si="18517">F946/F963</f>
        <v>#DIV/0!</v>
      </c>
      <c r="BO946" s="123" t="e">
        <f t="shared" ref="BO946" si="18518">G946/G963</f>
        <v>#DIV/0!</v>
      </c>
      <c r="BP946" s="124" t="e">
        <f t="shared" ref="BP946" si="18519">H946/H963</f>
        <v>#DIV/0!</v>
      </c>
      <c r="BQ946" s="125" t="e">
        <f t="shared" ref="BQ946" si="18520">I946/I963</f>
        <v>#DIV/0!</v>
      </c>
      <c r="BR946" s="122" t="e">
        <f t="shared" ref="BR946" si="18521">J946/J963</f>
        <v>#DIV/0!</v>
      </c>
      <c r="BS946" s="123" t="e">
        <f t="shared" ref="BS946" si="18522">K946/K963</f>
        <v>#DIV/0!</v>
      </c>
      <c r="BT946" s="124" t="e">
        <f t="shared" ref="BT946" si="18523">L946/L963</f>
        <v>#DIV/0!</v>
      </c>
      <c r="BU946" s="122" t="e">
        <f t="shared" ref="BU946" si="18524">M946/M963</f>
        <v>#DIV/0!</v>
      </c>
      <c r="BV946" s="126" t="e">
        <f t="shared" ref="BV946" si="18525">N946/N963</f>
        <v>#DIV/0!</v>
      </c>
      <c r="BW946" s="127" t="e">
        <f t="shared" ref="BW946" si="18526">O946/O963</f>
        <v>#DIV/0!</v>
      </c>
      <c r="BX946" s="122" t="e">
        <f t="shared" ref="BX946" si="18527">P946/P963</f>
        <v>#DIV/0!</v>
      </c>
      <c r="BY946" s="123" t="e">
        <f t="shared" ref="BY946" si="18528">Q946/Q963</f>
        <v>#DIV/0!</v>
      </c>
      <c r="BZ946" s="124" t="e">
        <f t="shared" ref="BZ946" si="18529">R946/R963</f>
        <v>#DIV/0!</v>
      </c>
      <c r="CA946" s="125" t="e">
        <f t="shared" ref="CA946" si="18530">S946/S963</f>
        <v>#DIV/0!</v>
      </c>
      <c r="CB946" s="122" t="e">
        <f t="shared" ref="CB946" si="18531">T946/T963</f>
        <v>#DIV/0!</v>
      </c>
      <c r="CC946" s="123" t="e">
        <f t="shared" ref="CC946" si="18532">U946/U963</f>
        <v>#DIV/0!</v>
      </c>
      <c r="CD946" s="124" t="e">
        <f t="shared" ref="CD946" si="18533">V946/V963</f>
        <v>#DIV/0!</v>
      </c>
      <c r="CE946" s="125" t="e">
        <f t="shared" ref="CE946" si="18534">W946/W963</f>
        <v>#DIV/0!</v>
      </c>
      <c r="CF946" s="122" t="e">
        <f t="shared" ref="CF946" si="18535">X946/X963</f>
        <v>#DIV/0!</v>
      </c>
      <c r="CG946" s="123" t="e">
        <f t="shared" ref="CG946" si="18536">Y946/Y963</f>
        <v>#DIV/0!</v>
      </c>
      <c r="CH946" s="124" t="e">
        <f t="shared" ref="CH946" si="18537">Z946/Z963</f>
        <v>#DIV/0!</v>
      </c>
      <c r="CI946" s="122" t="e">
        <f t="shared" ref="CI946" si="18538">AA946/AA963</f>
        <v>#DIV/0!</v>
      </c>
      <c r="CJ946" s="128" t="e">
        <f t="shared" ref="CJ946" si="18539">AB946/AB963</f>
        <v>#DIV/0!</v>
      </c>
      <c r="CK946" s="129" t="e">
        <f t="shared" ref="CK946" si="18540">AC946/AC963</f>
        <v>#DIV/0!</v>
      </c>
    </row>
    <row r="947" spans="1:89" ht="13.5" thickTop="1" x14ac:dyDescent="0.2">
      <c r="A947" s="138" t="s">
        <v>29</v>
      </c>
      <c r="B947" s="193"/>
      <c r="C947" s="187"/>
      <c r="D947" s="188"/>
      <c r="E947" s="189"/>
      <c r="F947" s="186"/>
      <c r="G947" s="190"/>
      <c r="H947" s="188"/>
      <c r="I947" s="189"/>
      <c r="J947" s="186"/>
      <c r="K947" s="190"/>
      <c r="L947" s="188"/>
      <c r="M947" s="186"/>
      <c r="N947" s="191"/>
      <c r="O947" s="194"/>
      <c r="P947" s="186"/>
      <c r="Q947" s="190"/>
      <c r="R947" s="188"/>
      <c r="S947" s="189"/>
      <c r="T947" s="186"/>
      <c r="U947" s="190"/>
      <c r="V947" s="188"/>
      <c r="W947" s="195"/>
      <c r="X947" s="186"/>
      <c r="Y947" s="190"/>
      <c r="Z947" s="188"/>
      <c r="AA947" s="186"/>
      <c r="AB947" s="163">
        <f t="shared" si="18349"/>
        <v>0</v>
      </c>
      <c r="AC947" s="164">
        <f t="shared" si="18350"/>
        <v>0</v>
      </c>
      <c r="AE947" s="253" t="str">
        <f>$AE$17</f>
        <v>17:00 - 17:59</v>
      </c>
      <c r="AF947" s="119">
        <f t="shared" ref="AF947:AU949" si="18541">SUMIF($A$9:$A$32,$AE947,B$939:B$962)</f>
        <v>0</v>
      </c>
      <c r="AG947" s="176">
        <f t="shared" si="18541"/>
        <v>0</v>
      </c>
      <c r="AH947" s="120">
        <f t="shared" si="18541"/>
        <v>0</v>
      </c>
      <c r="AI947" s="171">
        <f t="shared" si="18541"/>
        <v>0</v>
      </c>
      <c r="AJ947" s="119">
        <f t="shared" si="18541"/>
        <v>0</v>
      </c>
      <c r="AK947" s="121">
        <f t="shared" si="18541"/>
        <v>0</v>
      </c>
      <c r="AL947" s="120">
        <f t="shared" si="18541"/>
        <v>0</v>
      </c>
      <c r="AM947" s="171">
        <f t="shared" si="18541"/>
        <v>0</v>
      </c>
      <c r="AN947" s="119">
        <f t="shared" si="18541"/>
        <v>0</v>
      </c>
      <c r="AO947" s="121">
        <f t="shared" si="18541"/>
        <v>0</v>
      </c>
      <c r="AP947" s="120">
        <f t="shared" si="18541"/>
        <v>0</v>
      </c>
      <c r="AQ947" s="119">
        <f t="shared" si="18541"/>
        <v>0</v>
      </c>
      <c r="AR947" s="170">
        <f t="shared" si="18541"/>
        <v>0</v>
      </c>
      <c r="AS947" s="172">
        <f t="shared" si="18541"/>
        <v>0</v>
      </c>
      <c r="AT947" s="119">
        <f t="shared" si="18541"/>
        <v>0</v>
      </c>
      <c r="AU947" s="121">
        <f t="shared" si="18541"/>
        <v>0</v>
      </c>
      <c r="AV947" s="120">
        <f t="shared" ref="AP947:BE949" si="18542">SUMIF($A$9:$A$32,$AE947,R$939:R$962)</f>
        <v>0</v>
      </c>
      <c r="AW947" s="171">
        <f t="shared" si="18542"/>
        <v>0</v>
      </c>
      <c r="AX947" s="119">
        <f t="shared" si="18542"/>
        <v>0</v>
      </c>
      <c r="AY947" s="121">
        <f t="shared" si="18542"/>
        <v>0</v>
      </c>
      <c r="AZ947" s="120">
        <f t="shared" si="18542"/>
        <v>0</v>
      </c>
      <c r="BA947" s="171">
        <f t="shared" si="18542"/>
        <v>0</v>
      </c>
      <c r="BB947" s="119">
        <f t="shared" si="18542"/>
        <v>0</v>
      </c>
      <c r="BC947" s="121">
        <f t="shared" si="18542"/>
        <v>0</v>
      </c>
      <c r="BD947" s="20">
        <f t="shared" si="18542"/>
        <v>0</v>
      </c>
      <c r="BE947" s="175">
        <f t="shared" si="18542"/>
        <v>0</v>
      </c>
      <c r="BF947" s="161">
        <f>AF947+AH947+AJ947+AL947+AN947+AP947+AR947+AT947+AV947+AX947+AZ947+BB947+BD947</f>
        <v>0</v>
      </c>
      <c r="BG947" s="162">
        <f>AG947+AI947+AK947+AM947+AO947+AQ947+AS947+AU947+AW947+AY947+BA947+BC947+BE947</f>
        <v>0</v>
      </c>
      <c r="BI947" s="138" t="s">
        <v>29</v>
      </c>
      <c r="BJ947" s="122" t="e">
        <f>B947/B963</f>
        <v>#DIV/0!</v>
      </c>
      <c r="BK947" s="123" t="e">
        <f t="shared" ref="BK947" si="18543">C947/C963</f>
        <v>#DIV/0!</v>
      </c>
      <c r="BL947" s="124" t="e">
        <f t="shared" ref="BL947" si="18544">D947/D963</f>
        <v>#DIV/0!</v>
      </c>
      <c r="BM947" s="125" t="e">
        <f t="shared" ref="BM947" si="18545">E947/E963</f>
        <v>#DIV/0!</v>
      </c>
      <c r="BN947" s="122" t="e">
        <f t="shared" ref="BN947" si="18546">F947/F963</f>
        <v>#DIV/0!</v>
      </c>
      <c r="BO947" s="123" t="e">
        <f t="shared" ref="BO947" si="18547">G947/G963</f>
        <v>#DIV/0!</v>
      </c>
      <c r="BP947" s="124" t="e">
        <f t="shared" ref="BP947" si="18548">H947/H963</f>
        <v>#DIV/0!</v>
      </c>
      <c r="BQ947" s="125" t="e">
        <f t="shared" ref="BQ947" si="18549">I947/I963</f>
        <v>#DIV/0!</v>
      </c>
      <c r="BR947" s="122" t="e">
        <f t="shared" ref="BR947" si="18550">J947/J963</f>
        <v>#DIV/0!</v>
      </c>
      <c r="BS947" s="123" t="e">
        <f t="shared" ref="BS947" si="18551">K947/K963</f>
        <v>#DIV/0!</v>
      </c>
      <c r="BT947" s="124" t="e">
        <f t="shared" ref="BT947" si="18552">L947/L963</f>
        <v>#DIV/0!</v>
      </c>
      <c r="BU947" s="122" t="e">
        <f t="shared" ref="BU947" si="18553">M947/M963</f>
        <v>#DIV/0!</v>
      </c>
      <c r="BV947" s="126" t="e">
        <f t="shared" ref="BV947" si="18554">N947/N963</f>
        <v>#DIV/0!</v>
      </c>
      <c r="BW947" s="127" t="e">
        <f t="shared" ref="BW947" si="18555">O947/O963</f>
        <v>#DIV/0!</v>
      </c>
      <c r="BX947" s="122" t="e">
        <f t="shared" ref="BX947" si="18556">P947/P963</f>
        <v>#DIV/0!</v>
      </c>
      <c r="BY947" s="123" t="e">
        <f t="shared" ref="BY947" si="18557">Q947/Q963</f>
        <v>#DIV/0!</v>
      </c>
      <c r="BZ947" s="124" t="e">
        <f t="shared" ref="BZ947" si="18558">R947/R963</f>
        <v>#DIV/0!</v>
      </c>
      <c r="CA947" s="125" t="e">
        <f t="shared" ref="CA947" si="18559">S947/S963</f>
        <v>#DIV/0!</v>
      </c>
      <c r="CB947" s="122" t="e">
        <f t="shared" ref="CB947" si="18560">T947/T963</f>
        <v>#DIV/0!</v>
      </c>
      <c r="CC947" s="123" t="e">
        <f t="shared" ref="CC947" si="18561">U947/U963</f>
        <v>#DIV/0!</v>
      </c>
      <c r="CD947" s="124" t="e">
        <f t="shared" ref="CD947" si="18562">V947/V963</f>
        <v>#DIV/0!</v>
      </c>
      <c r="CE947" s="125" t="e">
        <f t="shared" ref="CE947" si="18563">W947/W963</f>
        <v>#DIV/0!</v>
      </c>
      <c r="CF947" s="122" t="e">
        <f t="shared" ref="CF947" si="18564">X947/X963</f>
        <v>#DIV/0!</v>
      </c>
      <c r="CG947" s="123" t="e">
        <f t="shared" ref="CG947" si="18565">Y947/Y963</f>
        <v>#DIV/0!</v>
      </c>
      <c r="CH947" s="124" t="e">
        <f t="shared" ref="CH947" si="18566">Z947/Z963</f>
        <v>#DIV/0!</v>
      </c>
      <c r="CI947" s="122" t="e">
        <f t="shared" ref="CI947" si="18567">AA947/AA963</f>
        <v>#DIV/0!</v>
      </c>
      <c r="CJ947" s="128" t="e">
        <f t="shared" ref="CJ947" si="18568">AB947/AB963</f>
        <v>#DIV/0!</v>
      </c>
      <c r="CK947" s="129" t="e">
        <f t="shared" ref="CK947" si="18569">AC947/AC963</f>
        <v>#DIV/0!</v>
      </c>
    </row>
    <row r="948" spans="1:89" x14ac:dyDescent="0.2">
      <c r="A948" s="130" t="s">
        <v>31</v>
      </c>
      <c r="B948" s="196"/>
      <c r="C948" s="180"/>
      <c r="D948" s="181"/>
      <c r="E948" s="182"/>
      <c r="F948" s="179"/>
      <c r="G948" s="183"/>
      <c r="H948" s="181"/>
      <c r="I948" s="182"/>
      <c r="J948" s="179"/>
      <c r="K948" s="180"/>
      <c r="L948" s="181"/>
      <c r="M948" s="179"/>
      <c r="N948" s="184"/>
      <c r="O948" s="197"/>
      <c r="P948" s="179"/>
      <c r="Q948" s="180"/>
      <c r="R948" s="181"/>
      <c r="S948" s="182"/>
      <c r="T948" s="188"/>
      <c r="U948" s="179"/>
      <c r="V948" s="181"/>
      <c r="W948" s="198"/>
      <c r="X948" s="179"/>
      <c r="Y948" s="183"/>
      <c r="Z948" s="181"/>
      <c r="AA948" s="179"/>
      <c r="AB948" s="163">
        <f t="shared" si="18349"/>
        <v>0</v>
      </c>
      <c r="AC948" s="164">
        <f t="shared" si="18350"/>
        <v>0</v>
      </c>
      <c r="AE948" s="255" t="str">
        <f>$AE$18</f>
        <v>18:00 - 18:59</v>
      </c>
      <c r="AF948" s="119">
        <f t="shared" si="18541"/>
        <v>0</v>
      </c>
      <c r="AG948" s="180">
        <f t="shared" si="18541"/>
        <v>0</v>
      </c>
      <c r="AH948" s="181">
        <f t="shared" si="18541"/>
        <v>0</v>
      </c>
      <c r="AI948" s="182">
        <f t="shared" si="18541"/>
        <v>0</v>
      </c>
      <c r="AJ948" s="179">
        <f t="shared" si="18541"/>
        <v>0</v>
      </c>
      <c r="AK948" s="183">
        <f t="shared" si="18541"/>
        <v>0</v>
      </c>
      <c r="AL948" s="181">
        <f t="shared" si="18541"/>
        <v>0</v>
      </c>
      <c r="AM948" s="182">
        <f t="shared" si="18541"/>
        <v>0</v>
      </c>
      <c r="AN948" s="179">
        <f t="shared" si="18541"/>
        <v>0</v>
      </c>
      <c r="AO948" s="183">
        <f t="shared" si="18541"/>
        <v>0</v>
      </c>
      <c r="AP948" s="181">
        <f t="shared" si="18542"/>
        <v>0</v>
      </c>
      <c r="AQ948" s="179">
        <f t="shared" si="18542"/>
        <v>0</v>
      </c>
      <c r="AR948" s="184">
        <f t="shared" si="18542"/>
        <v>0</v>
      </c>
      <c r="AS948" s="185">
        <f t="shared" si="18542"/>
        <v>0</v>
      </c>
      <c r="AT948" s="179">
        <f t="shared" si="18542"/>
        <v>0</v>
      </c>
      <c r="AU948" s="183">
        <f t="shared" si="18542"/>
        <v>0</v>
      </c>
      <c r="AV948" s="181">
        <f t="shared" si="18542"/>
        <v>0</v>
      </c>
      <c r="AW948" s="182">
        <f t="shared" si="18542"/>
        <v>0</v>
      </c>
      <c r="AX948" s="179">
        <f t="shared" si="18542"/>
        <v>0</v>
      </c>
      <c r="AY948" s="183">
        <f t="shared" si="18542"/>
        <v>0</v>
      </c>
      <c r="AZ948" s="181">
        <f t="shared" si="18542"/>
        <v>0</v>
      </c>
      <c r="BA948" s="182">
        <f t="shared" si="18542"/>
        <v>0</v>
      </c>
      <c r="BB948" s="179">
        <f t="shared" si="18542"/>
        <v>0</v>
      </c>
      <c r="BC948" s="183">
        <f t="shared" si="18542"/>
        <v>0</v>
      </c>
      <c r="BD948" s="181">
        <f t="shared" si="18542"/>
        <v>0</v>
      </c>
      <c r="BE948" s="179">
        <f t="shared" si="18542"/>
        <v>0</v>
      </c>
      <c r="BF948" s="163">
        <f>SUM(AF948,AH948,AJ948,AL948,AN948,AP948,AR948,AT948,AV948,AX948,AZ948,BB948,BD948)</f>
        <v>0</v>
      </c>
      <c r="BG948" s="164">
        <f>SUM(AG948,AI948,AK948,AM948,AO948,AQ948,AS948,AU948,AW948,AY948,BA948,BC948,BE948)</f>
        <v>0</v>
      </c>
      <c r="BI948" s="130" t="s">
        <v>31</v>
      </c>
      <c r="BJ948" s="122" t="e">
        <f>B948/B963</f>
        <v>#DIV/0!</v>
      </c>
      <c r="BK948" s="123" t="e">
        <f t="shared" ref="BK948" si="18570">C948/C963</f>
        <v>#DIV/0!</v>
      </c>
      <c r="BL948" s="124" t="e">
        <f t="shared" ref="BL948" si="18571">D948/D963</f>
        <v>#DIV/0!</v>
      </c>
      <c r="BM948" s="125" t="e">
        <f t="shared" ref="BM948" si="18572">E948/E963</f>
        <v>#DIV/0!</v>
      </c>
      <c r="BN948" s="122" t="e">
        <f t="shared" ref="BN948" si="18573">F948/F963</f>
        <v>#DIV/0!</v>
      </c>
      <c r="BO948" s="123" t="e">
        <f t="shared" ref="BO948" si="18574">G948/G963</f>
        <v>#DIV/0!</v>
      </c>
      <c r="BP948" s="124" t="e">
        <f t="shared" ref="BP948" si="18575">H948/H963</f>
        <v>#DIV/0!</v>
      </c>
      <c r="BQ948" s="125" t="e">
        <f t="shared" ref="BQ948" si="18576">I948/I963</f>
        <v>#DIV/0!</v>
      </c>
      <c r="BR948" s="122" t="e">
        <f t="shared" ref="BR948" si="18577">J948/J963</f>
        <v>#DIV/0!</v>
      </c>
      <c r="BS948" s="123" t="e">
        <f t="shared" ref="BS948" si="18578">K948/K963</f>
        <v>#DIV/0!</v>
      </c>
      <c r="BT948" s="124" t="e">
        <f t="shared" ref="BT948" si="18579">L948/L963</f>
        <v>#DIV/0!</v>
      </c>
      <c r="BU948" s="122" t="e">
        <f t="shared" ref="BU948" si="18580">M948/M963</f>
        <v>#DIV/0!</v>
      </c>
      <c r="BV948" s="126" t="e">
        <f t="shared" ref="BV948" si="18581">N948/N963</f>
        <v>#DIV/0!</v>
      </c>
      <c r="BW948" s="127" t="e">
        <f t="shared" ref="BW948" si="18582">O948/O963</f>
        <v>#DIV/0!</v>
      </c>
      <c r="BX948" s="122" t="e">
        <f t="shared" ref="BX948" si="18583">P948/P963</f>
        <v>#DIV/0!</v>
      </c>
      <c r="BY948" s="123" t="e">
        <f t="shared" ref="BY948" si="18584">Q948/Q963</f>
        <v>#DIV/0!</v>
      </c>
      <c r="BZ948" s="124" t="e">
        <f t="shared" ref="BZ948" si="18585">R948/R963</f>
        <v>#DIV/0!</v>
      </c>
      <c r="CA948" s="125" t="e">
        <f t="shared" ref="CA948" si="18586">S948/S963</f>
        <v>#DIV/0!</v>
      </c>
      <c r="CB948" s="122" t="e">
        <f t="shared" ref="CB948" si="18587">T948/T963</f>
        <v>#DIV/0!</v>
      </c>
      <c r="CC948" s="123" t="e">
        <f t="shared" ref="CC948" si="18588">U948/U963</f>
        <v>#DIV/0!</v>
      </c>
      <c r="CD948" s="124" t="e">
        <f t="shared" ref="CD948" si="18589">V948/V963</f>
        <v>#DIV/0!</v>
      </c>
      <c r="CE948" s="125" t="e">
        <f t="shared" ref="CE948" si="18590">W948/W963</f>
        <v>#DIV/0!</v>
      </c>
      <c r="CF948" s="122" t="e">
        <f t="shared" ref="CF948" si="18591">X948/X963</f>
        <v>#DIV/0!</v>
      </c>
      <c r="CG948" s="123" t="e">
        <f t="shared" ref="CG948" si="18592">Y948/Y963</f>
        <v>#DIV/0!</v>
      </c>
      <c r="CH948" s="124" t="e">
        <f t="shared" ref="CH948" si="18593">Z948/Z963</f>
        <v>#DIV/0!</v>
      </c>
      <c r="CI948" s="122" t="e">
        <f t="shared" ref="CI948" si="18594">AA948/AA963</f>
        <v>#DIV/0!</v>
      </c>
      <c r="CJ948" s="128" t="e">
        <f t="shared" ref="CJ948" si="18595">AB948/AB963</f>
        <v>#DIV/0!</v>
      </c>
      <c r="CK948" s="129" t="e">
        <f t="shared" ref="CK948" si="18596">AC948/AC963</f>
        <v>#DIV/0!</v>
      </c>
    </row>
    <row r="949" spans="1:89" ht="13.5" thickBot="1" x14ac:dyDescent="0.25">
      <c r="A949" s="138" t="s">
        <v>33</v>
      </c>
      <c r="B949" s="193"/>
      <c r="C949" s="187"/>
      <c r="D949" s="188"/>
      <c r="E949" s="189"/>
      <c r="F949" s="186"/>
      <c r="G949" s="190"/>
      <c r="H949" s="188"/>
      <c r="I949" s="189"/>
      <c r="J949" s="186"/>
      <c r="K949" s="187"/>
      <c r="L949" s="188"/>
      <c r="M949" s="186"/>
      <c r="N949" s="191"/>
      <c r="O949" s="194"/>
      <c r="P949" s="186"/>
      <c r="Q949" s="187"/>
      <c r="R949" s="188"/>
      <c r="S949" s="189"/>
      <c r="T949" s="186"/>
      <c r="U949" s="190"/>
      <c r="V949" s="188"/>
      <c r="W949" s="195"/>
      <c r="X949" s="186"/>
      <c r="Y949" s="190"/>
      <c r="Z949" s="188"/>
      <c r="AA949" s="186"/>
      <c r="AB949" s="163">
        <f t="shared" si="18349"/>
        <v>0</v>
      </c>
      <c r="AC949" s="164">
        <f t="shared" si="18350"/>
        <v>0</v>
      </c>
      <c r="AE949" s="253">
        <f>$AE$19</f>
        <v>0</v>
      </c>
      <c r="AF949" s="119">
        <f t="shared" si="18541"/>
        <v>0</v>
      </c>
      <c r="AG949" s="187">
        <f t="shared" si="18541"/>
        <v>0</v>
      </c>
      <c r="AH949" s="188">
        <f t="shared" si="18541"/>
        <v>0</v>
      </c>
      <c r="AI949" s="189">
        <f t="shared" si="18541"/>
        <v>0</v>
      </c>
      <c r="AJ949" s="186">
        <f t="shared" si="18541"/>
        <v>0</v>
      </c>
      <c r="AK949" s="190">
        <f t="shared" si="18541"/>
        <v>0</v>
      </c>
      <c r="AL949" s="188">
        <f t="shared" si="18541"/>
        <v>0</v>
      </c>
      <c r="AM949" s="189">
        <f t="shared" si="18541"/>
        <v>0</v>
      </c>
      <c r="AN949" s="186">
        <f t="shared" si="18541"/>
        <v>0</v>
      </c>
      <c r="AO949" s="190">
        <f t="shared" si="18541"/>
        <v>0</v>
      </c>
      <c r="AP949" s="188">
        <f t="shared" si="18542"/>
        <v>0</v>
      </c>
      <c r="AQ949" s="186">
        <f t="shared" si="18542"/>
        <v>0</v>
      </c>
      <c r="AR949" s="191">
        <f t="shared" si="18542"/>
        <v>0</v>
      </c>
      <c r="AS949" s="192">
        <f t="shared" si="18542"/>
        <v>0</v>
      </c>
      <c r="AT949" s="186">
        <f t="shared" si="18542"/>
        <v>0</v>
      </c>
      <c r="AU949" s="190">
        <f t="shared" si="18542"/>
        <v>0</v>
      </c>
      <c r="AV949" s="188">
        <f t="shared" si="18542"/>
        <v>0</v>
      </c>
      <c r="AW949" s="189">
        <f t="shared" si="18542"/>
        <v>0</v>
      </c>
      <c r="AX949" s="186">
        <f t="shared" si="18542"/>
        <v>0</v>
      </c>
      <c r="AY949" s="190">
        <f t="shared" si="18542"/>
        <v>0</v>
      </c>
      <c r="AZ949" s="188">
        <f t="shared" si="18542"/>
        <v>0</v>
      </c>
      <c r="BA949" s="189">
        <f t="shared" si="18542"/>
        <v>0</v>
      </c>
      <c r="BB949" s="186">
        <f t="shared" si="18542"/>
        <v>0</v>
      </c>
      <c r="BC949" s="190">
        <f t="shared" si="18542"/>
        <v>0</v>
      </c>
      <c r="BD949" s="188">
        <f t="shared" si="18542"/>
        <v>0</v>
      </c>
      <c r="BE949" s="186">
        <f t="shared" si="18542"/>
        <v>0</v>
      </c>
      <c r="BF949" s="163">
        <f>SUM(AF949,AH949,AJ949,AL949,AN949,AP949,AR949,AT949,AV949,AX949,AZ949,BB949,BD949)</f>
        <v>0</v>
      </c>
      <c r="BG949" s="164">
        <f>SUM(AG949,AI949,AK949,AM949,AO949,AQ949,AS949,AU949,AW949,AY949,BA949,BC949,BE949)</f>
        <v>0</v>
      </c>
      <c r="BI949" s="138" t="s">
        <v>33</v>
      </c>
      <c r="BJ949" s="122" t="e">
        <f>B949/B963</f>
        <v>#DIV/0!</v>
      </c>
      <c r="BK949" s="123" t="e">
        <f t="shared" ref="BK949" si="18597">C949/C963</f>
        <v>#DIV/0!</v>
      </c>
      <c r="BL949" s="124" t="e">
        <f t="shared" ref="BL949" si="18598">D949/D963</f>
        <v>#DIV/0!</v>
      </c>
      <c r="BM949" s="125" t="e">
        <f t="shared" ref="BM949" si="18599">E949/E963</f>
        <v>#DIV/0!</v>
      </c>
      <c r="BN949" s="122" t="e">
        <f t="shared" ref="BN949" si="18600">F949/F963</f>
        <v>#DIV/0!</v>
      </c>
      <c r="BO949" s="123" t="e">
        <f t="shared" ref="BO949" si="18601">G949/G963</f>
        <v>#DIV/0!</v>
      </c>
      <c r="BP949" s="124" t="e">
        <f t="shared" ref="BP949" si="18602">H949/H963</f>
        <v>#DIV/0!</v>
      </c>
      <c r="BQ949" s="125" t="e">
        <f t="shared" ref="BQ949" si="18603">I949/I963</f>
        <v>#DIV/0!</v>
      </c>
      <c r="BR949" s="122" t="e">
        <f t="shared" ref="BR949" si="18604">J949/J963</f>
        <v>#DIV/0!</v>
      </c>
      <c r="BS949" s="123" t="e">
        <f t="shared" ref="BS949" si="18605">K949/K963</f>
        <v>#DIV/0!</v>
      </c>
      <c r="BT949" s="124" t="e">
        <f t="shared" ref="BT949" si="18606">L949/L963</f>
        <v>#DIV/0!</v>
      </c>
      <c r="BU949" s="122" t="e">
        <f t="shared" ref="BU949" si="18607">M949/M963</f>
        <v>#DIV/0!</v>
      </c>
      <c r="BV949" s="126" t="e">
        <f t="shared" ref="BV949" si="18608">N949/N963</f>
        <v>#DIV/0!</v>
      </c>
      <c r="BW949" s="127" t="e">
        <f t="shared" ref="BW949" si="18609">O949/O963</f>
        <v>#DIV/0!</v>
      </c>
      <c r="BX949" s="122" t="e">
        <f t="shared" ref="BX949" si="18610">P949/P963</f>
        <v>#DIV/0!</v>
      </c>
      <c r="BY949" s="123" t="e">
        <f t="shared" ref="BY949" si="18611">Q949/Q963</f>
        <v>#DIV/0!</v>
      </c>
      <c r="BZ949" s="124" t="e">
        <f t="shared" ref="BZ949" si="18612">R949/R963</f>
        <v>#DIV/0!</v>
      </c>
      <c r="CA949" s="125" t="e">
        <f t="shared" ref="CA949" si="18613">S949/S963</f>
        <v>#DIV/0!</v>
      </c>
      <c r="CB949" s="122" t="e">
        <f t="shared" ref="CB949" si="18614">T949/T963</f>
        <v>#DIV/0!</v>
      </c>
      <c r="CC949" s="123" t="e">
        <f t="shared" ref="CC949" si="18615">U949/U963</f>
        <v>#DIV/0!</v>
      </c>
      <c r="CD949" s="124" t="e">
        <f t="shared" ref="CD949" si="18616">V949/V963</f>
        <v>#DIV/0!</v>
      </c>
      <c r="CE949" s="125" t="e">
        <f t="shared" ref="CE949" si="18617">W949/W963</f>
        <v>#DIV/0!</v>
      </c>
      <c r="CF949" s="122" t="e">
        <f t="shared" ref="CF949" si="18618">X949/X963</f>
        <v>#DIV/0!</v>
      </c>
      <c r="CG949" s="123" t="e">
        <f t="shared" ref="CG949" si="18619">Y949/Y963</f>
        <v>#DIV/0!</v>
      </c>
      <c r="CH949" s="124" t="e">
        <f t="shared" ref="CH949" si="18620">Z949/Z963</f>
        <v>#DIV/0!</v>
      </c>
      <c r="CI949" s="122" t="e">
        <f t="shared" ref="CI949" si="18621">AA949/AA963</f>
        <v>#DIV/0!</v>
      </c>
      <c r="CJ949" s="128" t="e">
        <f t="shared" ref="CJ949" si="18622">AB949/AB963</f>
        <v>#DIV/0!</v>
      </c>
      <c r="CK949" s="129" t="e">
        <f t="shared" ref="CK949" si="18623">AC949/AC963</f>
        <v>#DIV/0!</v>
      </c>
    </row>
    <row r="950" spans="1:89" ht="14.25" thickTop="1" thickBot="1" x14ac:dyDescent="0.25">
      <c r="A950" s="130" t="s">
        <v>34</v>
      </c>
      <c r="B950" s="196"/>
      <c r="C950" s="180"/>
      <c r="D950" s="181"/>
      <c r="E950" s="182"/>
      <c r="F950" s="179"/>
      <c r="G950" s="183"/>
      <c r="H950" s="181"/>
      <c r="I950" s="182"/>
      <c r="J950" s="179"/>
      <c r="K950" s="180"/>
      <c r="L950" s="181"/>
      <c r="M950" s="179"/>
      <c r="N950" s="184"/>
      <c r="O950" s="197"/>
      <c r="P950" s="179"/>
      <c r="Q950" s="180"/>
      <c r="R950" s="181"/>
      <c r="S950" s="182"/>
      <c r="T950" s="179"/>
      <c r="U950" s="183"/>
      <c r="V950" s="181"/>
      <c r="W950" s="198"/>
      <c r="X950" s="179"/>
      <c r="Y950" s="183"/>
      <c r="Z950" s="181"/>
      <c r="AA950" s="179"/>
      <c r="AB950" s="163">
        <f t="shared" si="18349"/>
        <v>0</v>
      </c>
      <c r="AC950" s="164">
        <f t="shared" si="18350"/>
        <v>0</v>
      </c>
      <c r="AE950" s="250" t="s">
        <v>25</v>
      </c>
      <c r="AF950" s="14">
        <f t="shared" ref="AF950:BG950" si="18624">SUM(AF947:AF949)</f>
        <v>0</v>
      </c>
      <c r="AG950" s="1">
        <f t="shared" si="18624"/>
        <v>0</v>
      </c>
      <c r="AH950" s="14">
        <f t="shared" si="18624"/>
        <v>0</v>
      </c>
      <c r="AI950" s="1">
        <f t="shared" si="18624"/>
        <v>0</v>
      </c>
      <c r="AJ950" s="14">
        <f t="shared" si="18624"/>
        <v>0</v>
      </c>
      <c r="AK950" s="1">
        <f t="shared" si="18624"/>
        <v>0</v>
      </c>
      <c r="AL950" s="14">
        <f t="shared" si="18624"/>
        <v>0</v>
      </c>
      <c r="AM950" s="1">
        <f t="shared" si="18624"/>
        <v>0</v>
      </c>
      <c r="AN950" s="14">
        <f t="shared" si="18624"/>
        <v>0</v>
      </c>
      <c r="AO950" s="1">
        <f t="shared" si="18624"/>
        <v>0</v>
      </c>
      <c r="AP950" s="14">
        <f t="shared" si="18624"/>
        <v>0</v>
      </c>
      <c r="AQ950" s="1">
        <f t="shared" si="18624"/>
        <v>0</v>
      </c>
      <c r="AR950" s="14">
        <f t="shared" si="18624"/>
        <v>0</v>
      </c>
      <c r="AS950" s="1">
        <f t="shared" si="18624"/>
        <v>0</v>
      </c>
      <c r="AT950" s="14">
        <f t="shared" si="18624"/>
        <v>0</v>
      </c>
      <c r="AU950" s="1">
        <f t="shared" si="18624"/>
        <v>0</v>
      </c>
      <c r="AV950" s="14">
        <f t="shared" si="18624"/>
        <v>0</v>
      </c>
      <c r="AW950" s="1">
        <f t="shared" si="18624"/>
        <v>0</v>
      </c>
      <c r="AX950" s="14">
        <f t="shared" si="18624"/>
        <v>0</v>
      </c>
      <c r="AY950" s="1">
        <f t="shared" si="18624"/>
        <v>0</v>
      </c>
      <c r="AZ950" s="14">
        <f t="shared" si="18624"/>
        <v>0</v>
      </c>
      <c r="BA950" s="1">
        <f t="shared" si="18624"/>
        <v>0</v>
      </c>
      <c r="BB950" s="14">
        <f t="shared" si="18624"/>
        <v>0</v>
      </c>
      <c r="BC950" s="1">
        <f t="shared" si="18624"/>
        <v>0</v>
      </c>
      <c r="BD950" s="14">
        <f t="shared" si="18624"/>
        <v>0</v>
      </c>
      <c r="BE950" s="1">
        <f t="shared" si="18624"/>
        <v>0</v>
      </c>
      <c r="BF950" s="165">
        <f t="shared" si="18624"/>
        <v>0</v>
      </c>
      <c r="BG950" s="166">
        <f t="shared" si="18624"/>
        <v>0</v>
      </c>
      <c r="BI950" s="130" t="s">
        <v>34</v>
      </c>
      <c r="BJ950" s="122" t="e">
        <f>B950/B963</f>
        <v>#DIV/0!</v>
      </c>
      <c r="BK950" s="123" t="e">
        <f t="shared" ref="BK950" si="18625">C950/C963</f>
        <v>#DIV/0!</v>
      </c>
      <c r="BL950" s="124" t="e">
        <f t="shared" ref="BL950" si="18626">D950/D963</f>
        <v>#DIV/0!</v>
      </c>
      <c r="BM950" s="125" t="e">
        <f t="shared" ref="BM950" si="18627">E950/E963</f>
        <v>#DIV/0!</v>
      </c>
      <c r="BN950" s="122" t="e">
        <f t="shared" ref="BN950" si="18628">F950/F963</f>
        <v>#DIV/0!</v>
      </c>
      <c r="BO950" s="123" t="e">
        <f t="shared" ref="BO950" si="18629">G950/G963</f>
        <v>#DIV/0!</v>
      </c>
      <c r="BP950" s="124" t="e">
        <f t="shared" ref="BP950" si="18630">H950/H963</f>
        <v>#DIV/0!</v>
      </c>
      <c r="BQ950" s="125" t="e">
        <f t="shared" ref="BQ950" si="18631">I950/I963</f>
        <v>#DIV/0!</v>
      </c>
      <c r="BR950" s="122" t="e">
        <f t="shared" ref="BR950" si="18632">J950/J963</f>
        <v>#DIV/0!</v>
      </c>
      <c r="BS950" s="123" t="e">
        <f t="shared" ref="BS950" si="18633">K950/K963</f>
        <v>#DIV/0!</v>
      </c>
      <c r="BT950" s="124" t="e">
        <f t="shared" ref="BT950" si="18634">L950/L963</f>
        <v>#DIV/0!</v>
      </c>
      <c r="BU950" s="122" t="e">
        <f t="shared" ref="BU950" si="18635">M950/M963</f>
        <v>#DIV/0!</v>
      </c>
      <c r="BV950" s="126" t="e">
        <f t="shared" ref="BV950" si="18636">N950/N963</f>
        <v>#DIV/0!</v>
      </c>
      <c r="BW950" s="127" t="e">
        <f t="shared" ref="BW950" si="18637">O950/O963</f>
        <v>#DIV/0!</v>
      </c>
      <c r="BX950" s="122" t="e">
        <f t="shared" ref="BX950" si="18638">P950/P963</f>
        <v>#DIV/0!</v>
      </c>
      <c r="BY950" s="123" t="e">
        <f t="shared" ref="BY950" si="18639">Q950/Q963</f>
        <v>#DIV/0!</v>
      </c>
      <c r="BZ950" s="124" t="e">
        <f t="shared" ref="BZ950" si="18640">R950/R963</f>
        <v>#DIV/0!</v>
      </c>
      <c r="CA950" s="125" t="e">
        <f t="shared" ref="CA950" si="18641">S950/S963</f>
        <v>#DIV/0!</v>
      </c>
      <c r="CB950" s="122" t="e">
        <f t="shared" ref="CB950" si="18642">T950/T963</f>
        <v>#DIV/0!</v>
      </c>
      <c r="CC950" s="123" t="e">
        <f t="shared" ref="CC950" si="18643">U950/U963</f>
        <v>#DIV/0!</v>
      </c>
      <c r="CD950" s="124" t="e">
        <f t="shared" ref="CD950" si="18644">V950/V963</f>
        <v>#DIV/0!</v>
      </c>
      <c r="CE950" s="125" t="e">
        <f t="shared" ref="CE950" si="18645">W950/W963</f>
        <v>#DIV/0!</v>
      </c>
      <c r="CF950" s="122" t="e">
        <f t="shared" ref="CF950" si="18646">X950/X963</f>
        <v>#DIV/0!</v>
      </c>
      <c r="CG950" s="123" t="e">
        <f t="shared" ref="CG950" si="18647">Y950/Y963</f>
        <v>#DIV/0!</v>
      </c>
      <c r="CH950" s="124" t="e">
        <f t="shared" ref="CH950" si="18648">Z950/Z963</f>
        <v>#DIV/0!</v>
      </c>
      <c r="CI950" s="122" t="e">
        <f t="shared" ref="CI950" si="18649">AA950/AA963</f>
        <v>#DIV/0!</v>
      </c>
      <c r="CJ950" s="128" t="e">
        <f t="shared" ref="CJ950" si="18650">AB950/AB963</f>
        <v>#DIV/0!</v>
      </c>
      <c r="CK950" s="129" t="e">
        <f t="shared" ref="CK950" si="18651">AC950/AC963</f>
        <v>#DIV/0!</v>
      </c>
    </row>
    <row r="951" spans="1:89" ht="13.5" thickTop="1" x14ac:dyDescent="0.2">
      <c r="A951" s="138" t="s">
        <v>35</v>
      </c>
      <c r="B951" s="193"/>
      <c r="C951" s="187"/>
      <c r="D951" s="188"/>
      <c r="E951" s="189"/>
      <c r="F951" s="186"/>
      <c r="G951" s="190"/>
      <c r="H951" s="188"/>
      <c r="I951" s="189"/>
      <c r="J951" s="186"/>
      <c r="K951" s="187"/>
      <c r="L951" s="188"/>
      <c r="M951" s="186"/>
      <c r="N951" s="191"/>
      <c r="O951" s="194"/>
      <c r="P951" s="186"/>
      <c r="Q951" s="187"/>
      <c r="R951" s="188"/>
      <c r="S951" s="189"/>
      <c r="T951" s="186"/>
      <c r="U951" s="190"/>
      <c r="V951" s="188"/>
      <c r="W951" s="195"/>
      <c r="X951" s="186"/>
      <c r="Y951" s="190"/>
      <c r="Z951" s="188"/>
      <c r="AA951" s="186"/>
      <c r="AB951" s="163">
        <f t="shared" si="18349"/>
        <v>0</v>
      </c>
      <c r="AC951" s="164">
        <f t="shared" si="18350"/>
        <v>0</v>
      </c>
      <c r="BI951" s="138" t="s">
        <v>35</v>
      </c>
      <c r="BJ951" s="122" t="e">
        <f>B951/B963</f>
        <v>#DIV/0!</v>
      </c>
      <c r="BK951" s="123" t="e">
        <f t="shared" ref="BK951" si="18652">C951/C963</f>
        <v>#DIV/0!</v>
      </c>
      <c r="BL951" s="124" t="e">
        <f t="shared" ref="BL951" si="18653">D951/D963</f>
        <v>#DIV/0!</v>
      </c>
      <c r="BM951" s="125" t="e">
        <f t="shared" ref="BM951" si="18654">E951/E963</f>
        <v>#DIV/0!</v>
      </c>
      <c r="BN951" s="122" t="e">
        <f t="shared" ref="BN951" si="18655">F951/F963</f>
        <v>#DIV/0!</v>
      </c>
      <c r="BO951" s="123" t="e">
        <f t="shared" ref="BO951" si="18656">G951/G963</f>
        <v>#DIV/0!</v>
      </c>
      <c r="BP951" s="124" t="e">
        <f t="shared" ref="BP951" si="18657">H951/H963</f>
        <v>#DIV/0!</v>
      </c>
      <c r="BQ951" s="125" t="e">
        <f t="shared" ref="BQ951" si="18658">I951/I963</f>
        <v>#DIV/0!</v>
      </c>
      <c r="BR951" s="122" t="e">
        <f t="shared" ref="BR951" si="18659">J951/J963</f>
        <v>#DIV/0!</v>
      </c>
      <c r="BS951" s="123" t="e">
        <f t="shared" ref="BS951" si="18660">K951/K963</f>
        <v>#DIV/0!</v>
      </c>
      <c r="BT951" s="124" t="e">
        <f t="shared" ref="BT951" si="18661">L951/L963</f>
        <v>#DIV/0!</v>
      </c>
      <c r="BU951" s="122" t="e">
        <f t="shared" ref="BU951" si="18662">M951/M963</f>
        <v>#DIV/0!</v>
      </c>
      <c r="BV951" s="126" t="e">
        <f t="shared" ref="BV951" si="18663">N951/N963</f>
        <v>#DIV/0!</v>
      </c>
      <c r="BW951" s="127" t="e">
        <f t="shared" ref="BW951" si="18664">O951/O963</f>
        <v>#DIV/0!</v>
      </c>
      <c r="BX951" s="122" t="e">
        <f t="shared" ref="BX951" si="18665">P951/P963</f>
        <v>#DIV/0!</v>
      </c>
      <c r="BY951" s="123" t="e">
        <f t="shared" ref="BY951" si="18666">Q951/Q963</f>
        <v>#DIV/0!</v>
      </c>
      <c r="BZ951" s="124" t="e">
        <f t="shared" ref="BZ951" si="18667">R951/R963</f>
        <v>#DIV/0!</v>
      </c>
      <c r="CA951" s="125" t="e">
        <f t="shared" ref="CA951" si="18668">S951/S963</f>
        <v>#DIV/0!</v>
      </c>
      <c r="CB951" s="122" t="e">
        <f t="shared" ref="CB951" si="18669">T951/T963</f>
        <v>#DIV/0!</v>
      </c>
      <c r="CC951" s="123" t="e">
        <f t="shared" ref="CC951" si="18670">U951/U963</f>
        <v>#DIV/0!</v>
      </c>
      <c r="CD951" s="124" t="e">
        <f t="shared" ref="CD951" si="18671">V951/V963</f>
        <v>#DIV/0!</v>
      </c>
      <c r="CE951" s="125" t="e">
        <f t="shared" ref="CE951" si="18672">W951/W963</f>
        <v>#DIV/0!</v>
      </c>
      <c r="CF951" s="122" t="e">
        <f t="shared" ref="CF951" si="18673">X951/X963</f>
        <v>#DIV/0!</v>
      </c>
      <c r="CG951" s="123" t="e">
        <f t="shared" ref="CG951" si="18674">Y951/Y963</f>
        <v>#DIV/0!</v>
      </c>
      <c r="CH951" s="124" t="e">
        <f t="shared" ref="CH951" si="18675">Z951/Z963</f>
        <v>#DIV/0!</v>
      </c>
      <c r="CI951" s="122" t="e">
        <f t="shared" ref="CI951" si="18676">AA951/AA963</f>
        <v>#DIV/0!</v>
      </c>
      <c r="CJ951" s="128" t="e">
        <f t="shared" ref="CJ951" si="18677">AB951/AB963</f>
        <v>#DIV/0!</v>
      </c>
      <c r="CK951" s="129" t="e">
        <f t="shared" ref="CK951" si="18678">AC951/AC963</f>
        <v>#DIV/0!</v>
      </c>
    </row>
    <row r="952" spans="1:89" x14ac:dyDescent="0.2">
      <c r="A952" s="130" t="s">
        <v>36</v>
      </c>
      <c r="B952" s="196"/>
      <c r="C952" s="180"/>
      <c r="D952" s="181"/>
      <c r="E952" s="182"/>
      <c r="F952" s="179"/>
      <c r="G952" s="183"/>
      <c r="H952" s="181"/>
      <c r="I952" s="182"/>
      <c r="J952" s="179"/>
      <c r="K952" s="180"/>
      <c r="L952" s="181"/>
      <c r="M952" s="179"/>
      <c r="N952" s="184"/>
      <c r="O952" s="197"/>
      <c r="P952" s="179"/>
      <c r="Q952" s="180"/>
      <c r="R952" s="181"/>
      <c r="S952" s="182"/>
      <c r="T952" s="179"/>
      <c r="U952" s="183"/>
      <c r="V952" s="181"/>
      <c r="W952" s="198"/>
      <c r="X952" s="179"/>
      <c r="Y952" s="183"/>
      <c r="Z952" s="181"/>
      <c r="AA952" s="179"/>
      <c r="AB952" s="163">
        <f t="shared" si="18349"/>
        <v>0</v>
      </c>
      <c r="AC952" s="164">
        <f t="shared" si="18350"/>
        <v>0</v>
      </c>
      <c r="BI952" s="130" t="s">
        <v>36</v>
      </c>
      <c r="BJ952" s="122" t="e">
        <f>B952/B963</f>
        <v>#DIV/0!</v>
      </c>
      <c r="BK952" s="123" t="e">
        <f t="shared" ref="BK952" si="18679">C952/C963</f>
        <v>#DIV/0!</v>
      </c>
      <c r="BL952" s="124" t="e">
        <f t="shared" ref="BL952" si="18680">D952/D963</f>
        <v>#DIV/0!</v>
      </c>
      <c r="BM952" s="125" t="e">
        <f t="shared" ref="BM952" si="18681">E952/E963</f>
        <v>#DIV/0!</v>
      </c>
      <c r="BN952" s="122" t="e">
        <f t="shared" ref="BN952" si="18682">F952/F963</f>
        <v>#DIV/0!</v>
      </c>
      <c r="BO952" s="123" t="e">
        <f t="shared" ref="BO952" si="18683">G952/G963</f>
        <v>#DIV/0!</v>
      </c>
      <c r="BP952" s="124" t="e">
        <f t="shared" ref="BP952" si="18684">H952/H963</f>
        <v>#DIV/0!</v>
      </c>
      <c r="BQ952" s="125" t="e">
        <f t="shared" ref="BQ952" si="18685">I952/I963</f>
        <v>#DIV/0!</v>
      </c>
      <c r="BR952" s="122" t="e">
        <f t="shared" ref="BR952" si="18686">J952/J963</f>
        <v>#DIV/0!</v>
      </c>
      <c r="BS952" s="123" t="e">
        <f t="shared" ref="BS952" si="18687">K952/K963</f>
        <v>#DIV/0!</v>
      </c>
      <c r="BT952" s="124" t="e">
        <f t="shared" ref="BT952" si="18688">L952/L963</f>
        <v>#DIV/0!</v>
      </c>
      <c r="BU952" s="122" t="e">
        <f t="shared" ref="BU952" si="18689">M952/M963</f>
        <v>#DIV/0!</v>
      </c>
      <c r="BV952" s="126" t="e">
        <f t="shared" ref="BV952" si="18690">N952/N963</f>
        <v>#DIV/0!</v>
      </c>
      <c r="BW952" s="127" t="e">
        <f t="shared" ref="BW952" si="18691">O952/O963</f>
        <v>#DIV/0!</v>
      </c>
      <c r="BX952" s="122" t="e">
        <f t="shared" ref="BX952" si="18692">P952/P963</f>
        <v>#DIV/0!</v>
      </c>
      <c r="BY952" s="123" t="e">
        <f t="shared" ref="BY952" si="18693">Q952/Q963</f>
        <v>#DIV/0!</v>
      </c>
      <c r="BZ952" s="124" t="e">
        <f t="shared" ref="BZ952" si="18694">R952/R963</f>
        <v>#DIV/0!</v>
      </c>
      <c r="CA952" s="125" t="e">
        <f t="shared" ref="CA952" si="18695">S952/S963</f>
        <v>#DIV/0!</v>
      </c>
      <c r="CB952" s="122" t="e">
        <f t="shared" ref="CB952" si="18696">T952/T963</f>
        <v>#DIV/0!</v>
      </c>
      <c r="CC952" s="123" t="e">
        <f t="shared" ref="CC952" si="18697">U952/U963</f>
        <v>#DIV/0!</v>
      </c>
      <c r="CD952" s="124" t="e">
        <f t="shared" ref="CD952" si="18698">V952/V963</f>
        <v>#DIV/0!</v>
      </c>
      <c r="CE952" s="125" t="e">
        <f t="shared" ref="CE952" si="18699">W952/W963</f>
        <v>#DIV/0!</v>
      </c>
      <c r="CF952" s="122" t="e">
        <f t="shared" ref="CF952" si="18700">X952/X963</f>
        <v>#DIV/0!</v>
      </c>
      <c r="CG952" s="123" t="e">
        <f t="shared" ref="CG952" si="18701">Y952/Y963</f>
        <v>#DIV/0!</v>
      </c>
      <c r="CH952" s="124" t="e">
        <f t="shared" ref="CH952" si="18702">Z952/Z963</f>
        <v>#DIV/0!</v>
      </c>
      <c r="CI952" s="122" t="e">
        <f t="shared" ref="CI952" si="18703">AA952/AA963</f>
        <v>#DIV/0!</v>
      </c>
      <c r="CJ952" s="128" t="e">
        <f t="shared" ref="CJ952" si="18704">AB952/AB963</f>
        <v>#DIV/0!</v>
      </c>
      <c r="CK952" s="129" t="e">
        <f t="shared" ref="CK952" si="18705">AC952/AC963</f>
        <v>#DIV/0!</v>
      </c>
    </row>
    <row r="953" spans="1:89" x14ac:dyDescent="0.2">
      <c r="A953" s="138" t="s">
        <v>30</v>
      </c>
      <c r="B953" s="193"/>
      <c r="C953" s="187"/>
      <c r="D953" s="188"/>
      <c r="E953" s="189"/>
      <c r="F953" s="186"/>
      <c r="G953" s="190"/>
      <c r="H953" s="188"/>
      <c r="I953" s="189"/>
      <c r="J953" s="186"/>
      <c r="K953" s="187"/>
      <c r="L953" s="188"/>
      <c r="M953" s="186"/>
      <c r="N953" s="191"/>
      <c r="O953" s="194"/>
      <c r="P953" s="186"/>
      <c r="Q953" s="187"/>
      <c r="R953" s="188"/>
      <c r="S953" s="189"/>
      <c r="T953" s="186"/>
      <c r="U953" s="190"/>
      <c r="V953" s="188"/>
      <c r="W953" s="195"/>
      <c r="X953" s="186"/>
      <c r="Y953" s="190"/>
      <c r="Z953" s="188"/>
      <c r="AA953" s="186"/>
      <c r="AB953" s="163">
        <f t="shared" si="18349"/>
        <v>0</v>
      </c>
      <c r="AC953" s="164">
        <f t="shared" si="18350"/>
        <v>0</v>
      </c>
      <c r="BI953" s="138" t="s">
        <v>30</v>
      </c>
      <c r="BJ953" s="122" t="e">
        <f>B953/B963</f>
        <v>#DIV/0!</v>
      </c>
      <c r="BK953" s="123" t="e">
        <f t="shared" ref="BK953" si="18706">C953/C963</f>
        <v>#DIV/0!</v>
      </c>
      <c r="BL953" s="124" t="e">
        <f t="shared" ref="BL953" si="18707">D953/D963</f>
        <v>#DIV/0!</v>
      </c>
      <c r="BM953" s="125" t="e">
        <f t="shared" ref="BM953" si="18708">E953/E963</f>
        <v>#DIV/0!</v>
      </c>
      <c r="BN953" s="122" t="e">
        <f t="shared" ref="BN953" si="18709">F953/F963</f>
        <v>#DIV/0!</v>
      </c>
      <c r="BO953" s="123" t="e">
        <f t="shared" ref="BO953" si="18710">G953/G963</f>
        <v>#DIV/0!</v>
      </c>
      <c r="BP953" s="124" t="e">
        <f t="shared" ref="BP953" si="18711">H953/H963</f>
        <v>#DIV/0!</v>
      </c>
      <c r="BQ953" s="125" t="e">
        <f t="shared" ref="BQ953" si="18712">I953/I963</f>
        <v>#DIV/0!</v>
      </c>
      <c r="BR953" s="122" t="e">
        <f t="shared" ref="BR953" si="18713">J953/J963</f>
        <v>#DIV/0!</v>
      </c>
      <c r="BS953" s="123" t="e">
        <f t="shared" ref="BS953" si="18714">K953/K963</f>
        <v>#DIV/0!</v>
      </c>
      <c r="BT953" s="124" t="e">
        <f t="shared" ref="BT953" si="18715">L953/L963</f>
        <v>#DIV/0!</v>
      </c>
      <c r="BU953" s="122" t="e">
        <f t="shared" ref="BU953" si="18716">M953/M963</f>
        <v>#DIV/0!</v>
      </c>
      <c r="BV953" s="126" t="e">
        <f t="shared" ref="BV953" si="18717">N953/N963</f>
        <v>#DIV/0!</v>
      </c>
      <c r="BW953" s="127" t="e">
        <f t="shared" ref="BW953" si="18718">O953/O963</f>
        <v>#DIV/0!</v>
      </c>
      <c r="BX953" s="122" t="e">
        <f t="shared" ref="BX953" si="18719">P953/P963</f>
        <v>#DIV/0!</v>
      </c>
      <c r="BY953" s="123" t="e">
        <f t="shared" ref="BY953" si="18720">Q953/Q963</f>
        <v>#DIV/0!</v>
      </c>
      <c r="BZ953" s="124" t="e">
        <f t="shared" ref="BZ953" si="18721">R953/R963</f>
        <v>#DIV/0!</v>
      </c>
      <c r="CA953" s="125" t="e">
        <f t="shared" ref="CA953" si="18722">S953/S963</f>
        <v>#DIV/0!</v>
      </c>
      <c r="CB953" s="122" t="e">
        <f t="shared" ref="CB953" si="18723">T953/T963</f>
        <v>#DIV/0!</v>
      </c>
      <c r="CC953" s="123" t="e">
        <f t="shared" ref="CC953" si="18724">U953/U963</f>
        <v>#DIV/0!</v>
      </c>
      <c r="CD953" s="124" t="e">
        <f t="shared" ref="CD953" si="18725">V953/V963</f>
        <v>#DIV/0!</v>
      </c>
      <c r="CE953" s="125" t="e">
        <f t="shared" ref="CE953" si="18726">W953/W963</f>
        <v>#DIV/0!</v>
      </c>
      <c r="CF953" s="122" t="e">
        <f t="shared" ref="CF953" si="18727">X953/X963</f>
        <v>#DIV/0!</v>
      </c>
      <c r="CG953" s="123" t="e">
        <f t="shared" ref="CG953" si="18728">Y953/Y963</f>
        <v>#DIV/0!</v>
      </c>
      <c r="CH953" s="124" t="e">
        <f t="shared" ref="CH953" si="18729">Z953/Z963</f>
        <v>#DIV/0!</v>
      </c>
      <c r="CI953" s="122" t="e">
        <f t="shared" ref="CI953" si="18730">AA953/AA963</f>
        <v>#DIV/0!</v>
      </c>
      <c r="CJ953" s="128" t="e">
        <f t="shared" ref="CJ953" si="18731">AB953/AB963</f>
        <v>#DIV/0!</v>
      </c>
      <c r="CK953" s="129" t="e">
        <f t="shared" ref="CK953" si="18732">AC953/AC963</f>
        <v>#DIV/0!</v>
      </c>
    </row>
    <row r="954" spans="1:89" x14ac:dyDescent="0.2">
      <c r="A954" s="130" t="s">
        <v>32</v>
      </c>
      <c r="B954" s="196"/>
      <c r="C954" s="180"/>
      <c r="D954" s="181"/>
      <c r="E954" s="182"/>
      <c r="F954" s="179"/>
      <c r="G954" s="183"/>
      <c r="H954" s="181"/>
      <c r="I954" s="182"/>
      <c r="J954" s="179"/>
      <c r="K954" s="180"/>
      <c r="L954" s="181"/>
      <c r="M954" s="179"/>
      <c r="N954" s="184"/>
      <c r="O954" s="197"/>
      <c r="P954" s="179"/>
      <c r="Q954" s="180"/>
      <c r="R954" s="181"/>
      <c r="S954" s="182"/>
      <c r="T954" s="179"/>
      <c r="U954" s="183"/>
      <c r="V954" s="181"/>
      <c r="W954" s="198"/>
      <c r="X954" s="179"/>
      <c r="Y954" s="183"/>
      <c r="Z954" s="181"/>
      <c r="AA954" s="179"/>
      <c r="AB954" s="163">
        <f t="shared" si="18349"/>
        <v>0</v>
      </c>
      <c r="AC954" s="164">
        <f t="shared" si="18350"/>
        <v>0</v>
      </c>
      <c r="BI954" s="130" t="s">
        <v>32</v>
      </c>
      <c r="BJ954" s="122" t="e">
        <f>B954/B963</f>
        <v>#DIV/0!</v>
      </c>
      <c r="BK954" s="123" t="e">
        <f t="shared" ref="BK954" si="18733">C954/C963</f>
        <v>#DIV/0!</v>
      </c>
      <c r="BL954" s="124" t="e">
        <f t="shared" ref="BL954" si="18734">D954/D963</f>
        <v>#DIV/0!</v>
      </c>
      <c r="BM954" s="125" t="e">
        <f t="shared" ref="BM954" si="18735">E954/E963</f>
        <v>#DIV/0!</v>
      </c>
      <c r="BN954" s="122" t="e">
        <f t="shared" ref="BN954" si="18736">F954/F963</f>
        <v>#DIV/0!</v>
      </c>
      <c r="BO954" s="123" t="e">
        <f t="shared" ref="BO954" si="18737">G954/G963</f>
        <v>#DIV/0!</v>
      </c>
      <c r="BP954" s="124" t="e">
        <f t="shared" ref="BP954" si="18738">H954/H963</f>
        <v>#DIV/0!</v>
      </c>
      <c r="BQ954" s="125" t="e">
        <f t="shared" ref="BQ954" si="18739">I954/I963</f>
        <v>#DIV/0!</v>
      </c>
      <c r="BR954" s="122" t="e">
        <f t="shared" ref="BR954" si="18740">J954/J963</f>
        <v>#DIV/0!</v>
      </c>
      <c r="BS954" s="123" t="e">
        <f t="shared" ref="BS954" si="18741">K954/K963</f>
        <v>#DIV/0!</v>
      </c>
      <c r="BT954" s="124" t="e">
        <f t="shared" ref="BT954" si="18742">L954/L963</f>
        <v>#DIV/0!</v>
      </c>
      <c r="BU954" s="122" t="e">
        <f t="shared" ref="BU954" si="18743">M954/M963</f>
        <v>#DIV/0!</v>
      </c>
      <c r="BV954" s="126" t="e">
        <f t="shared" ref="BV954" si="18744">N954/N963</f>
        <v>#DIV/0!</v>
      </c>
      <c r="BW954" s="127" t="e">
        <f t="shared" ref="BW954" si="18745">O954/O963</f>
        <v>#DIV/0!</v>
      </c>
      <c r="BX954" s="122" t="e">
        <f t="shared" ref="BX954" si="18746">P954/P963</f>
        <v>#DIV/0!</v>
      </c>
      <c r="BY954" s="123" t="e">
        <f t="shared" ref="BY954" si="18747">Q954/Q963</f>
        <v>#DIV/0!</v>
      </c>
      <c r="BZ954" s="124" t="e">
        <f t="shared" ref="BZ954" si="18748">R954/R963</f>
        <v>#DIV/0!</v>
      </c>
      <c r="CA954" s="125" t="e">
        <f t="shared" ref="CA954" si="18749">S954/S963</f>
        <v>#DIV/0!</v>
      </c>
      <c r="CB954" s="122" t="e">
        <f t="shared" ref="CB954" si="18750">T954/T963</f>
        <v>#DIV/0!</v>
      </c>
      <c r="CC954" s="123" t="e">
        <f t="shared" ref="CC954" si="18751">U954/U963</f>
        <v>#DIV/0!</v>
      </c>
      <c r="CD954" s="124" t="e">
        <f t="shared" ref="CD954" si="18752">V954/V963</f>
        <v>#DIV/0!</v>
      </c>
      <c r="CE954" s="125" t="e">
        <f t="shared" ref="CE954" si="18753">W954/W963</f>
        <v>#DIV/0!</v>
      </c>
      <c r="CF954" s="122" t="e">
        <f t="shared" ref="CF954" si="18754">X954/X963</f>
        <v>#DIV/0!</v>
      </c>
      <c r="CG954" s="123" t="e">
        <f t="shared" ref="CG954" si="18755">Y954/Y963</f>
        <v>#DIV/0!</v>
      </c>
      <c r="CH954" s="124" t="e">
        <f t="shared" ref="CH954" si="18756">Z954/Z963</f>
        <v>#DIV/0!</v>
      </c>
      <c r="CI954" s="122" t="e">
        <f t="shared" ref="CI954" si="18757">AA954/AA963</f>
        <v>#DIV/0!</v>
      </c>
      <c r="CJ954" s="128" t="e">
        <f t="shared" ref="CJ954" si="18758">AB954/AB963</f>
        <v>#DIV/0!</v>
      </c>
      <c r="CK954" s="129" t="e">
        <f t="shared" ref="CK954" si="18759">AC954/AC963</f>
        <v>#DIV/0!</v>
      </c>
    </row>
    <row r="955" spans="1:89" x14ac:dyDescent="0.2">
      <c r="A955" s="138" t="s">
        <v>37</v>
      </c>
      <c r="B955" s="193"/>
      <c r="C955" s="187"/>
      <c r="D955" s="188"/>
      <c r="E955" s="189"/>
      <c r="F955" s="186"/>
      <c r="G955" s="190"/>
      <c r="H955" s="188"/>
      <c r="I955" s="189"/>
      <c r="J955" s="186"/>
      <c r="K955" s="187"/>
      <c r="L955" s="188"/>
      <c r="M955" s="186"/>
      <c r="N955" s="191"/>
      <c r="O955" s="194"/>
      <c r="P955" s="186"/>
      <c r="Q955" s="187"/>
      <c r="R955" s="188"/>
      <c r="S955" s="189"/>
      <c r="T955" s="186"/>
      <c r="U955" s="190"/>
      <c r="V955" s="188"/>
      <c r="W955" s="195"/>
      <c r="X955" s="186"/>
      <c r="Y955" s="190"/>
      <c r="Z955" s="188"/>
      <c r="AA955" s="186"/>
      <c r="AB955" s="163">
        <f t="shared" si="18349"/>
        <v>0</v>
      </c>
      <c r="AC955" s="164">
        <f t="shared" si="18350"/>
        <v>0</v>
      </c>
      <c r="BI955" s="138" t="s">
        <v>37</v>
      </c>
      <c r="BJ955" s="122" t="e">
        <f>B955/B963</f>
        <v>#DIV/0!</v>
      </c>
      <c r="BK955" s="123" t="e">
        <f t="shared" ref="BK955" si="18760">C955/C963</f>
        <v>#DIV/0!</v>
      </c>
      <c r="BL955" s="124" t="e">
        <f t="shared" ref="BL955" si="18761">D955/D963</f>
        <v>#DIV/0!</v>
      </c>
      <c r="BM955" s="125" t="e">
        <f t="shared" ref="BM955" si="18762">E955/E963</f>
        <v>#DIV/0!</v>
      </c>
      <c r="BN955" s="122" t="e">
        <f t="shared" ref="BN955" si="18763">F955/F963</f>
        <v>#DIV/0!</v>
      </c>
      <c r="BO955" s="123" t="e">
        <f t="shared" ref="BO955" si="18764">G955/G963</f>
        <v>#DIV/0!</v>
      </c>
      <c r="BP955" s="124" t="e">
        <f t="shared" ref="BP955" si="18765">H955/H963</f>
        <v>#DIV/0!</v>
      </c>
      <c r="BQ955" s="125" t="e">
        <f t="shared" ref="BQ955" si="18766">I955/I963</f>
        <v>#DIV/0!</v>
      </c>
      <c r="BR955" s="122" t="e">
        <f t="shared" ref="BR955" si="18767">J955/J963</f>
        <v>#DIV/0!</v>
      </c>
      <c r="BS955" s="123" t="e">
        <f t="shared" ref="BS955" si="18768">K955/K963</f>
        <v>#DIV/0!</v>
      </c>
      <c r="BT955" s="124" t="e">
        <f t="shared" ref="BT955" si="18769">L955/L963</f>
        <v>#DIV/0!</v>
      </c>
      <c r="BU955" s="122" t="e">
        <f t="shared" ref="BU955" si="18770">M955/M963</f>
        <v>#DIV/0!</v>
      </c>
      <c r="BV955" s="126" t="e">
        <f t="shared" ref="BV955" si="18771">N955/N963</f>
        <v>#DIV/0!</v>
      </c>
      <c r="BW955" s="127" t="e">
        <f t="shared" ref="BW955" si="18772">O955/O963</f>
        <v>#DIV/0!</v>
      </c>
      <c r="BX955" s="122" t="e">
        <f t="shared" ref="BX955" si="18773">P955/P963</f>
        <v>#DIV/0!</v>
      </c>
      <c r="BY955" s="123" t="e">
        <f t="shared" ref="BY955" si="18774">Q955/Q963</f>
        <v>#DIV/0!</v>
      </c>
      <c r="BZ955" s="124" t="e">
        <f t="shared" ref="BZ955" si="18775">R955/R963</f>
        <v>#DIV/0!</v>
      </c>
      <c r="CA955" s="125" t="e">
        <f t="shared" ref="CA955" si="18776">S955/S963</f>
        <v>#DIV/0!</v>
      </c>
      <c r="CB955" s="122" t="e">
        <f t="shared" ref="CB955" si="18777">T955/T963</f>
        <v>#DIV/0!</v>
      </c>
      <c r="CC955" s="123" t="e">
        <f t="shared" ref="CC955" si="18778">U955/U963</f>
        <v>#DIV/0!</v>
      </c>
      <c r="CD955" s="124" t="e">
        <f t="shared" ref="CD955" si="18779">V955/V963</f>
        <v>#DIV/0!</v>
      </c>
      <c r="CE955" s="125" t="e">
        <f t="shared" ref="CE955" si="18780">W955/W963</f>
        <v>#DIV/0!</v>
      </c>
      <c r="CF955" s="122" t="e">
        <f t="shared" ref="CF955" si="18781">X955/X963</f>
        <v>#DIV/0!</v>
      </c>
      <c r="CG955" s="123" t="e">
        <f t="shared" ref="CG955" si="18782">Y955/Y963</f>
        <v>#DIV/0!</v>
      </c>
      <c r="CH955" s="124" t="e">
        <f t="shared" ref="CH955" si="18783">Z955/Z963</f>
        <v>#DIV/0!</v>
      </c>
      <c r="CI955" s="122" t="e">
        <f t="shared" ref="CI955" si="18784">AA955/AA963</f>
        <v>#DIV/0!</v>
      </c>
      <c r="CJ955" s="128" t="e">
        <f t="shared" ref="CJ955" si="18785">AB955/AB963</f>
        <v>#DIV/0!</v>
      </c>
      <c r="CK955" s="129" t="e">
        <f t="shared" ref="CK955" si="18786">AC955/AC963</f>
        <v>#DIV/0!</v>
      </c>
    </row>
    <row r="956" spans="1:89" x14ac:dyDescent="0.2">
      <c r="A956" s="130" t="s">
        <v>38</v>
      </c>
      <c r="B956" s="196"/>
      <c r="C956" s="180"/>
      <c r="D956" s="181"/>
      <c r="E956" s="182"/>
      <c r="F956" s="179"/>
      <c r="G956" s="183"/>
      <c r="H956" s="181"/>
      <c r="I956" s="182"/>
      <c r="J956" s="179"/>
      <c r="K956" s="180"/>
      <c r="L956" s="181"/>
      <c r="M956" s="179"/>
      <c r="N956" s="184"/>
      <c r="O956" s="197"/>
      <c r="P956" s="179"/>
      <c r="Q956" s="180"/>
      <c r="R956" s="181"/>
      <c r="S956" s="182"/>
      <c r="T956" s="179"/>
      <c r="U956" s="183"/>
      <c r="V956" s="181"/>
      <c r="W956" s="198"/>
      <c r="X956" s="179"/>
      <c r="Y956" s="183"/>
      <c r="Z956" s="181"/>
      <c r="AA956" s="179"/>
      <c r="AB956" s="163">
        <f t="shared" si="18349"/>
        <v>0</v>
      </c>
      <c r="AC956" s="164">
        <f t="shared" si="18350"/>
        <v>0</v>
      </c>
      <c r="BI956" s="130" t="s">
        <v>38</v>
      </c>
      <c r="BJ956" s="122" t="e">
        <f>B956/B963</f>
        <v>#DIV/0!</v>
      </c>
      <c r="BK956" s="123" t="e">
        <f t="shared" ref="BK956" si="18787">C956/C963</f>
        <v>#DIV/0!</v>
      </c>
      <c r="BL956" s="124" t="e">
        <f t="shared" ref="BL956" si="18788">D956/D963</f>
        <v>#DIV/0!</v>
      </c>
      <c r="BM956" s="125" t="e">
        <f t="shared" ref="BM956" si="18789">E956/E963</f>
        <v>#DIV/0!</v>
      </c>
      <c r="BN956" s="122" t="e">
        <f t="shared" ref="BN956" si="18790">F956/F963</f>
        <v>#DIV/0!</v>
      </c>
      <c r="BO956" s="123" t="e">
        <f t="shared" ref="BO956" si="18791">G956/G963</f>
        <v>#DIV/0!</v>
      </c>
      <c r="BP956" s="124" t="e">
        <f t="shared" ref="BP956" si="18792">H956/H963</f>
        <v>#DIV/0!</v>
      </c>
      <c r="BQ956" s="125" t="e">
        <f t="shared" ref="BQ956" si="18793">I956/I963</f>
        <v>#DIV/0!</v>
      </c>
      <c r="BR956" s="122" t="e">
        <f t="shared" ref="BR956" si="18794">J956/J963</f>
        <v>#DIV/0!</v>
      </c>
      <c r="BS956" s="123" t="e">
        <f t="shared" ref="BS956" si="18795">K956/K963</f>
        <v>#DIV/0!</v>
      </c>
      <c r="BT956" s="124" t="e">
        <f t="shared" ref="BT956" si="18796">L956/L963</f>
        <v>#DIV/0!</v>
      </c>
      <c r="BU956" s="122" t="e">
        <f t="shared" ref="BU956" si="18797">M956/M963</f>
        <v>#DIV/0!</v>
      </c>
      <c r="BV956" s="126" t="e">
        <f t="shared" ref="BV956" si="18798">N956/N963</f>
        <v>#DIV/0!</v>
      </c>
      <c r="BW956" s="127" t="e">
        <f t="shared" ref="BW956" si="18799">O956/O963</f>
        <v>#DIV/0!</v>
      </c>
      <c r="BX956" s="122" t="e">
        <f t="shared" ref="BX956" si="18800">P956/P963</f>
        <v>#DIV/0!</v>
      </c>
      <c r="BY956" s="123" t="e">
        <f t="shared" ref="BY956" si="18801">Q956/Q963</f>
        <v>#DIV/0!</v>
      </c>
      <c r="BZ956" s="124" t="e">
        <f t="shared" ref="BZ956" si="18802">R956/R963</f>
        <v>#DIV/0!</v>
      </c>
      <c r="CA956" s="125" t="e">
        <f t="shared" ref="CA956" si="18803">S956/S963</f>
        <v>#DIV/0!</v>
      </c>
      <c r="CB956" s="122" t="e">
        <f t="shared" ref="CB956" si="18804">T956/T963</f>
        <v>#DIV/0!</v>
      </c>
      <c r="CC956" s="123" t="e">
        <f t="shared" ref="CC956" si="18805">U956/U963</f>
        <v>#DIV/0!</v>
      </c>
      <c r="CD956" s="124" t="e">
        <f t="shared" ref="CD956" si="18806">V956/V963</f>
        <v>#DIV/0!</v>
      </c>
      <c r="CE956" s="125" t="e">
        <f t="shared" ref="CE956" si="18807">W956/W963</f>
        <v>#DIV/0!</v>
      </c>
      <c r="CF956" s="122" t="e">
        <f t="shared" ref="CF956" si="18808">X956/X963</f>
        <v>#DIV/0!</v>
      </c>
      <c r="CG956" s="123" t="e">
        <f t="shared" ref="CG956" si="18809">Y956/Y963</f>
        <v>#DIV/0!</v>
      </c>
      <c r="CH956" s="124" t="e">
        <f t="shared" ref="CH956" si="18810">Z956/Z963</f>
        <v>#DIV/0!</v>
      </c>
      <c r="CI956" s="122" t="e">
        <f t="shared" ref="CI956" si="18811">AA956/AA963</f>
        <v>#DIV/0!</v>
      </c>
      <c r="CJ956" s="128" t="e">
        <f t="shared" ref="CJ956" si="18812">AB956/AB963</f>
        <v>#DIV/0!</v>
      </c>
      <c r="CK956" s="129" t="e">
        <f t="shared" ref="CK956" si="18813">AC956/AC963</f>
        <v>#DIV/0!</v>
      </c>
    </row>
    <row r="957" spans="1:89" x14ac:dyDescent="0.2">
      <c r="A957" s="138" t="s">
        <v>39</v>
      </c>
      <c r="B957" s="193"/>
      <c r="C957" s="187"/>
      <c r="D957" s="188"/>
      <c r="E957" s="189"/>
      <c r="F957" s="186"/>
      <c r="G957" s="190"/>
      <c r="H957" s="188"/>
      <c r="I957" s="189"/>
      <c r="J957" s="186"/>
      <c r="K957" s="187"/>
      <c r="L957" s="188"/>
      <c r="M957" s="186"/>
      <c r="N957" s="191"/>
      <c r="O957" s="194"/>
      <c r="P957" s="186"/>
      <c r="Q957" s="187"/>
      <c r="R957" s="188"/>
      <c r="S957" s="189"/>
      <c r="T957" s="186"/>
      <c r="U957" s="190"/>
      <c r="V957" s="188"/>
      <c r="W957" s="195"/>
      <c r="X957" s="186"/>
      <c r="Y957" s="190"/>
      <c r="Z957" s="188"/>
      <c r="AA957" s="186"/>
      <c r="AB957" s="163">
        <f t="shared" si="18349"/>
        <v>0</v>
      </c>
      <c r="AC957" s="164">
        <f t="shared" si="18350"/>
        <v>0</v>
      </c>
      <c r="BI957" s="138" t="s">
        <v>39</v>
      </c>
      <c r="BJ957" s="122" t="e">
        <f>B957/B963</f>
        <v>#DIV/0!</v>
      </c>
      <c r="BK957" s="123" t="e">
        <f t="shared" ref="BK957" si="18814">C957/C963</f>
        <v>#DIV/0!</v>
      </c>
      <c r="BL957" s="124" t="e">
        <f t="shared" ref="BL957" si="18815">D957/D963</f>
        <v>#DIV/0!</v>
      </c>
      <c r="BM957" s="125" t="e">
        <f t="shared" ref="BM957" si="18816">E957/E963</f>
        <v>#DIV/0!</v>
      </c>
      <c r="BN957" s="122" t="e">
        <f t="shared" ref="BN957" si="18817">F957/F963</f>
        <v>#DIV/0!</v>
      </c>
      <c r="BO957" s="123" t="e">
        <f t="shared" ref="BO957" si="18818">G957/G963</f>
        <v>#DIV/0!</v>
      </c>
      <c r="BP957" s="124" t="e">
        <f t="shared" ref="BP957" si="18819">H957/H963</f>
        <v>#DIV/0!</v>
      </c>
      <c r="BQ957" s="125" t="e">
        <f t="shared" ref="BQ957" si="18820">I957/I963</f>
        <v>#DIV/0!</v>
      </c>
      <c r="BR957" s="122" t="e">
        <f t="shared" ref="BR957" si="18821">J957/J963</f>
        <v>#DIV/0!</v>
      </c>
      <c r="BS957" s="123" t="e">
        <f t="shared" ref="BS957" si="18822">K957/K963</f>
        <v>#DIV/0!</v>
      </c>
      <c r="BT957" s="124" t="e">
        <f t="shared" ref="BT957" si="18823">L957/L963</f>
        <v>#DIV/0!</v>
      </c>
      <c r="BU957" s="122" t="e">
        <f t="shared" ref="BU957" si="18824">M957/M963</f>
        <v>#DIV/0!</v>
      </c>
      <c r="BV957" s="126" t="e">
        <f t="shared" ref="BV957" si="18825">N957/N963</f>
        <v>#DIV/0!</v>
      </c>
      <c r="BW957" s="127" t="e">
        <f t="shared" ref="BW957" si="18826">O957/O963</f>
        <v>#DIV/0!</v>
      </c>
      <c r="BX957" s="122" t="e">
        <f t="shared" ref="BX957" si="18827">P957/P963</f>
        <v>#DIV/0!</v>
      </c>
      <c r="BY957" s="123" t="e">
        <f t="shared" ref="BY957" si="18828">Q957/Q963</f>
        <v>#DIV/0!</v>
      </c>
      <c r="BZ957" s="124" t="e">
        <f t="shared" ref="BZ957" si="18829">R957/R963</f>
        <v>#DIV/0!</v>
      </c>
      <c r="CA957" s="125" t="e">
        <f t="shared" ref="CA957" si="18830">S957/S963</f>
        <v>#DIV/0!</v>
      </c>
      <c r="CB957" s="122" t="e">
        <f t="shared" ref="CB957" si="18831">T957/T963</f>
        <v>#DIV/0!</v>
      </c>
      <c r="CC957" s="123" t="e">
        <f t="shared" ref="CC957" si="18832">U957/U963</f>
        <v>#DIV/0!</v>
      </c>
      <c r="CD957" s="124" t="e">
        <f t="shared" ref="CD957" si="18833">V957/V963</f>
        <v>#DIV/0!</v>
      </c>
      <c r="CE957" s="125" t="e">
        <f t="shared" ref="CE957" si="18834">W957/W963</f>
        <v>#DIV/0!</v>
      </c>
      <c r="CF957" s="122" t="e">
        <f t="shared" ref="CF957" si="18835">X957/X963</f>
        <v>#DIV/0!</v>
      </c>
      <c r="CG957" s="123" t="e">
        <f t="shared" ref="CG957" si="18836">Y957/Y963</f>
        <v>#DIV/0!</v>
      </c>
      <c r="CH957" s="124" t="e">
        <f t="shared" ref="CH957" si="18837">Z957/Z963</f>
        <v>#DIV/0!</v>
      </c>
      <c r="CI957" s="122" t="e">
        <f t="shared" ref="CI957" si="18838">AA957/AA963</f>
        <v>#DIV/0!</v>
      </c>
      <c r="CJ957" s="128" t="e">
        <f t="shared" ref="CJ957" si="18839">AB957/AB963</f>
        <v>#DIV/0!</v>
      </c>
      <c r="CK957" s="129" t="e">
        <f t="shared" ref="CK957" si="18840">AC957/AC963</f>
        <v>#DIV/0!</v>
      </c>
    </row>
    <row r="958" spans="1:89" x14ac:dyDescent="0.2">
      <c r="A958" s="130" t="s">
        <v>40</v>
      </c>
      <c r="B958" s="196"/>
      <c r="C958" s="180"/>
      <c r="D958" s="181"/>
      <c r="E958" s="182"/>
      <c r="F958" s="179"/>
      <c r="G958" s="183"/>
      <c r="H958" s="181"/>
      <c r="I958" s="182"/>
      <c r="J958" s="179"/>
      <c r="K958" s="180"/>
      <c r="L958" s="181"/>
      <c r="M958" s="179"/>
      <c r="N958" s="184"/>
      <c r="O958" s="197"/>
      <c r="P958" s="179"/>
      <c r="Q958" s="180"/>
      <c r="R958" s="181"/>
      <c r="S958" s="182"/>
      <c r="T958" s="179"/>
      <c r="U958" s="183"/>
      <c r="V958" s="181"/>
      <c r="W958" s="198"/>
      <c r="X958" s="179"/>
      <c r="Y958" s="183"/>
      <c r="Z958" s="181"/>
      <c r="AA958" s="179"/>
      <c r="AB958" s="163">
        <f t="shared" si="18349"/>
        <v>0</v>
      </c>
      <c r="AC958" s="164">
        <f t="shared" si="18350"/>
        <v>0</v>
      </c>
      <c r="BI958" s="130" t="s">
        <v>40</v>
      </c>
      <c r="BJ958" s="122" t="e">
        <f>B958/B963</f>
        <v>#DIV/0!</v>
      </c>
      <c r="BK958" s="123" t="e">
        <f t="shared" ref="BK958" si="18841">C958/C963</f>
        <v>#DIV/0!</v>
      </c>
      <c r="BL958" s="124" t="e">
        <f t="shared" ref="BL958" si="18842">D958/D963</f>
        <v>#DIV/0!</v>
      </c>
      <c r="BM958" s="125" t="e">
        <f t="shared" ref="BM958" si="18843">E958/E963</f>
        <v>#DIV/0!</v>
      </c>
      <c r="BN958" s="122" t="e">
        <f t="shared" ref="BN958" si="18844">F958/F963</f>
        <v>#DIV/0!</v>
      </c>
      <c r="BO958" s="123" t="e">
        <f t="shared" ref="BO958" si="18845">G958/G963</f>
        <v>#DIV/0!</v>
      </c>
      <c r="BP958" s="124" t="e">
        <f t="shared" ref="BP958" si="18846">H958/H963</f>
        <v>#DIV/0!</v>
      </c>
      <c r="BQ958" s="125" t="e">
        <f t="shared" ref="BQ958" si="18847">I958/I963</f>
        <v>#DIV/0!</v>
      </c>
      <c r="BR958" s="122" t="e">
        <f t="shared" ref="BR958" si="18848">J958/J963</f>
        <v>#DIV/0!</v>
      </c>
      <c r="BS958" s="123" t="e">
        <f t="shared" ref="BS958" si="18849">K958/K963</f>
        <v>#DIV/0!</v>
      </c>
      <c r="BT958" s="124" t="e">
        <f t="shared" ref="BT958" si="18850">L958/L963</f>
        <v>#DIV/0!</v>
      </c>
      <c r="BU958" s="122" t="e">
        <f t="shared" ref="BU958" si="18851">M958/M963</f>
        <v>#DIV/0!</v>
      </c>
      <c r="BV958" s="126" t="e">
        <f t="shared" ref="BV958" si="18852">N958/N963</f>
        <v>#DIV/0!</v>
      </c>
      <c r="BW958" s="127" t="e">
        <f t="shared" ref="BW958" si="18853">O958/O963</f>
        <v>#DIV/0!</v>
      </c>
      <c r="BX958" s="122" t="e">
        <f t="shared" ref="BX958" si="18854">P958/P963</f>
        <v>#DIV/0!</v>
      </c>
      <c r="BY958" s="123" t="e">
        <f t="shared" ref="BY958" si="18855">Q958/Q963</f>
        <v>#DIV/0!</v>
      </c>
      <c r="BZ958" s="124" t="e">
        <f t="shared" ref="BZ958" si="18856">R958/R963</f>
        <v>#DIV/0!</v>
      </c>
      <c r="CA958" s="125" t="e">
        <f t="shared" ref="CA958" si="18857">S958/S963</f>
        <v>#DIV/0!</v>
      </c>
      <c r="CB958" s="122" t="e">
        <f t="shared" ref="CB958" si="18858">T958/T963</f>
        <v>#DIV/0!</v>
      </c>
      <c r="CC958" s="123" t="e">
        <f t="shared" ref="CC958" si="18859">U958/U963</f>
        <v>#DIV/0!</v>
      </c>
      <c r="CD958" s="124" t="e">
        <f t="shared" ref="CD958" si="18860">V958/V963</f>
        <v>#DIV/0!</v>
      </c>
      <c r="CE958" s="125" t="e">
        <f t="shared" ref="CE958" si="18861">W958/W963</f>
        <v>#DIV/0!</v>
      </c>
      <c r="CF958" s="122" t="e">
        <f t="shared" ref="CF958" si="18862">X958/X963</f>
        <v>#DIV/0!</v>
      </c>
      <c r="CG958" s="123" t="e">
        <f t="shared" ref="CG958" si="18863">Y958/Y963</f>
        <v>#DIV/0!</v>
      </c>
      <c r="CH958" s="124" t="e">
        <f t="shared" ref="CH958" si="18864">Z958/Z963</f>
        <v>#DIV/0!</v>
      </c>
      <c r="CI958" s="122" t="e">
        <f t="shared" ref="CI958" si="18865">AA958/AA963</f>
        <v>#DIV/0!</v>
      </c>
      <c r="CJ958" s="128" t="e">
        <f t="shared" ref="CJ958" si="18866">AB958/AB963</f>
        <v>#DIV/0!</v>
      </c>
      <c r="CK958" s="129" t="e">
        <f t="shared" ref="CK958" si="18867">AC958/AC963</f>
        <v>#DIV/0!</v>
      </c>
    </row>
    <row r="959" spans="1:89" x14ac:dyDescent="0.2">
      <c r="A959" s="138" t="s">
        <v>41</v>
      </c>
      <c r="B959" s="193"/>
      <c r="C959" s="187"/>
      <c r="D959" s="188"/>
      <c r="E959" s="189"/>
      <c r="F959" s="186"/>
      <c r="G959" s="190"/>
      <c r="H959" s="188"/>
      <c r="I959" s="189"/>
      <c r="J959" s="186"/>
      <c r="K959" s="190"/>
      <c r="L959" s="188"/>
      <c r="M959" s="186"/>
      <c r="N959" s="191"/>
      <c r="O959" s="194"/>
      <c r="P959" s="186"/>
      <c r="Q959" s="190"/>
      <c r="R959" s="188"/>
      <c r="S959" s="189"/>
      <c r="T959" s="186"/>
      <c r="U959" s="190"/>
      <c r="V959" s="188"/>
      <c r="W959" s="189"/>
      <c r="X959" s="186"/>
      <c r="Y959" s="190"/>
      <c r="Z959" s="188"/>
      <c r="AA959" s="186"/>
      <c r="AB959" s="163">
        <f t="shared" si="18349"/>
        <v>0</v>
      </c>
      <c r="AC959" s="164">
        <f t="shared" si="18350"/>
        <v>0</v>
      </c>
      <c r="BI959" s="138" t="s">
        <v>41</v>
      </c>
      <c r="BJ959" s="122" t="e">
        <f>B959/B963</f>
        <v>#DIV/0!</v>
      </c>
      <c r="BK959" s="123" t="e">
        <f t="shared" ref="BK959" si="18868">C959/C963</f>
        <v>#DIV/0!</v>
      </c>
      <c r="BL959" s="124" t="e">
        <f t="shared" ref="BL959" si="18869">D959/D963</f>
        <v>#DIV/0!</v>
      </c>
      <c r="BM959" s="125" t="e">
        <f t="shared" ref="BM959" si="18870">E959/E963</f>
        <v>#DIV/0!</v>
      </c>
      <c r="BN959" s="122" t="e">
        <f t="shared" ref="BN959" si="18871">F959/F963</f>
        <v>#DIV/0!</v>
      </c>
      <c r="BO959" s="123" t="e">
        <f t="shared" ref="BO959" si="18872">G959/G963</f>
        <v>#DIV/0!</v>
      </c>
      <c r="BP959" s="124" t="e">
        <f t="shared" ref="BP959" si="18873">H959/H963</f>
        <v>#DIV/0!</v>
      </c>
      <c r="BQ959" s="125" t="e">
        <f t="shared" ref="BQ959" si="18874">I959/I963</f>
        <v>#DIV/0!</v>
      </c>
      <c r="BR959" s="122" t="e">
        <f t="shared" ref="BR959" si="18875">J959/J963</f>
        <v>#DIV/0!</v>
      </c>
      <c r="BS959" s="123" t="e">
        <f t="shared" ref="BS959" si="18876">K959/K963</f>
        <v>#DIV/0!</v>
      </c>
      <c r="BT959" s="124" t="e">
        <f t="shared" ref="BT959" si="18877">L959/L963</f>
        <v>#DIV/0!</v>
      </c>
      <c r="BU959" s="122" t="e">
        <f t="shared" ref="BU959" si="18878">M959/M963</f>
        <v>#DIV/0!</v>
      </c>
      <c r="BV959" s="126" t="e">
        <f t="shared" ref="BV959" si="18879">N959/N963</f>
        <v>#DIV/0!</v>
      </c>
      <c r="BW959" s="127" t="e">
        <f t="shared" ref="BW959" si="18880">O959/O963</f>
        <v>#DIV/0!</v>
      </c>
      <c r="BX959" s="122" t="e">
        <f t="shared" ref="BX959" si="18881">P959/P963</f>
        <v>#DIV/0!</v>
      </c>
      <c r="BY959" s="123" t="e">
        <f t="shared" ref="BY959" si="18882">Q959/Q963</f>
        <v>#DIV/0!</v>
      </c>
      <c r="BZ959" s="124" t="e">
        <f t="shared" ref="BZ959" si="18883">R959/R963</f>
        <v>#DIV/0!</v>
      </c>
      <c r="CA959" s="125" t="e">
        <f t="shared" ref="CA959" si="18884">S959/S963</f>
        <v>#DIV/0!</v>
      </c>
      <c r="CB959" s="122" t="e">
        <f t="shared" ref="CB959" si="18885">T959/T963</f>
        <v>#DIV/0!</v>
      </c>
      <c r="CC959" s="123" t="e">
        <f t="shared" ref="CC959" si="18886">U959/U963</f>
        <v>#DIV/0!</v>
      </c>
      <c r="CD959" s="124" t="e">
        <f t="shared" ref="CD959" si="18887">V959/V963</f>
        <v>#DIV/0!</v>
      </c>
      <c r="CE959" s="125" t="e">
        <f t="shared" ref="CE959" si="18888">W959/W963</f>
        <v>#DIV/0!</v>
      </c>
      <c r="CF959" s="122" t="e">
        <f t="shared" ref="CF959" si="18889">X959/X963</f>
        <v>#DIV/0!</v>
      </c>
      <c r="CG959" s="123" t="e">
        <f t="shared" ref="CG959" si="18890">Y959/Y963</f>
        <v>#DIV/0!</v>
      </c>
      <c r="CH959" s="124" t="e">
        <f t="shared" ref="CH959" si="18891">Z959/Z963</f>
        <v>#DIV/0!</v>
      </c>
      <c r="CI959" s="122" t="e">
        <f t="shared" ref="CI959" si="18892">AA959/AA963</f>
        <v>#DIV/0!</v>
      </c>
      <c r="CJ959" s="128" t="e">
        <f t="shared" ref="CJ959" si="18893">AB959/AB963</f>
        <v>#DIV/0!</v>
      </c>
      <c r="CK959" s="129" t="e">
        <f t="shared" ref="CK959" si="18894">AC959/AC963</f>
        <v>#DIV/0!</v>
      </c>
    </row>
    <row r="960" spans="1:89" x14ac:dyDescent="0.2">
      <c r="A960" s="130" t="s">
        <v>42</v>
      </c>
      <c r="B960" s="55"/>
      <c r="C960" s="56"/>
      <c r="D960" s="132"/>
      <c r="E960" s="133"/>
      <c r="F960" s="131"/>
      <c r="G960" s="134"/>
      <c r="H960" s="132"/>
      <c r="I960" s="133"/>
      <c r="J960" s="131"/>
      <c r="K960" s="134"/>
      <c r="L960" s="132"/>
      <c r="M960" s="131"/>
      <c r="N960" s="135"/>
      <c r="O960" s="136"/>
      <c r="P960" s="131"/>
      <c r="Q960" s="134"/>
      <c r="R960" s="132"/>
      <c r="S960" s="133"/>
      <c r="T960" s="131"/>
      <c r="U960" s="134"/>
      <c r="V960" s="132"/>
      <c r="W960" s="133"/>
      <c r="X960" s="131"/>
      <c r="Y960" s="134"/>
      <c r="Z960" s="137"/>
      <c r="AA960" s="2"/>
      <c r="AB960" s="163">
        <f t="shared" si="18349"/>
        <v>0</v>
      </c>
      <c r="AC960" s="164">
        <f t="shared" si="18350"/>
        <v>0</v>
      </c>
      <c r="BI960" s="130" t="s">
        <v>42</v>
      </c>
      <c r="BJ960" s="122" t="e">
        <f>B960/B963</f>
        <v>#DIV/0!</v>
      </c>
      <c r="BK960" s="123" t="e">
        <f t="shared" ref="BK960" si="18895">C960/C963</f>
        <v>#DIV/0!</v>
      </c>
      <c r="BL960" s="124" t="e">
        <f t="shared" ref="BL960" si="18896">D960/D963</f>
        <v>#DIV/0!</v>
      </c>
      <c r="BM960" s="125" t="e">
        <f t="shared" ref="BM960" si="18897">E960/E963</f>
        <v>#DIV/0!</v>
      </c>
      <c r="BN960" s="122" t="e">
        <f t="shared" ref="BN960" si="18898">F960/F963</f>
        <v>#DIV/0!</v>
      </c>
      <c r="BO960" s="123" t="e">
        <f t="shared" ref="BO960" si="18899">G960/G963</f>
        <v>#DIV/0!</v>
      </c>
      <c r="BP960" s="124" t="e">
        <f t="shared" ref="BP960" si="18900">H960/H963</f>
        <v>#DIV/0!</v>
      </c>
      <c r="BQ960" s="125" t="e">
        <f t="shared" ref="BQ960" si="18901">I960/I963</f>
        <v>#DIV/0!</v>
      </c>
      <c r="BR960" s="122" t="e">
        <f t="shared" ref="BR960" si="18902">J960/J963</f>
        <v>#DIV/0!</v>
      </c>
      <c r="BS960" s="123" t="e">
        <f t="shared" ref="BS960" si="18903">K960/K963</f>
        <v>#DIV/0!</v>
      </c>
      <c r="BT960" s="124" t="e">
        <f t="shared" ref="BT960" si="18904">L960/L963</f>
        <v>#DIV/0!</v>
      </c>
      <c r="BU960" s="122" t="e">
        <f t="shared" ref="BU960" si="18905">M960/M963</f>
        <v>#DIV/0!</v>
      </c>
      <c r="BV960" s="126" t="e">
        <f t="shared" ref="BV960" si="18906">N960/N963</f>
        <v>#DIV/0!</v>
      </c>
      <c r="BW960" s="127" t="e">
        <f t="shared" ref="BW960" si="18907">O960/O963</f>
        <v>#DIV/0!</v>
      </c>
      <c r="BX960" s="122" t="e">
        <f t="shared" ref="BX960" si="18908">P960/P963</f>
        <v>#DIV/0!</v>
      </c>
      <c r="BY960" s="123" t="e">
        <f t="shared" ref="BY960" si="18909">Q960/Q963</f>
        <v>#DIV/0!</v>
      </c>
      <c r="BZ960" s="124" t="e">
        <f t="shared" ref="BZ960" si="18910">R960/R963</f>
        <v>#DIV/0!</v>
      </c>
      <c r="CA960" s="125" t="e">
        <f t="shared" ref="CA960" si="18911">S960/S963</f>
        <v>#DIV/0!</v>
      </c>
      <c r="CB960" s="122" t="e">
        <f t="shared" ref="CB960" si="18912">T960/T963</f>
        <v>#DIV/0!</v>
      </c>
      <c r="CC960" s="123" t="e">
        <f t="shared" ref="CC960" si="18913">U960/U963</f>
        <v>#DIV/0!</v>
      </c>
      <c r="CD960" s="124" t="e">
        <f t="shared" ref="CD960" si="18914">V960/V963</f>
        <v>#DIV/0!</v>
      </c>
      <c r="CE960" s="125" t="e">
        <f t="shared" ref="CE960" si="18915">W960/W963</f>
        <v>#DIV/0!</v>
      </c>
      <c r="CF960" s="122" t="e">
        <f t="shared" ref="CF960" si="18916">X960/X963</f>
        <v>#DIV/0!</v>
      </c>
      <c r="CG960" s="123" t="e">
        <f t="shared" ref="CG960" si="18917">Y960/Y963</f>
        <v>#DIV/0!</v>
      </c>
      <c r="CH960" s="124" t="e">
        <f t="shared" ref="CH960" si="18918">Z960/Z963</f>
        <v>#DIV/0!</v>
      </c>
      <c r="CI960" s="122" t="e">
        <f t="shared" ref="CI960" si="18919">AA960/AA963</f>
        <v>#DIV/0!</v>
      </c>
      <c r="CJ960" s="128" t="e">
        <f t="shared" ref="CJ960" si="18920">AB960/AB963</f>
        <v>#DIV/0!</v>
      </c>
      <c r="CK960" s="129" t="e">
        <f t="shared" ref="CK960" si="18921">AC960/AC963</f>
        <v>#DIV/0!</v>
      </c>
    </row>
    <row r="961" spans="1:89" x14ac:dyDescent="0.2">
      <c r="A961" s="138" t="s">
        <v>43</v>
      </c>
      <c r="B961" s="53"/>
      <c r="C961" s="54"/>
      <c r="D961" s="143"/>
      <c r="E961" s="140"/>
      <c r="F961" s="141"/>
      <c r="G961" s="142"/>
      <c r="H961" s="143"/>
      <c r="I961" s="140"/>
      <c r="J961" s="141"/>
      <c r="K961" s="142"/>
      <c r="L961" s="143"/>
      <c r="M961" s="141"/>
      <c r="N961" s="145"/>
      <c r="O961" s="144"/>
      <c r="P961" s="141"/>
      <c r="Q961" s="142"/>
      <c r="R961" s="143"/>
      <c r="S961" s="140"/>
      <c r="T961" s="141"/>
      <c r="U961" s="142"/>
      <c r="V961" s="143"/>
      <c r="W961" s="140"/>
      <c r="X961" s="141"/>
      <c r="Y961" s="142"/>
      <c r="Z961" s="3"/>
      <c r="AA961" s="139"/>
      <c r="AB961" s="163">
        <f t="shared" si="18349"/>
        <v>0</v>
      </c>
      <c r="AC961" s="164">
        <f t="shared" si="18350"/>
        <v>0</v>
      </c>
      <c r="BI961" s="138" t="s">
        <v>43</v>
      </c>
      <c r="BJ961" s="122" t="e">
        <f>B961/B963</f>
        <v>#DIV/0!</v>
      </c>
      <c r="BK961" s="123" t="e">
        <f t="shared" ref="BK961" si="18922">C961/C963</f>
        <v>#DIV/0!</v>
      </c>
      <c r="BL961" s="124" t="e">
        <f t="shared" ref="BL961" si="18923">D961/D963</f>
        <v>#DIV/0!</v>
      </c>
      <c r="BM961" s="125" t="e">
        <f t="shared" ref="BM961" si="18924">E961/E963</f>
        <v>#DIV/0!</v>
      </c>
      <c r="BN961" s="122" t="e">
        <f t="shared" ref="BN961" si="18925">F961/F963</f>
        <v>#DIV/0!</v>
      </c>
      <c r="BO961" s="123" t="e">
        <f t="shared" ref="BO961" si="18926">G961/G963</f>
        <v>#DIV/0!</v>
      </c>
      <c r="BP961" s="124" t="e">
        <f t="shared" ref="BP961" si="18927">H961/H963</f>
        <v>#DIV/0!</v>
      </c>
      <c r="BQ961" s="125" t="e">
        <f t="shared" ref="BQ961" si="18928">I961/I963</f>
        <v>#DIV/0!</v>
      </c>
      <c r="BR961" s="122" t="e">
        <f t="shared" ref="BR961" si="18929">J961/J963</f>
        <v>#DIV/0!</v>
      </c>
      <c r="BS961" s="123" t="e">
        <f t="shared" ref="BS961" si="18930">K961/K963</f>
        <v>#DIV/0!</v>
      </c>
      <c r="BT961" s="124" t="e">
        <f t="shared" ref="BT961" si="18931">L961/L963</f>
        <v>#DIV/0!</v>
      </c>
      <c r="BU961" s="122" t="e">
        <f t="shared" ref="BU961" si="18932">M961/M963</f>
        <v>#DIV/0!</v>
      </c>
      <c r="BV961" s="126" t="e">
        <f t="shared" ref="BV961" si="18933">N961/N963</f>
        <v>#DIV/0!</v>
      </c>
      <c r="BW961" s="127" t="e">
        <f t="shared" ref="BW961" si="18934">O961/O963</f>
        <v>#DIV/0!</v>
      </c>
      <c r="BX961" s="122" t="e">
        <f t="shared" ref="BX961" si="18935">P961/P963</f>
        <v>#DIV/0!</v>
      </c>
      <c r="BY961" s="123" t="e">
        <f t="shared" ref="BY961" si="18936">Q961/Q963</f>
        <v>#DIV/0!</v>
      </c>
      <c r="BZ961" s="124" t="e">
        <f t="shared" ref="BZ961" si="18937">R961/R963</f>
        <v>#DIV/0!</v>
      </c>
      <c r="CA961" s="125" t="e">
        <f t="shared" ref="CA961" si="18938">S961/S963</f>
        <v>#DIV/0!</v>
      </c>
      <c r="CB961" s="122" t="e">
        <f t="shared" ref="CB961" si="18939">T961/T963</f>
        <v>#DIV/0!</v>
      </c>
      <c r="CC961" s="123" t="e">
        <f t="shared" ref="CC961" si="18940">U961/U963</f>
        <v>#DIV/0!</v>
      </c>
      <c r="CD961" s="124" t="e">
        <f t="shared" ref="CD961" si="18941">V961/V963</f>
        <v>#DIV/0!</v>
      </c>
      <c r="CE961" s="125" t="e">
        <f t="shared" ref="CE961" si="18942">W961/W963</f>
        <v>#DIV/0!</v>
      </c>
      <c r="CF961" s="122" t="e">
        <f t="shared" ref="CF961" si="18943">X961/X963</f>
        <v>#DIV/0!</v>
      </c>
      <c r="CG961" s="123" t="e">
        <f t="shared" ref="CG961" si="18944">Y961/Y963</f>
        <v>#DIV/0!</v>
      </c>
      <c r="CH961" s="124" t="e">
        <f t="shared" ref="CH961" si="18945">Z961/Z963</f>
        <v>#DIV/0!</v>
      </c>
      <c r="CI961" s="122" t="e">
        <f t="shared" ref="CI961" si="18946">AA961/AA963</f>
        <v>#DIV/0!</v>
      </c>
      <c r="CJ961" s="128" t="e">
        <f t="shared" ref="CJ961" si="18947">AB961/AB963</f>
        <v>#DIV/0!</v>
      </c>
      <c r="CK961" s="129" t="e">
        <f t="shared" ref="CK961" si="18948">AC961/AC963</f>
        <v>#DIV/0!</v>
      </c>
    </row>
    <row r="962" spans="1:89" ht="13.5" thickBot="1" x14ac:dyDescent="0.25">
      <c r="A962" s="130" t="s">
        <v>44</v>
      </c>
      <c r="B962" s="55"/>
      <c r="C962" s="56"/>
      <c r="D962" s="132"/>
      <c r="E962" s="133"/>
      <c r="F962" s="131"/>
      <c r="G962" s="134"/>
      <c r="H962" s="132"/>
      <c r="I962" s="133"/>
      <c r="J962" s="131"/>
      <c r="K962" s="134"/>
      <c r="L962" s="132"/>
      <c r="M962" s="131"/>
      <c r="N962" s="135"/>
      <c r="O962" s="136"/>
      <c r="P962" s="131"/>
      <c r="Q962" s="134"/>
      <c r="R962" s="132"/>
      <c r="S962" s="133"/>
      <c r="T962" s="131"/>
      <c r="U962" s="134"/>
      <c r="V962" s="132"/>
      <c r="W962" s="133"/>
      <c r="X962" s="131"/>
      <c r="Y962" s="134"/>
      <c r="Z962" s="137"/>
      <c r="AA962" s="2"/>
      <c r="AB962" s="163">
        <f t="shared" si="18349"/>
        <v>0</v>
      </c>
      <c r="AC962" s="164">
        <f t="shared" si="18350"/>
        <v>0</v>
      </c>
      <c r="BI962" s="130" t="s">
        <v>44</v>
      </c>
      <c r="BJ962" s="122" t="e">
        <f>B962/B963</f>
        <v>#DIV/0!</v>
      </c>
      <c r="BK962" s="123" t="e">
        <f t="shared" ref="BK962" si="18949">C962/C963</f>
        <v>#DIV/0!</v>
      </c>
      <c r="BL962" s="124" t="e">
        <f t="shared" ref="BL962" si="18950">D962/D963</f>
        <v>#DIV/0!</v>
      </c>
      <c r="BM962" s="125" t="e">
        <f t="shared" ref="BM962" si="18951">E962/E963</f>
        <v>#DIV/0!</v>
      </c>
      <c r="BN962" s="122" t="e">
        <f t="shared" ref="BN962" si="18952">F962/F963</f>
        <v>#DIV/0!</v>
      </c>
      <c r="BO962" s="123" t="e">
        <f t="shared" ref="BO962" si="18953">G962/G963</f>
        <v>#DIV/0!</v>
      </c>
      <c r="BP962" s="124" t="e">
        <f t="shared" ref="BP962" si="18954">H962/H963</f>
        <v>#DIV/0!</v>
      </c>
      <c r="BQ962" s="125" t="e">
        <f t="shared" ref="BQ962" si="18955">I962/I963</f>
        <v>#DIV/0!</v>
      </c>
      <c r="BR962" s="122" t="e">
        <f t="shared" ref="BR962" si="18956">J962/J963</f>
        <v>#DIV/0!</v>
      </c>
      <c r="BS962" s="123" t="e">
        <f t="shared" ref="BS962" si="18957">K962/K963</f>
        <v>#DIV/0!</v>
      </c>
      <c r="BT962" s="124" t="e">
        <f t="shared" ref="BT962" si="18958">L962/L963</f>
        <v>#DIV/0!</v>
      </c>
      <c r="BU962" s="122" t="e">
        <f t="shared" ref="BU962" si="18959">M962/M963</f>
        <v>#DIV/0!</v>
      </c>
      <c r="BV962" s="126" t="e">
        <f t="shared" ref="BV962" si="18960">N962/N963</f>
        <v>#DIV/0!</v>
      </c>
      <c r="BW962" s="127" t="e">
        <f t="shared" ref="BW962" si="18961">O962/O963</f>
        <v>#DIV/0!</v>
      </c>
      <c r="BX962" s="122" t="e">
        <f t="shared" ref="BX962" si="18962">P962/P963</f>
        <v>#DIV/0!</v>
      </c>
      <c r="BY962" s="123" t="e">
        <f t="shared" ref="BY962" si="18963">Q962/Q963</f>
        <v>#DIV/0!</v>
      </c>
      <c r="BZ962" s="124" t="e">
        <f t="shared" ref="BZ962" si="18964">R962/R963</f>
        <v>#DIV/0!</v>
      </c>
      <c r="CA962" s="125" t="e">
        <f t="shared" ref="CA962" si="18965">S962/S963</f>
        <v>#DIV/0!</v>
      </c>
      <c r="CB962" s="122" t="e">
        <f t="shared" ref="CB962" si="18966">T962/T963</f>
        <v>#DIV/0!</v>
      </c>
      <c r="CC962" s="123" t="e">
        <f t="shared" ref="CC962" si="18967">U962/U963</f>
        <v>#DIV/0!</v>
      </c>
      <c r="CD962" s="124" t="e">
        <f t="shared" ref="CD962" si="18968">V962/V963</f>
        <v>#DIV/0!</v>
      </c>
      <c r="CE962" s="125" t="e">
        <f t="shared" ref="CE962" si="18969">W962/W963</f>
        <v>#DIV/0!</v>
      </c>
      <c r="CF962" s="122" t="e">
        <f t="shared" ref="CF962" si="18970">X962/X963</f>
        <v>#DIV/0!</v>
      </c>
      <c r="CG962" s="123" t="e">
        <f t="shared" ref="CG962" si="18971">Y962/Y963</f>
        <v>#DIV/0!</v>
      </c>
      <c r="CH962" s="124" t="e">
        <f t="shared" ref="CH962" si="18972">Z962/Z963</f>
        <v>#DIV/0!</v>
      </c>
      <c r="CI962" s="122" t="e">
        <f t="shared" ref="CI962" si="18973">AA962/AA963</f>
        <v>#DIV/0!</v>
      </c>
      <c r="CJ962" s="128" t="e">
        <f t="shared" ref="CJ962" si="18974">AB962/AB963</f>
        <v>#DIV/0!</v>
      </c>
      <c r="CK962" s="129" t="e">
        <f t="shared" ref="CK962" si="18975">AC962/AC963</f>
        <v>#DIV/0!</v>
      </c>
    </row>
    <row r="963" spans="1:89" ht="14.25" thickTop="1" thickBot="1" x14ac:dyDescent="0.25">
      <c r="A963" s="250" t="s">
        <v>25</v>
      </c>
      <c r="B963" s="14">
        <f t="shared" ref="B963:AA963" si="18976">SUM(B940:B962)</f>
        <v>0</v>
      </c>
      <c r="C963" s="1">
        <f t="shared" si="18976"/>
        <v>0</v>
      </c>
      <c r="D963" s="14">
        <f t="shared" si="18976"/>
        <v>0</v>
      </c>
      <c r="E963" s="1">
        <f t="shared" si="18976"/>
        <v>0</v>
      </c>
      <c r="F963" s="14">
        <f t="shared" si="18976"/>
        <v>0</v>
      </c>
      <c r="G963" s="1">
        <f t="shared" si="18976"/>
        <v>0</v>
      </c>
      <c r="H963" s="14">
        <f t="shared" si="18976"/>
        <v>0</v>
      </c>
      <c r="I963" s="1">
        <f t="shared" si="18976"/>
        <v>0</v>
      </c>
      <c r="J963" s="14">
        <f t="shared" si="18976"/>
        <v>0</v>
      </c>
      <c r="K963" s="1">
        <f t="shared" si="18976"/>
        <v>0</v>
      </c>
      <c r="L963" s="14">
        <f t="shared" si="18976"/>
        <v>0</v>
      </c>
      <c r="M963" s="1">
        <f t="shared" si="18976"/>
        <v>0</v>
      </c>
      <c r="N963" s="14">
        <f t="shared" si="18976"/>
        <v>0</v>
      </c>
      <c r="O963" s="1">
        <f t="shared" si="18976"/>
        <v>0</v>
      </c>
      <c r="P963" s="14">
        <f t="shared" si="18976"/>
        <v>0</v>
      </c>
      <c r="Q963" s="1">
        <f t="shared" si="18976"/>
        <v>0</v>
      </c>
      <c r="R963" s="14">
        <f t="shared" si="18976"/>
        <v>0</v>
      </c>
      <c r="S963" s="1">
        <f t="shared" si="18976"/>
        <v>0</v>
      </c>
      <c r="T963" s="14">
        <f t="shared" si="18976"/>
        <v>0</v>
      </c>
      <c r="U963" s="1">
        <f t="shared" si="18976"/>
        <v>0</v>
      </c>
      <c r="V963" s="14">
        <f t="shared" si="18976"/>
        <v>0</v>
      </c>
      <c r="W963" s="1">
        <f t="shared" si="18976"/>
        <v>0</v>
      </c>
      <c r="X963" s="14">
        <f t="shared" si="18976"/>
        <v>0</v>
      </c>
      <c r="Y963" s="1">
        <f t="shared" si="18976"/>
        <v>0</v>
      </c>
      <c r="Z963" s="14">
        <f t="shared" si="18976"/>
        <v>0</v>
      </c>
      <c r="AA963" s="1">
        <f t="shared" si="18976"/>
        <v>0</v>
      </c>
      <c r="AB963" s="165">
        <f t="shared" ref="AB963:AC963" si="18977">SUM(AB939:AB962)</f>
        <v>0</v>
      </c>
      <c r="AC963" s="166">
        <f t="shared" si="18977"/>
        <v>0</v>
      </c>
      <c r="BI963" s="250" t="s">
        <v>25</v>
      </c>
      <c r="BJ963" s="146" t="e">
        <f>SUM(BJ939:BJ962)</f>
        <v>#DIV/0!</v>
      </c>
      <c r="BK963" s="147" t="e">
        <f t="shared" ref="BK963:CK963" si="18978">SUM(BK939:BK962)</f>
        <v>#DIV/0!</v>
      </c>
      <c r="BL963" s="146" t="e">
        <f t="shared" si="18978"/>
        <v>#DIV/0!</v>
      </c>
      <c r="BM963" s="147" t="e">
        <f t="shared" si="18978"/>
        <v>#DIV/0!</v>
      </c>
      <c r="BN963" s="146" t="e">
        <f t="shared" si="18978"/>
        <v>#DIV/0!</v>
      </c>
      <c r="BO963" s="147" t="e">
        <f t="shared" si="18978"/>
        <v>#DIV/0!</v>
      </c>
      <c r="BP963" s="146" t="e">
        <f t="shared" si="18978"/>
        <v>#DIV/0!</v>
      </c>
      <c r="BQ963" s="147" t="e">
        <f t="shared" si="18978"/>
        <v>#DIV/0!</v>
      </c>
      <c r="BR963" s="146" t="e">
        <f t="shared" si="18978"/>
        <v>#DIV/0!</v>
      </c>
      <c r="BS963" s="147" t="e">
        <f t="shared" si="18978"/>
        <v>#DIV/0!</v>
      </c>
      <c r="BT963" s="146" t="e">
        <f t="shared" si="18978"/>
        <v>#DIV/0!</v>
      </c>
      <c r="BU963" s="147" t="e">
        <f t="shared" si="18978"/>
        <v>#DIV/0!</v>
      </c>
      <c r="BV963" s="146" t="e">
        <f t="shared" si="18978"/>
        <v>#DIV/0!</v>
      </c>
      <c r="BW963" s="147" t="e">
        <f t="shared" si="18978"/>
        <v>#DIV/0!</v>
      </c>
      <c r="BX963" s="146" t="e">
        <f t="shared" si="18978"/>
        <v>#DIV/0!</v>
      </c>
      <c r="BY963" s="147" t="e">
        <f t="shared" si="18978"/>
        <v>#DIV/0!</v>
      </c>
      <c r="BZ963" s="146" t="e">
        <f t="shared" si="18978"/>
        <v>#DIV/0!</v>
      </c>
      <c r="CA963" s="147" t="e">
        <f t="shared" si="18978"/>
        <v>#DIV/0!</v>
      </c>
      <c r="CB963" s="146" t="e">
        <f t="shared" si="18978"/>
        <v>#DIV/0!</v>
      </c>
      <c r="CC963" s="147" t="e">
        <f t="shared" si="18978"/>
        <v>#DIV/0!</v>
      </c>
      <c r="CD963" s="146" t="e">
        <f t="shared" si="18978"/>
        <v>#DIV/0!</v>
      </c>
      <c r="CE963" s="147" t="e">
        <f t="shared" si="18978"/>
        <v>#DIV/0!</v>
      </c>
      <c r="CF963" s="146" t="e">
        <f t="shared" si="18978"/>
        <v>#DIV/0!</v>
      </c>
      <c r="CG963" s="147" t="e">
        <f t="shared" si="18978"/>
        <v>#DIV/0!</v>
      </c>
      <c r="CH963" s="146" t="e">
        <f t="shared" si="18978"/>
        <v>#DIV/0!</v>
      </c>
      <c r="CI963" s="147" t="e">
        <f t="shared" si="18978"/>
        <v>#DIV/0!</v>
      </c>
      <c r="CJ963" s="146" t="e">
        <f t="shared" si="18978"/>
        <v>#DIV/0!</v>
      </c>
      <c r="CK963" s="147" t="e">
        <f t="shared" si="18978"/>
        <v>#DIV/0!</v>
      </c>
    </row>
    <row r="964" spans="1:89" ht="13.5" thickTop="1" x14ac:dyDescent="0.2">
      <c r="A964" s="177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C23" sqref="C23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2" customWidth="1"/>
    <col min="30" max="16384" width="8.85546875" style="8"/>
  </cols>
  <sheetData>
    <row r="2" spans="1:31" ht="15.75" x14ac:dyDescent="0.25">
      <c r="A2" s="275" t="s">
        <v>0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</row>
    <row r="4" spans="1:31" ht="13.5" thickBot="1" x14ac:dyDescent="0.25">
      <c r="A4" s="42" t="s">
        <v>45</v>
      </c>
    </row>
    <row r="5" spans="1:31" ht="14.25" thickTop="1" thickBot="1" x14ac:dyDescent="0.25">
      <c r="A5" s="276" t="s">
        <v>2</v>
      </c>
      <c r="B5" s="270" t="s">
        <v>3</v>
      </c>
      <c r="C5" s="271"/>
      <c r="D5" s="270" t="s">
        <v>4</v>
      </c>
      <c r="E5" s="271"/>
      <c r="F5" s="270" t="s">
        <v>5</v>
      </c>
      <c r="G5" s="271"/>
      <c r="H5" s="270" t="s">
        <v>6</v>
      </c>
      <c r="I5" s="271"/>
      <c r="J5" s="270" t="s">
        <v>7</v>
      </c>
      <c r="K5" s="271"/>
      <c r="L5" s="270" t="s">
        <v>8</v>
      </c>
      <c r="M5" s="271"/>
      <c r="N5" s="270" t="s">
        <v>9</v>
      </c>
      <c r="O5" s="271"/>
      <c r="P5" s="270" t="s">
        <v>10</v>
      </c>
      <c r="Q5" s="271"/>
      <c r="R5" s="270" t="s">
        <v>11</v>
      </c>
      <c r="S5" s="271"/>
      <c r="T5" s="270" t="s">
        <v>12</v>
      </c>
      <c r="U5" s="271"/>
      <c r="V5" s="270" t="s">
        <v>13</v>
      </c>
      <c r="W5" s="271"/>
      <c r="X5" s="270" t="s">
        <v>14</v>
      </c>
      <c r="Y5" s="271"/>
      <c r="Z5" s="270" t="s">
        <v>15</v>
      </c>
      <c r="AA5" s="271"/>
      <c r="AB5" s="270" t="s">
        <v>16</v>
      </c>
      <c r="AC5" s="271"/>
    </row>
    <row r="6" spans="1:31" s="69" customFormat="1" ht="15" thickTop="1" thickBot="1" x14ac:dyDescent="0.25">
      <c r="A6" s="277"/>
      <c r="B6" s="70" t="s">
        <v>17</v>
      </c>
      <c r="C6" s="71" t="s">
        <v>18</v>
      </c>
      <c r="D6" s="72" t="s">
        <v>17</v>
      </c>
      <c r="E6" s="73" t="s">
        <v>18</v>
      </c>
      <c r="F6" s="74" t="s">
        <v>17</v>
      </c>
      <c r="G6" s="71" t="s">
        <v>18</v>
      </c>
      <c r="H6" s="72" t="s">
        <v>17</v>
      </c>
      <c r="I6" s="73" t="s">
        <v>18</v>
      </c>
      <c r="J6" s="74" t="s">
        <v>17</v>
      </c>
      <c r="K6" s="71" t="s">
        <v>18</v>
      </c>
      <c r="L6" s="72" t="s">
        <v>17</v>
      </c>
      <c r="M6" s="74" t="s">
        <v>18</v>
      </c>
      <c r="N6" s="70" t="s">
        <v>17</v>
      </c>
      <c r="O6" s="75" t="s">
        <v>18</v>
      </c>
      <c r="P6" s="74" t="s">
        <v>17</v>
      </c>
      <c r="Q6" s="71" t="s">
        <v>18</v>
      </c>
      <c r="R6" s="72" t="s">
        <v>17</v>
      </c>
      <c r="S6" s="73" t="s">
        <v>18</v>
      </c>
      <c r="T6" s="74" t="s">
        <v>17</v>
      </c>
      <c r="U6" s="71" t="s">
        <v>18</v>
      </c>
      <c r="V6" s="72" t="s">
        <v>17</v>
      </c>
      <c r="W6" s="73" t="s">
        <v>18</v>
      </c>
      <c r="X6" s="74" t="s">
        <v>17</v>
      </c>
      <c r="Y6" s="71" t="s">
        <v>18</v>
      </c>
      <c r="Z6" s="72" t="s">
        <v>17</v>
      </c>
      <c r="AA6" s="74" t="s">
        <v>18</v>
      </c>
      <c r="AB6" s="70" t="s">
        <v>17</v>
      </c>
      <c r="AC6" s="75" t="s">
        <v>18</v>
      </c>
    </row>
    <row r="7" spans="1:31" ht="13.5" thickTop="1" x14ac:dyDescent="0.2">
      <c r="A7" s="84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7"/>
      <c r="AE7" s="17"/>
    </row>
    <row r="8" spans="1:31" x14ac:dyDescent="0.2">
      <c r="A8" s="85" t="s">
        <v>21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6175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3155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33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11347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111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7982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578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226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264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495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985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2955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1922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894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1104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397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971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3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31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85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21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59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33773</v>
      </c>
      <c r="AC8" s="5">
        <f t="shared" si="0"/>
        <v>6020</v>
      </c>
      <c r="AD8" s="17"/>
      <c r="AE8" s="17"/>
    </row>
    <row r="9" spans="1:31" x14ac:dyDescent="0.2">
      <c r="A9" s="86" t="s">
        <v>23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28071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1009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12905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2531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45385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6073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34156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9946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1559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3658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5866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12961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22227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27950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10952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14781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14218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17091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1327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8296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6270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19536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11543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9200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28065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18739</v>
      </c>
      <c r="AB9" s="6">
        <f t="shared" si="0"/>
        <v>222544</v>
      </c>
      <c r="AC9" s="7">
        <f t="shared" si="0"/>
        <v>151771</v>
      </c>
      <c r="AD9" s="17"/>
      <c r="AE9" s="17"/>
    </row>
    <row r="10" spans="1:31" x14ac:dyDescent="0.2">
      <c r="A10" s="85" t="s">
        <v>24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41903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15507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18080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12170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54186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20823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50364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27689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3200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8663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12100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27760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39416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52261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23447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26043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30517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28371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3818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15527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14473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37889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20481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16533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44196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36910</v>
      </c>
      <c r="AB10" s="4">
        <f t="shared" si="0"/>
        <v>356181</v>
      </c>
      <c r="AC10" s="5">
        <f t="shared" si="0"/>
        <v>326146</v>
      </c>
      <c r="AD10" s="17"/>
      <c r="AE10" s="17"/>
    </row>
    <row r="11" spans="1:31" x14ac:dyDescent="0.2">
      <c r="A11" s="86" t="s">
        <v>20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44266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20811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16009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14817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47026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27260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56177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37881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4227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14066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15599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41662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45832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61381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31023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28062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38437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30468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5438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17555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15792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37273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25542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22353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51251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44206</v>
      </c>
      <c r="AB11" s="6">
        <f t="shared" si="0"/>
        <v>396619</v>
      </c>
      <c r="AC11" s="7">
        <f t="shared" si="0"/>
        <v>397795</v>
      </c>
      <c r="AD11" s="17"/>
      <c r="AE11" s="17"/>
    </row>
    <row r="12" spans="1:31" x14ac:dyDescent="0.2">
      <c r="A12" s="85" t="s">
        <v>22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40260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19951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13180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13332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44824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21476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49266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34854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4129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13352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12866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39029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38298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56361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24847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23584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36316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25779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4580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13294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13218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32636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20995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19614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47732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41242</v>
      </c>
      <c r="AB12" s="4">
        <f t="shared" si="0"/>
        <v>350511</v>
      </c>
      <c r="AC12" s="5">
        <f t="shared" si="0"/>
        <v>354504</v>
      </c>
      <c r="AD12" s="17"/>
      <c r="AE12" s="17"/>
    </row>
    <row r="13" spans="1:31" x14ac:dyDescent="0.2">
      <c r="A13" s="86" t="s">
        <v>27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35838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25807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12515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11364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44836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17490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50757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37438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4769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13825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12419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38704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37244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59928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20781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20477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34059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25685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4178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9703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12987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36372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18131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13468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47068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43348</v>
      </c>
      <c r="AB13" s="6">
        <f t="shared" si="0"/>
        <v>335582</v>
      </c>
      <c r="AC13" s="7">
        <f t="shared" si="0"/>
        <v>353609</v>
      </c>
      <c r="AD13" s="17"/>
      <c r="AE13" s="17"/>
    </row>
    <row r="14" spans="1:31" x14ac:dyDescent="0.2">
      <c r="A14" s="85" t="s">
        <v>28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26352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24525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10520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9944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33757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15858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41239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32901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5122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10659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11560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27340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31658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41668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17443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15278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27412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22681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3542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6969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12041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28247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15244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9940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41701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43485</v>
      </c>
      <c r="AB14" s="4">
        <f t="shared" si="0"/>
        <v>277591</v>
      </c>
      <c r="AC14" s="5">
        <f t="shared" si="0"/>
        <v>289495</v>
      </c>
      <c r="AD14" s="17"/>
      <c r="AE14" s="17"/>
    </row>
    <row r="15" spans="1:31" x14ac:dyDescent="0.2">
      <c r="A15" s="86" t="s">
        <v>29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24833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23125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10330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9507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31039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15575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40132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32601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5414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6411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12899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25854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30593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38103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16829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14633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26075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22072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4578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5191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13230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27172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14536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8229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40846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44136</v>
      </c>
      <c r="AB15" s="6">
        <f t="shared" si="0"/>
        <v>271334</v>
      </c>
      <c r="AC15" s="7">
        <f t="shared" si="0"/>
        <v>272609</v>
      </c>
      <c r="AD15" s="17"/>
      <c r="AE15" s="17"/>
    </row>
    <row r="16" spans="1:31" x14ac:dyDescent="0.2">
      <c r="A16" s="85" t="s">
        <v>31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21643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22597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9545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9670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25335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16302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35464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33316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5394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5191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13320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19744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29514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32031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15149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13762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22988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20757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4202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4570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13767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21651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12096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7018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39672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43708</v>
      </c>
      <c r="AB16" s="4">
        <f t="shared" si="0"/>
        <v>248089</v>
      </c>
      <c r="AC16" s="5">
        <f t="shared" si="0"/>
        <v>250317</v>
      </c>
      <c r="AD16" s="17"/>
      <c r="AE16" s="17"/>
    </row>
    <row r="17" spans="1:31" x14ac:dyDescent="0.2">
      <c r="A17" s="86" t="s">
        <v>33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20070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22395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8372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10072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20567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17168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33915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33596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5360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4916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13751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15728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28766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28730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15232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13060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22036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19690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3383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4821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14322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19249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11474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6514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37823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43969</v>
      </c>
      <c r="AB17" s="6">
        <f t="shared" si="0"/>
        <v>235071</v>
      </c>
      <c r="AC17" s="7">
        <f t="shared" si="0"/>
        <v>239908</v>
      </c>
      <c r="AD17" s="17"/>
      <c r="AE17" s="17"/>
    </row>
    <row r="18" spans="1:31" x14ac:dyDescent="0.2">
      <c r="A18" s="85" t="s">
        <v>34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19002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24748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9107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9874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20053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20592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32956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35892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5887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4062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15972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13694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32224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26739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17445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12121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22537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20657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4431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4118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17711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18092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12003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6048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38966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43716</v>
      </c>
      <c r="AB18" s="4">
        <f t="shared" si="0"/>
        <v>248294</v>
      </c>
      <c r="AC18" s="5">
        <f t="shared" si="0"/>
        <v>240353</v>
      </c>
      <c r="AD18" s="17"/>
      <c r="AE18" s="17"/>
    </row>
    <row r="19" spans="1:31" x14ac:dyDescent="0.2">
      <c r="A19" s="86" t="s">
        <v>35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19879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30066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10075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11155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20443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28960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35014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44219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6813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3498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25425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13363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41576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28924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19773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13791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24430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24884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6582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2794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24071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19215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16409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6127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41794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48473</v>
      </c>
      <c r="AB19" s="6">
        <f t="shared" si="0"/>
        <v>292284</v>
      </c>
      <c r="AC19" s="7">
        <f t="shared" si="0"/>
        <v>275469</v>
      </c>
      <c r="AD19" s="17"/>
      <c r="AE19" s="17"/>
    </row>
    <row r="20" spans="1:31" x14ac:dyDescent="0.2">
      <c r="A20" s="85" t="s">
        <v>36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23526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40254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16568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13333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25334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46142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39505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57852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11538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3607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31131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12668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53135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35088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27977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18544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32878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33002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14272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2896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38771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22225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24715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7215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48694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56825</v>
      </c>
      <c r="AB20" s="4">
        <f t="shared" si="0"/>
        <v>388044</v>
      </c>
      <c r="AC20" s="5">
        <f t="shared" si="0"/>
        <v>349651</v>
      </c>
      <c r="AD20" s="17"/>
      <c r="AE20" s="17"/>
    </row>
    <row r="21" spans="1:31" x14ac:dyDescent="0.2">
      <c r="A21" s="86" t="s">
        <v>30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28510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52238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18115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15996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27143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56837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45331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71498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15259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4073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40498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13603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67303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40770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32406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24528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33322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40949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14926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3583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39450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25776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31070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9396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51733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66780</v>
      </c>
      <c r="AB21" s="6">
        <f t="shared" si="0"/>
        <v>445066</v>
      </c>
      <c r="AC21" s="7">
        <f t="shared" si="0"/>
        <v>426027</v>
      </c>
      <c r="AD21" s="17"/>
      <c r="AE21" s="17"/>
    </row>
    <row r="22" spans="1:31" x14ac:dyDescent="0.2">
      <c r="A22" s="85" t="s">
        <v>32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27381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51647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12749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17252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21063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53137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42133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72794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10849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3825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41390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11907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61021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41162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27325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27548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30635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41279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12362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3151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42724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23077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27495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10243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47051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66329</v>
      </c>
      <c r="AB22" s="4">
        <f t="shared" si="0"/>
        <v>404178</v>
      </c>
      <c r="AC22" s="5">
        <f t="shared" si="0"/>
        <v>423351</v>
      </c>
      <c r="AD22" s="17"/>
      <c r="AE22" s="17"/>
    </row>
    <row r="23" spans="1:31" x14ac:dyDescent="0.2">
      <c r="A23" s="86" t="s">
        <v>37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28794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41116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9380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15577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18701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49473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36957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60329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9556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3013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31617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11274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49456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36554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18508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24177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24898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34948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7942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2933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36026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19138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17611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9682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39829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54658</v>
      </c>
      <c r="AB23" s="6">
        <f t="shared" si="0"/>
        <v>329275</v>
      </c>
      <c r="AC23" s="7">
        <f t="shared" si="0"/>
        <v>362872</v>
      </c>
      <c r="AD23" s="17"/>
      <c r="AE23" s="17"/>
    </row>
    <row r="24" spans="1:31" x14ac:dyDescent="0.2">
      <c r="A24" s="85" t="s">
        <v>38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24962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26520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7524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13062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18581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35010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31175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45257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7824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2192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22908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12300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37980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35227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12384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22072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19890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28138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6075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3695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27296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17860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11032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9599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32765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40079</v>
      </c>
      <c r="AB24" s="4">
        <f t="shared" si="0"/>
        <v>260396</v>
      </c>
      <c r="AC24" s="5">
        <f t="shared" si="0"/>
        <v>291011</v>
      </c>
      <c r="AD24" s="17"/>
      <c r="AE24" s="17"/>
    </row>
    <row r="25" spans="1:31" x14ac:dyDescent="0.2">
      <c r="A25" s="86" t="s">
        <v>39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8983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18949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3323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10523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9142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31211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14797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36470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2334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1803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24885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8815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33573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28623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10555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16682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16349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23134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3098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3099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24023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12232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6726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9358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23411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28264</v>
      </c>
      <c r="AB25" s="6">
        <f t="shared" si="0"/>
        <v>181199</v>
      </c>
      <c r="AC25" s="7">
        <f t="shared" si="0"/>
        <v>229163</v>
      </c>
      <c r="AD25" s="17"/>
      <c r="AE25" s="17"/>
    </row>
    <row r="26" spans="1:31" x14ac:dyDescent="0.2">
      <c r="A26" s="85" t="s">
        <v>40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6968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109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4071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247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11145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1528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10663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512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450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4099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1425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4748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4516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1611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2711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3559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1891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450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175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2907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376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1087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775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1913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3308</v>
      </c>
      <c r="AB26" s="4">
        <f t="shared" si="0"/>
        <v>22770</v>
      </c>
      <c r="AC26" s="5">
        <f t="shared" si="0"/>
        <v>48474</v>
      </c>
      <c r="AD26" s="17"/>
      <c r="AE26" s="17"/>
    </row>
    <row r="27" spans="1:31" x14ac:dyDescent="0.2">
      <c r="A27" s="86" t="s">
        <v>41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17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2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4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23</v>
      </c>
      <c r="AD27" s="17"/>
      <c r="AE27" s="17"/>
    </row>
    <row r="28" spans="1:31" x14ac:dyDescent="0.2">
      <c r="A28" s="85" t="s">
        <v>42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7"/>
      <c r="AE28" s="17"/>
    </row>
    <row r="29" spans="1:31" x14ac:dyDescent="0.2">
      <c r="A29" s="86" t="s">
        <v>43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7"/>
      <c r="AE29" s="17"/>
    </row>
    <row r="30" spans="1:31" ht="13.5" thickBot="1" x14ac:dyDescent="0.25">
      <c r="A30" s="85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7"/>
      <c r="AE30" s="17"/>
    </row>
    <row r="31" spans="1:31" ht="14.25" thickTop="1" thickBot="1" x14ac:dyDescent="0.25">
      <c r="A31" s="9" t="s">
        <v>25</v>
      </c>
      <c r="B31" s="19">
        <f>SUM(B7:B30)</f>
        <v>470448</v>
      </c>
      <c r="C31" s="1">
        <f t="shared" ref="C31:AC31" si="1">SUM(C7:C30)</f>
        <v>468250</v>
      </c>
      <c r="D31" s="19">
        <f t="shared" si="1"/>
        <v>201561</v>
      </c>
      <c r="E31" s="1">
        <f t="shared" si="1"/>
        <v>204285</v>
      </c>
      <c r="F31" s="19">
        <f t="shared" si="1"/>
        <v>519009</v>
      </c>
      <c r="G31" s="1">
        <f t="shared" si="1"/>
        <v>490647</v>
      </c>
      <c r="H31" s="19">
        <f t="shared" si="1"/>
        <v>678848</v>
      </c>
      <c r="I31" s="1">
        <f t="shared" si="1"/>
        <v>715774</v>
      </c>
      <c r="J31" s="19">
        <f t="shared" si="1"/>
        <v>109972</v>
      </c>
      <c r="K31" s="1">
        <f t="shared" si="1"/>
        <v>107528</v>
      </c>
      <c r="L31" s="19">
        <f t="shared" si="1"/>
        <v>348800</v>
      </c>
      <c r="M31" s="1">
        <f t="shared" si="1"/>
        <v>348816</v>
      </c>
      <c r="N31" s="19">
        <f t="shared" si="1"/>
        <v>687519</v>
      </c>
      <c r="O31" s="1">
        <f t="shared" si="1"/>
        <v>677938</v>
      </c>
      <c r="P31" s="19">
        <f t="shared" si="1"/>
        <v>344581</v>
      </c>
      <c r="Q31" s="1">
        <f t="shared" si="1"/>
        <v>332958</v>
      </c>
      <c r="R31" s="19">
        <f t="shared" si="1"/>
        <v>460953</v>
      </c>
      <c r="S31" s="1">
        <f t="shared" si="1"/>
        <v>462447</v>
      </c>
      <c r="T31" s="19">
        <f>SUM(T7:T30)</f>
        <v>105187</v>
      </c>
      <c r="U31" s="1">
        <f t="shared" si="1"/>
        <v>112401</v>
      </c>
      <c r="V31" s="19">
        <f t="shared" si="1"/>
        <v>369164</v>
      </c>
      <c r="W31" s="1">
        <f t="shared" si="1"/>
        <v>418037</v>
      </c>
      <c r="X31" s="19">
        <f t="shared" si="1"/>
        <v>298249</v>
      </c>
      <c r="Y31" s="1">
        <f t="shared" si="1"/>
        <v>181312</v>
      </c>
      <c r="Z31" s="19">
        <f t="shared" si="1"/>
        <v>704510</v>
      </c>
      <c r="AA31" s="1">
        <f t="shared" si="1"/>
        <v>768175</v>
      </c>
      <c r="AB31" s="19">
        <f t="shared" si="1"/>
        <v>5298801</v>
      </c>
      <c r="AC31" s="1">
        <f t="shared" si="1"/>
        <v>5288568</v>
      </c>
    </row>
    <row r="32" spans="1:31" s="68" customFormat="1" ht="16.5" thickTop="1" x14ac:dyDescent="0.25">
      <c r="A32" s="66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173" t="str">
        <f>IF(AB31='Daily Total'!D38,"Correct","Wrong")</f>
        <v>Correct</v>
      </c>
      <c r="AC32" s="173" t="str">
        <f>IF(AC31='Daily Total'!E38,"Correct","Wrong")</f>
        <v>Correct</v>
      </c>
    </row>
    <row r="33" spans="1:31" x14ac:dyDescent="0.2">
      <c r="D33" s="212"/>
      <c r="E33" s="212"/>
      <c r="F33" s="212"/>
      <c r="G33" s="212"/>
      <c r="AC33" s="94"/>
    </row>
    <row r="35" spans="1:31" x14ac:dyDescent="0.2">
      <c r="A35" s="42" t="s">
        <v>46</v>
      </c>
      <c r="B35" s="17"/>
      <c r="C35" s="17"/>
    </row>
    <row r="36" spans="1:31" ht="13.5" thickBot="1" x14ac:dyDescent="0.25">
      <c r="B36" s="17"/>
      <c r="C36" s="17"/>
    </row>
    <row r="37" spans="1:31" ht="14.25" thickTop="1" thickBot="1" x14ac:dyDescent="0.25">
      <c r="A37" s="276" t="s">
        <v>2</v>
      </c>
      <c r="B37" s="270" t="s">
        <v>3</v>
      </c>
      <c r="C37" s="271"/>
      <c r="D37" s="270" t="s">
        <v>4</v>
      </c>
      <c r="E37" s="271"/>
      <c r="F37" s="270" t="s">
        <v>5</v>
      </c>
      <c r="G37" s="271"/>
      <c r="H37" s="270" t="s">
        <v>6</v>
      </c>
      <c r="I37" s="271"/>
      <c r="J37" s="270" t="s">
        <v>7</v>
      </c>
      <c r="K37" s="271"/>
      <c r="L37" s="270" t="s">
        <v>8</v>
      </c>
      <c r="M37" s="271"/>
      <c r="N37" s="270" t="s">
        <v>9</v>
      </c>
      <c r="O37" s="271"/>
      <c r="P37" s="270" t="s">
        <v>10</v>
      </c>
      <c r="Q37" s="271"/>
      <c r="R37" s="270" t="s">
        <v>11</v>
      </c>
      <c r="S37" s="271"/>
      <c r="T37" s="270" t="s">
        <v>12</v>
      </c>
      <c r="U37" s="271"/>
      <c r="V37" s="270" t="s">
        <v>13</v>
      </c>
      <c r="W37" s="271"/>
      <c r="X37" s="270" t="s">
        <v>14</v>
      </c>
      <c r="Y37" s="271"/>
      <c r="Z37" s="270" t="s">
        <v>15</v>
      </c>
      <c r="AA37" s="271"/>
      <c r="AB37" s="270" t="s">
        <v>47</v>
      </c>
      <c r="AC37" s="271"/>
    </row>
    <row r="38" spans="1:31" ht="15" thickTop="1" thickBot="1" x14ac:dyDescent="0.3">
      <c r="A38" s="277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31" ht="13.5" thickTop="1" x14ac:dyDescent="0.2">
      <c r="A39" s="84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7"/>
      <c r="AE39" s="17"/>
    </row>
    <row r="40" spans="1:31" x14ac:dyDescent="0.2">
      <c r="A40" s="85" t="s">
        <v>21</v>
      </c>
      <c r="B40" s="20">
        <f t="shared" ref="B40:AA40" si="2">+B8/$B$65</f>
        <v>220.53571428571428</v>
      </c>
      <c r="C40" s="20">
        <f t="shared" si="2"/>
        <v>0</v>
      </c>
      <c r="D40" s="20">
        <f t="shared" si="2"/>
        <v>112.67857142857143</v>
      </c>
      <c r="E40" s="20">
        <f t="shared" si="2"/>
        <v>1.1785714285714286</v>
      </c>
      <c r="F40" s="20">
        <f t="shared" si="2"/>
        <v>405.25</v>
      </c>
      <c r="G40" s="20">
        <f t="shared" si="2"/>
        <v>3.9642857142857144</v>
      </c>
      <c r="H40" s="20">
        <f t="shared" si="2"/>
        <v>285.07142857142856</v>
      </c>
      <c r="I40" s="20">
        <f t="shared" si="2"/>
        <v>20.642857142857142</v>
      </c>
      <c r="J40" s="20">
        <f t="shared" si="2"/>
        <v>8.0714285714285712</v>
      </c>
      <c r="K40" s="20">
        <f t="shared" si="2"/>
        <v>9.4285714285714288</v>
      </c>
      <c r="L40" s="20">
        <f t="shared" si="2"/>
        <v>17.678571428571427</v>
      </c>
      <c r="M40" s="20">
        <f t="shared" si="2"/>
        <v>35.178571428571431</v>
      </c>
      <c r="N40" s="20">
        <f t="shared" si="2"/>
        <v>105.53571428571429</v>
      </c>
      <c r="O40" s="20">
        <f t="shared" si="2"/>
        <v>68.642857142857139</v>
      </c>
      <c r="P40" s="20">
        <f t="shared" si="2"/>
        <v>31.928571428571427</v>
      </c>
      <c r="Q40" s="20">
        <f t="shared" si="2"/>
        <v>39.428571428571431</v>
      </c>
      <c r="R40" s="20">
        <f t="shared" si="2"/>
        <v>14.178571428571429</v>
      </c>
      <c r="S40" s="20">
        <f t="shared" si="2"/>
        <v>34.678571428571431</v>
      </c>
      <c r="T40" s="20">
        <f t="shared" si="2"/>
        <v>0.10714285714285714</v>
      </c>
      <c r="U40" s="20">
        <f t="shared" si="2"/>
        <v>1.1071428571428572</v>
      </c>
      <c r="V40" s="20">
        <f t="shared" si="2"/>
        <v>3.0357142857142856</v>
      </c>
      <c r="W40" s="20">
        <f t="shared" si="2"/>
        <v>0.75</v>
      </c>
      <c r="X40" s="20">
        <f t="shared" si="2"/>
        <v>2.1071428571428572</v>
      </c>
      <c r="Y40" s="20">
        <f t="shared" si="2"/>
        <v>0</v>
      </c>
      <c r="Z40" s="20">
        <f t="shared" si="2"/>
        <v>0</v>
      </c>
      <c r="AA40" s="20">
        <f t="shared" si="2"/>
        <v>0</v>
      </c>
      <c r="AB40" s="4">
        <f>B40+D40+F40+H40+J40+L40+N40+P40+R40+T40+V40+X40+Z40</f>
        <v>1206.1785714285711</v>
      </c>
      <c r="AC40" s="5">
        <f t="shared" ref="AC40:AC62" si="3">C40+E40+G40+I40+K40+M40+O40+Q40+S40+U40+W40+Y40+AA40</f>
        <v>215.00000000000003</v>
      </c>
      <c r="AD40" s="17"/>
      <c r="AE40" s="17"/>
    </row>
    <row r="41" spans="1:31" x14ac:dyDescent="0.2">
      <c r="A41" s="86" t="s">
        <v>23</v>
      </c>
      <c r="B41" s="20">
        <f t="shared" ref="B41:AA41" si="4">+B9/$B$65</f>
        <v>1002.5357142857143</v>
      </c>
      <c r="C41" s="20">
        <f t="shared" si="4"/>
        <v>36.035714285714285</v>
      </c>
      <c r="D41" s="20">
        <f t="shared" si="4"/>
        <v>460.89285714285717</v>
      </c>
      <c r="E41" s="20">
        <f t="shared" si="4"/>
        <v>90.392857142857139</v>
      </c>
      <c r="F41" s="20">
        <f t="shared" si="4"/>
        <v>1620.8928571428571</v>
      </c>
      <c r="G41" s="20">
        <f t="shared" si="4"/>
        <v>216.89285714285714</v>
      </c>
      <c r="H41" s="20">
        <f t="shared" si="4"/>
        <v>1219.8571428571429</v>
      </c>
      <c r="I41" s="20">
        <f t="shared" si="4"/>
        <v>355.21428571428572</v>
      </c>
      <c r="J41" s="20">
        <f t="shared" si="4"/>
        <v>55.678571428571431</v>
      </c>
      <c r="K41" s="20">
        <f t="shared" si="4"/>
        <v>130.64285714285714</v>
      </c>
      <c r="L41" s="20">
        <f t="shared" si="4"/>
        <v>209.5</v>
      </c>
      <c r="M41" s="20">
        <f t="shared" si="4"/>
        <v>462.89285714285717</v>
      </c>
      <c r="N41" s="20">
        <f t="shared" si="4"/>
        <v>793.82142857142856</v>
      </c>
      <c r="O41" s="20">
        <f t="shared" si="4"/>
        <v>998.21428571428567</v>
      </c>
      <c r="P41" s="20">
        <f t="shared" si="4"/>
        <v>391.14285714285717</v>
      </c>
      <c r="Q41" s="20">
        <f t="shared" si="4"/>
        <v>527.89285714285711</v>
      </c>
      <c r="R41" s="20">
        <f t="shared" si="4"/>
        <v>507.78571428571428</v>
      </c>
      <c r="S41" s="20">
        <f t="shared" si="4"/>
        <v>610.39285714285711</v>
      </c>
      <c r="T41" s="20">
        <f t="shared" si="4"/>
        <v>47.392857142857146</v>
      </c>
      <c r="U41" s="20">
        <f t="shared" si="4"/>
        <v>296.28571428571428</v>
      </c>
      <c r="V41" s="20">
        <f t="shared" si="4"/>
        <v>223.92857142857142</v>
      </c>
      <c r="W41" s="20">
        <f t="shared" si="4"/>
        <v>697.71428571428567</v>
      </c>
      <c r="X41" s="20">
        <f t="shared" si="4"/>
        <v>412.25</v>
      </c>
      <c r="Y41" s="20">
        <f t="shared" si="4"/>
        <v>328.57142857142856</v>
      </c>
      <c r="Z41" s="20">
        <f t="shared" si="4"/>
        <v>1002.3214285714286</v>
      </c>
      <c r="AA41" s="20">
        <f t="shared" si="4"/>
        <v>669.25</v>
      </c>
      <c r="AB41" s="6">
        <f t="shared" ref="AB41:AB62" si="5">B41+D41+F41+H41+J41+L41+N41+P41+R41+T41+V41+X41+Z41</f>
        <v>7948</v>
      </c>
      <c r="AC41" s="7">
        <f t="shared" si="3"/>
        <v>5420.3928571428569</v>
      </c>
      <c r="AD41" s="17"/>
      <c r="AE41" s="17"/>
    </row>
    <row r="42" spans="1:31" x14ac:dyDescent="0.2">
      <c r="A42" s="85" t="s">
        <v>24</v>
      </c>
      <c r="B42" s="20">
        <f t="shared" ref="B42:AA42" si="6">+B10/$B$65</f>
        <v>1496.5357142857142</v>
      </c>
      <c r="C42" s="20">
        <f t="shared" si="6"/>
        <v>553.82142857142856</v>
      </c>
      <c r="D42" s="20">
        <f t="shared" si="6"/>
        <v>645.71428571428567</v>
      </c>
      <c r="E42" s="20">
        <f t="shared" si="6"/>
        <v>434.64285714285717</v>
      </c>
      <c r="F42" s="20">
        <f t="shared" si="6"/>
        <v>1935.2142857142858</v>
      </c>
      <c r="G42" s="20">
        <f t="shared" si="6"/>
        <v>743.67857142857144</v>
      </c>
      <c r="H42" s="20">
        <f t="shared" si="6"/>
        <v>1798.7142857142858</v>
      </c>
      <c r="I42" s="20">
        <f t="shared" si="6"/>
        <v>988.89285714285711</v>
      </c>
      <c r="J42" s="20">
        <f t="shared" si="6"/>
        <v>114.28571428571429</v>
      </c>
      <c r="K42" s="20">
        <f t="shared" si="6"/>
        <v>309.39285714285717</v>
      </c>
      <c r="L42" s="20">
        <f t="shared" si="6"/>
        <v>432.14285714285717</v>
      </c>
      <c r="M42" s="20">
        <f t="shared" si="6"/>
        <v>991.42857142857144</v>
      </c>
      <c r="N42" s="20">
        <f t="shared" si="6"/>
        <v>1407.7142857142858</v>
      </c>
      <c r="O42" s="20">
        <f t="shared" si="6"/>
        <v>1866.4642857142858</v>
      </c>
      <c r="P42" s="20">
        <f t="shared" si="6"/>
        <v>837.39285714285711</v>
      </c>
      <c r="Q42" s="20">
        <f t="shared" si="6"/>
        <v>930.10714285714289</v>
      </c>
      <c r="R42" s="20">
        <f t="shared" si="6"/>
        <v>1089.8928571428571</v>
      </c>
      <c r="S42" s="20">
        <f t="shared" si="6"/>
        <v>1013.25</v>
      </c>
      <c r="T42" s="20">
        <f t="shared" si="6"/>
        <v>136.35714285714286</v>
      </c>
      <c r="U42" s="20">
        <f t="shared" si="6"/>
        <v>554.53571428571433</v>
      </c>
      <c r="V42" s="20">
        <f t="shared" si="6"/>
        <v>516.89285714285711</v>
      </c>
      <c r="W42" s="20">
        <f t="shared" si="6"/>
        <v>1353.1785714285713</v>
      </c>
      <c r="X42" s="20">
        <f t="shared" si="6"/>
        <v>731.46428571428567</v>
      </c>
      <c r="Y42" s="20">
        <f t="shared" si="6"/>
        <v>590.46428571428567</v>
      </c>
      <c r="Z42" s="20">
        <f t="shared" si="6"/>
        <v>1578.4285714285713</v>
      </c>
      <c r="AA42" s="20">
        <f t="shared" si="6"/>
        <v>1318.2142857142858</v>
      </c>
      <c r="AB42" s="4">
        <f t="shared" si="5"/>
        <v>12720.75</v>
      </c>
      <c r="AC42" s="5">
        <f t="shared" si="3"/>
        <v>11648.071428571429</v>
      </c>
      <c r="AD42" s="17"/>
      <c r="AE42" s="17"/>
    </row>
    <row r="43" spans="1:31" x14ac:dyDescent="0.2">
      <c r="A43" s="86" t="s">
        <v>20</v>
      </c>
      <c r="B43" s="20">
        <f t="shared" ref="B43:AA43" si="7">+B11/$B$65</f>
        <v>1580.9285714285713</v>
      </c>
      <c r="C43" s="20">
        <f t="shared" si="7"/>
        <v>743.25</v>
      </c>
      <c r="D43" s="20">
        <f t="shared" si="7"/>
        <v>571.75</v>
      </c>
      <c r="E43" s="20">
        <f t="shared" si="7"/>
        <v>529.17857142857144</v>
      </c>
      <c r="F43" s="20">
        <f t="shared" si="7"/>
        <v>1679.5</v>
      </c>
      <c r="G43" s="20">
        <f t="shared" si="7"/>
        <v>973.57142857142856</v>
      </c>
      <c r="H43" s="20">
        <f t="shared" si="7"/>
        <v>2006.3214285714287</v>
      </c>
      <c r="I43" s="20">
        <f t="shared" si="7"/>
        <v>1352.8928571428571</v>
      </c>
      <c r="J43" s="20">
        <f t="shared" si="7"/>
        <v>150.96428571428572</v>
      </c>
      <c r="K43" s="20">
        <f t="shared" si="7"/>
        <v>502.35714285714283</v>
      </c>
      <c r="L43" s="20">
        <f t="shared" si="7"/>
        <v>557.10714285714289</v>
      </c>
      <c r="M43" s="20">
        <f t="shared" si="7"/>
        <v>1487.9285714285713</v>
      </c>
      <c r="N43" s="20">
        <f t="shared" si="7"/>
        <v>1636.8571428571429</v>
      </c>
      <c r="O43" s="20">
        <f t="shared" si="7"/>
        <v>2192.1785714285716</v>
      </c>
      <c r="P43" s="20">
        <f t="shared" si="7"/>
        <v>1107.9642857142858</v>
      </c>
      <c r="Q43" s="20">
        <f t="shared" si="7"/>
        <v>1002.2142857142857</v>
      </c>
      <c r="R43" s="20">
        <f t="shared" si="7"/>
        <v>1372.75</v>
      </c>
      <c r="S43" s="20">
        <f t="shared" si="7"/>
        <v>1088.1428571428571</v>
      </c>
      <c r="T43" s="20">
        <f t="shared" si="7"/>
        <v>194.21428571428572</v>
      </c>
      <c r="U43" s="20">
        <f t="shared" si="7"/>
        <v>626.96428571428567</v>
      </c>
      <c r="V43" s="20">
        <f t="shared" si="7"/>
        <v>564</v>
      </c>
      <c r="W43" s="20">
        <f t="shared" si="7"/>
        <v>1331.1785714285713</v>
      </c>
      <c r="X43" s="20">
        <f t="shared" si="7"/>
        <v>912.21428571428567</v>
      </c>
      <c r="Y43" s="20">
        <f t="shared" si="7"/>
        <v>798.32142857142856</v>
      </c>
      <c r="Z43" s="20">
        <f t="shared" si="7"/>
        <v>1830.3928571428571</v>
      </c>
      <c r="AA43" s="20">
        <f t="shared" si="7"/>
        <v>1578.7857142857142</v>
      </c>
      <c r="AB43" s="6">
        <f t="shared" si="5"/>
        <v>14164.964285714286</v>
      </c>
      <c r="AC43" s="7">
        <f t="shared" si="3"/>
        <v>14206.964285714286</v>
      </c>
      <c r="AD43" s="17"/>
      <c r="AE43" s="17"/>
    </row>
    <row r="44" spans="1:31" x14ac:dyDescent="0.2">
      <c r="A44" s="85" t="s">
        <v>22</v>
      </c>
      <c r="B44" s="20">
        <f t="shared" ref="B44:AA44" si="8">+B12/$B$65</f>
        <v>1437.8571428571429</v>
      </c>
      <c r="C44" s="20">
        <f t="shared" si="8"/>
        <v>712.53571428571433</v>
      </c>
      <c r="D44" s="20">
        <f t="shared" si="8"/>
        <v>470.71428571428572</v>
      </c>
      <c r="E44" s="20">
        <f t="shared" si="8"/>
        <v>476.14285714285717</v>
      </c>
      <c r="F44" s="20">
        <f t="shared" si="8"/>
        <v>1600.8571428571429</v>
      </c>
      <c r="G44" s="20">
        <f t="shared" si="8"/>
        <v>767</v>
      </c>
      <c r="H44" s="20">
        <f t="shared" si="8"/>
        <v>1759.5</v>
      </c>
      <c r="I44" s="20">
        <f t="shared" si="8"/>
        <v>1244.7857142857142</v>
      </c>
      <c r="J44" s="20">
        <f t="shared" si="8"/>
        <v>147.46428571428572</v>
      </c>
      <c r="K44" s="20">
        <f t="shared" si="8"/>
        <v>476.85714285714283</v>
      </c>
      <c r="L44" s="20">
        <f t="shared" si="8"/>
        <v>459.5</v>
      </c>
      <c r="M44" s="20">
        <f t="shared" si="8"/>
        <v>1393.8928571428571</v>
      </c>
      <c r="N44" s="20">
        <f t="shared" si="8"/>
        <v>1367.7857142857142</v>
      </c>
      <c r="O44" s="20">
        <f t="shared" si="8"/>
        <v>2012.8928571428571</v>
      </c>
      <c r="P44" s="20">
        <f t="shared" si="8"/>
        <v>887.39285714285711</v>
      </c>
      <c r="Q44" s="20">
        <f t="shared" si="8"/>
        <v>842.28571428571433</v>
      </c>
      <c r="R44" s="20">
        <f t="shared" si="8"/>
        <v>1297</v>
      </c>
      <c r="S44" s="20">
        <f t="shared" si="8"/>
        <v>920.67857142857144</v>
      </c>
      <c r="T44" s="20">
        <f t="shared" si="8"/>
        <v>163.57142857142858</v>
      </c>
      <c r="U44" s="20">
        <f t="shared" si="8"/>
        <v>474.78571428571428</v>
      </c>
      <c r="V44" s="20">
        <f t="shared" si="8"/>
        <v>472.07142857142856</v>
      </c>
      <c r="W44" s="20">
        <f t="shared" si="8"/>
        <v>1165.5714285714287</v>
      </c>
      <c r="X44" s="20">
        <f t="shared" si="8"/>
        <v>749.82142857142856</v>
      </c>
      <c r="Y44" s="20">
        <f t="shared" si="8"/>
        <v>700.5</v>
      </c>
      <c r="Z44" s="20">
        <f t="shared" si="8"/>
        <v>1704.7142857142858</v>
      </c>
      <c r="AA44" s="20">
        <f t="shared" si="8"/>
        <v>1472.9285714285713</v>
      </c>
      <c r="AB44" s="4">
        <f t="shared" si="5"/>
        <v>12518.250000000002</v>
      </c>
      <c r="AC44" s="5">
        <f t="shared" si="3"/>
        <v>12660.857142857141</v>
      </c>
      <c r="AD44" s="17"/>
      <c r="AE44" s="17"/>
    </row>
    <row r="45" spans="1:31" x14ac:dyDescent="0.2">
      <c r="A45" s="86" t="s">
        <v>27</v>
      </c>
      <c r="B45" s="20">
        <f t="shared" ref="B45:AA45" si="9">+B13/$B$65</f>
        <v>1279.9285714285713</v>
      </c>
      <c r="C45" s="20">
        <f t="shared" si="9"/>
        <v>921.67857142857144</v>
      </c>
      <c r="D45" s="20">
        <f t="shared" si="9"/>
        <v>446.96428571428572</v>
      </c>
      <c r="E45" s="20">
        <f t="shared" si="9"/>
        <v>405.85714285714283</v>
      </c>
      <c r="F45" s="20">
        <f t="shared" si="9"/>
        <v>1601.2857142857142</v>
      </c>
      <c r="G45" s="20">
        <f t="shared" si="9"/>
        <v>624.64285714285711</v>
      </c>
      <c r="H45" s="20">
        <f t="shared" si="9"/>
        <v>1812.75</v>
      </c>
      <c r="I45" s="20">
        <f t="shared" si="9"/>
        <v>1337.0714285714287</v>
      </c>
      <c r="J45" s="20">
        <f t="shared" si="9"/>
        <v>170.32142857142858</v>
      </c>
      <c r="K45" s="20">
        <f t="shared" si="9"/>
        <v>493.75</v>
      </c>
      <c r="L45" s="20">
        <f t="shared" si="9"/>
        <v>443.53571428571428</v>
      </c>
      <c r="M45" s="20">
        <f t="shared" si="9"/>
        <v>1382.2857142857142</v>
      </c>
      <c r="N45" s="20">
        <f t="shared" si="9"/>
        <v>1330.1428571428571</v>
      </c>
      <c r="O45" s="20">
        <f t="shared" si="9"/>
        <v>2140.2857142857142</v>
      </c>
      <c r="P45" s="20">
        <f t="shared" si="9"/>
        <v>742.17857142857144</v>
      </c>
      <c r="Q45" s="20">
        <f t="shared" si="9"/>
        <v>731.32142857142856</v>
      </c>
      <c r="R45" s="20">
        <f t="shared" si="9"/>
        <v>1216.3928571428571</v>
      </c>
      <c r="S45" s="20">
        <f t="shared" si="9"/>
        <v>917.32142857142856</v>
      </c>
      <c r="T45" s="20">
        <f t="shared" si="9"/>
        <v>149.21428571428572</v>
      </c>
      <c r="U45" s="20">
        <f t="shared" si="9"/>
        <v>346.53571428571428</v>
      </c>
      <c r="V45" s="20">
        <f t="shared" si="9"/>
        <v>463.82142857142856</v>
      </c>
      <c r="W45" s="20">
        <f t="shared" si="9"/>
        <v>1299</v>
      </c>
      <c r="X45" s="20">
        <f t="shared" si="9"/>
        <v>647.53571428571433</v>
      </c>
      <c r="Y45" s="20">
        <f t="shared" si="9"/>
        <v>481</v>
      </c>
      <c r="Z45" s="20">
        <f t="shared" si="9"/>
        <v>1681</v>
      </c>
      <c r="AA45" s="20">
        <f t="shared" si="9"/>
        <v>1548.1428571428571</v>
      </c>
      <c r="AB45" s="6">
        <f t="shared" si="5"/>
        <v>11985.071428571429</v>
      </c>
      <c r="AC45" s="7">
        <f t="shared" si="3"/>
        <v>12628.892857142855</v>
      </c>
      <c r="AD45" s="17"/>
      <c r="AE45" s="17"/>
    </row>
    <row r="46" spans="1:31" x14ac:dyDescent="0.2">
      <c r="A46" s="85" t="s">
        <v>28</v>
      </c>
      <c r="B46" s="20">
        <f t="shared" ref="B46:AA46" si="10">+B14/$B$65</f>
        <v>941.14285714285711</v>
      </c>
      <c r="C46" s="20">
        <f t="shared" si="10"/>
        <v>875.89285714285711</v>
      </c>
      <c r="D46" s="20">
        <f t="shared" si="10"/>
        <v>375.71428571428572</v>
      </c>
      <c r="E46" s="20">
        <f t="shared" si="10"/>
        <v>355.14285714285717</v>
      </c>
      <c r="F46" s="20">
        <f t="shared" si="10"/>
        <v>1205.6071428571429</v>
      </c>
      <c r="G46" s="20">
        <f t="shared" si="10"/>
        <v>566.35714285714289</v>
      </c>
      <c r="H46" s="20">
        <f t="shared" si="10"/>
        <v>1472.8214285714287</v>
      </c>
      <c r="I46" s="20">
        <f t="shared" si="10"/>
        <v>1175.0357142857142</v>
      </c>
      <c r="J46" s="20">
        <f t="shared" si="10"/>
        <v>182.92857142857142</v>
      </c>
      <c r="K46" s="20">
        <f t="shared" si="10"/>
        <v>380.67857142857144</v>
      </c>
      <c r="L46" s="20">
        <f t="shared" si="10"/>
        <v>412.85714285714283</v>
      </c>
      <c r="M46" s="20">
        <f t="shared" si="10"/>
        <v>976.42857142857144</v>
      </c>
      <c r="N46" s="20">
        <f t="shared" si="10"/>
        <v>1130.6428571428571</v>
      </c>
      <c r="O46" s="20">
        <f t="shared" si="10"/>
        <v>1488.1428571428571</v>
      </c>
      <c r="P46" s="20">
        <f t="shared" si="10"/>
        <v>622.96428571428567</v>
      </c>
      <c r="Q46" s="20">
        <f t="shared" si="10"/>
        <v>545.64285714285711</v>
      </c>
      <c r="R46" s="20">
        <f t="shared" si="10"/>
        <v>979</v>
      </c>
      <c r="S46" s="20">
        <f t="shared" si="10"/>
        <v>810.03571428571433</v>
      </c>
      <c r="T46" s="20">
        <f t="shared" si="10"/>
        <v>126.5</v>
      </c>
      <c r="U46" s="20">
        <f t="shared" si="10"/>
        <v>248.89285714285714</v>
      </c>
      <c r="V46" s="20">
        <f t="shared" si="10"/>
        <v>430.03571428571428</v>
      </c>
      <c r="W46" s="20">
        <f t="shared" si="10"/>
        <v>1008.8214285714286</v>
      </c>
      <c r="X46" s="20">
        <f t="shared" si="10"/>
        <v>544.42857142857144</v>
      </c>
      <c r="Y46" s="20">
        <f t="shared" si="10"/>
        <v>355</v>
      </c>
      <c r="Z46" s="20">
        <f t="shared" si="10"/>
        <v>1489.3214285714287</v>
      </c>
      <c r="AA46" s="20">
        <f t="shared" si="10"/>
        <v>1553.0357142857142</v>
      </c>
      <c r="AB46" s="4">
        <f t="shared" si="5"/>
        <v>9913.9642857142862</v>
      </c>
      <c r="AC46" s="5">
        <f t="shared" si="3"/>
        <v>10339.107142857143</v>
      </c>
      <c r="AD46" s="17"/>
      <c r="AE46" s="17"/>
    </row>
    <row r="47" spans="1:31" x14ac:dyDescent="0.2">
      <c r="A47" s="86" t="s">
        <v>29</v>
      </c>
      <c r="B47" s="20">
        <f t="shared" ref="B47:AA47" si="11">+B15/$B$65</f>
        <v>886.89285714285711</v>
      </c>
      <c r="C47" s="20">
        <f t="shared" si="11"/>
        <v>825.89285714285711</v>
      </c>
      <c r="D47" s="20">
        <f t="shared" si="11"/>
        <v>368.92857142857144</v>
      </c>
      <c r="E47" s="20">
        <f t="shared" si="11"/>
        <v>339.53571428571428</v>
      </c>
      <c r="F47" s="20">
        <f t="shared" si="11"/>
        <v>1108.5357142857142</v>
      </c>
      <c r="G47" s="20">
        <f t="shared" si="11"/>
        <v>556.25</v>
      </c>
      <c r="H47" s="20">
        <f t="shared" si="11"/>
        <v>1433.2857142857142</v>
      </c>
      <c r="I47" s="20">
        <f t="shared" si="11"/>
        <v>1164.3214285714287</v>
      </c>
      <c r="J47" s="20">
        <f t="shared" si="11"/>
        <v>193.35714285714286</v>
      </c>
      <c r="K47" s="20">
        <f t="shared" si="11"/>
        <v>228.96428571428572</v>
      </c>
      <c r="L47" s="20">
        <f t="shared" si="11"/>
        <v>460.67857142857144</v>
      </c>
      <c r="M47" s="20">
        <f t="shared" si="11"/>
        <v>923.35714285714289</v>
      </c>
      <c r="N47" s="20">
        <f t="shared" si="11"/>
        <v>1092.6071428571429</v>
      </c>
      <c r="O47" s="20">
        <f t="shared" si="11"/>
        <v>1360.8214285714287</v>
      </c>
      <c r="P47" s="20">
        <f t="shared" si="11"/>
        <v>601.03571428571433</v>
      </c>
      <c r="Q47" s="20">
        <f t="shared" si="11"/>
        <v>522.60714285714289</v>
      </c>
      <c r="R47" s="20">
        <f t="shared" si="11"/>
        <v>931.25</v>
      </c>
      <c r="S47" s="20">
        <f t="shared" si="11"/>
        <v>788.28571428571433</v>
      </c>
      <c r="T47" s="20">
        <f t="shared" si="11"/>
        <v>163.5</v>
      </c>
      <c r="U47" s="20">
        <f t="shared" si="11"/>
        <v>185.39285714285714</v>
      </c>
      <c r="V47" s="20">
        <f t="shared" si="11"/>
        <v>472.5</v>
      </c>
      <c r="W47" s="20">
        <f t="shared" si="11"/>
        <v>970.42857142857144</v>
      </c>
      <c r="X47" s="20">
        <f t="shared" si="11"/>
        <v>519.14285714285711</v>
      </c>
      <c r="Y47" s="20">
        <f t="shared" si="11"/>
        <v>293.89285714285717</v>
      </c>
      <c r="Z47" s="20">
        <f t="shared" si="11"/>
        <v>1458.7857142857142</v>
      </c>
      <c r="AA47" s="20">
        <f t="shared" si="11"/>
        <v>1576.2857142857142</v>
      </c>
      <c r="AB47" s="6">
        <f t="shared" si="5"/>
        <v>9690.5</v>
      </c>
      <c r="AC47" s="7">
        <f t="shared" si="3"/>
        <v>9736.0357142857138</v>
      </c>
      <c r="AD47" s="17"/>
      <c r="AE47" s="17"/>
    </row>
    <row r="48" spans="1:31" x14ac:dyDescent="0.2">
      <c r="A48" s="85" t="s">
        <v>31</v>
      </c>
      <c r="B48" s="20">
        <f t="shared" ref="B48:AA48" si="12">+B16/$B$65</f>
        <v>772.96428571428567</v>
      </c>
      <c r="C48" s="20">
        <f t="shared" si="12"/>
        <v>807.03571428571433</v>
      </c>
      <c r="D48" s="20">
        <f t="shared" si="12"/>
        <v>340.89285714285717</v>
      </c>
      <c r="E48" s="20">
        <f t="shared" si="12"/>
        <v>345.35714285714283</v>
      </c>
      <c r="F48" s="20">
        <f t="shared" si="12"/>
        <v>904.82142857142856</v>
      </c>
      <c r="G48" s="20">
        <f t="shared" si="12"/>
        <v>582.21428571428567</v>
      </c>
      <c r="H48" s="20">
        <f t="shared" si="12"/>
        <v>1266.5714285714287</v>
      </c>
      <c r="I48" s="20">
        <f t="shared" si="12"/>
        <v>1189.8571428571429</v>
      </c>
      <c r="J48" s="20">
        <f t="shared" si="12"/>
        <v>192.64285714285714</v>
      </c>
      <c r="K48" s="20">
        <f t="shared" si="12"/>
        <v>185.39285714285714</v>
      </c>
      <c r="L48" s="20">
        <f t="shared" si="12"/>
        <v>475.71428571428572</v>
      </c>
      <c r="M48" s="20">
        <f t="shared" si="12"/>
        <v>705.14285714285711</v>
      </c>
      <c r="N48" s="20">
        <f t="shared" si="12"/>
        <v>1054.0714285714287</v>
      </c>
      <c r="O48" s="20">
        <f t="shared" si="12"/>
        <v>1143.9642857142858</v>
      </c>
      <c r="P48" s="20">
        <f t="shared" si="12"/>
        <v>541.03571428571433</v>
      </c>
      <c r="Q48" s="20">
        <f t="shared" si="12"/>
        <v>491.5</v>
      </c>
      <c r="R48" s="20">
        <f t="shared" si="12"/>
        <v>821</v>
      </c>
      <c r="S48" s="20">
        <f t="shared" si="12"/>
        <v>741.32142857142856</v>
      </c>
      <c r="T48" s="20">
        <f t="shared" si="12"/>
        <v>150.07142857142858</v>
      </c>
      <c r="U48" s="20">
        <f t="shared" si="12"/>
        <v>163.21428571428572</v>
      </c>
      <c r="V48" s="20">
        <f t="shared" si="12"/>
        <v>491.67857142857144</v>
      </c>
      <c r="W48" s="20">
        <f t="shared" si="12"/>
        <v>773.25</v>
      </c>
      <c r="X48" s="20">
        <f t="shared" si="12"/>
        <v>432</v>
      </c>
      <c r="Y48" s="20">
        <f t="shared" si="12"/>
        <v>250.64285714285714</v>
      </c>
      <c r="Z48" s="20">
        <f t="shared" si="12"/>
        <v>1416.8571428571429</v>
      </c>
      <c r="AA48" s="20">
        <f t="shared" si="12"/>
        <v>1561</v>
      </c>
      <c r="AB48" s="4">
        <f t="shared" si="5"/>
        <v>8860.3214285714294</v>
      </c>
      <c r="AC48" s="5">
        <f t="shared" si="3"/>
        <v>8939.8928571428569</v>
      </c>
      <c r="AD48" s="17"/>
      <c r="AE48" s="17"/>
    </row>
    <row r="49" spans="1:31" x14ac:dyDescent="0.2">
      <c r="A49" s="86" t="s">
        <v>33</v>
      </c>
      <c r="B49" s="20">
        <f t="shared" ref="B49:AA49" si="13">+B17/$B$65</f>
        <v>716.78571428571433</v>
      </c>
      <c r="C49" s="20">
        <f t="shared" si="13"/>
        <v>799.82142857142856</v>
      </c>
      <c r="D49" s="20">
        <f t="shared" si="13"/>
        <v>299</v>
      </c>
      <c r="E49" s="20">
        <f t="shared" si="13"/>
        <v>359.71428571428572</v>
      </c>
      <c r="F49" s="20">
        <f t="shared" si="13"/>
        <v>734.53571428571433</v>
      </c>
      <c r="G49" s="20">
        <f t="shared" si="13"/>
        <v>613.14285714285711</v>
      </c>
      <c r="H49" s="20">
        <f t="shared" si="13"/>
        <v>1211.25</v>
      </c>
      <c r="I49" s="20">
        <f t="shared" si="13"/>
        <v>1199.8571428571429</v>
      </c>
      <c r="J49" s="20">
        <f t="shared" si="13"/>
        <v>191.42857142857142</v>
      </c>
      <c r="K49" s="20">
        <f t="shared" si="13"/>
        <v>175.57142857142858</v>
      </c>
      <c r="L49" s="20">
        <f t="shared" si="13"/>
        <v>491.10714285714283</v>
      </c>
      <c r="M49" s="20">
        <f t="shared" si="13"/>
        <v>561.71428571428567</v>
      </c>
      <c r="N49" s="20">
        <f t="shared" si="13"/>
        <v>1027.3571428571429</v>
      </c>
      <c r="O49" s="20">
        <f t="shared" si="13"/>
        <v>1026.0714285714287</v>
      </c>
      <c r="P49" s="20">
        <f t="shared" si="13"/>
        <v>544</v>
      </c>
      <c r="Q49" s="20">
        <f t="shared" si="13"/>
        <v>466.42857142857144</v>
      </c>
      <c r="R49" s="20">
        <f t="shared" si="13"/>
        <v>787</v>
      </c>
      <c r="S49" s="20">
        <f t="shared" si="13"/>
        <v>703.21428571428567</v>
      </c>
      <c r="T49" s="20">
        <f t="shared" si="13"/>
        <v>120.82142857142857</v>
      </c>
      <c r="U49" s="20">
        <f t="shared" si="13"/>
        <v>172.17857142857142</v>
      </c>
      <c r="V49" s="20">
        <f t="shared" si="13"/>
        <v>511.5</v>
      </c>
      <c r="W49" s="20">
        <f t="shared" si="13"/>
        <v>687.46428571428567</v>
      </c>
      <c r="X49" s="20">
        <f t="shared" si="13"/>
        <v>409.78571428571428</v>
      </c>
      <c r="Y49" s="20">
        <f t="shared" si="13"/>
        <v>232.64285714285714</v>
      </c>
      <c r="Z49" s="20">
        <f t="shared" si="13"/>
        <v>1350.8214285714287</v>
      </c>
      <c r="AA49" s="20">
        <f t="shared" si="13"/>
        <v>1570.3214285714287</v>
      </c>
      <c r="AB49" s="6">
        <f t="shared" si="5"/>
        <v>8395.3928571428569</v>
      </c>
      <c r="AC49" s="7">
        <f t="shared" si="3"/>
        <v>8568.1428571428569</v>
      </c>
      <c r="AD49" s="17"/>
      <c r="AE49" s="17"/>
    </row>
    <row r="50" spans="1:31" x14ac:dyDescent="0.2">
      <c r="A50" s="85" t="s">
        <v>34</v>
      </c>
      <c r="B50" s="20">
        <f t="shared" ref="B50:AA50" si="14">+B18/$B$65</f>
        <v>678.64285714285711</v>
      </c>
      <c r="C50" s="20">
        <f t="shared" si="14"/>
        <v>883.85714285714289</v>
      </c>
      <c r="D50" s="20">
        <f t="shared" si="14"/>
        <v>325.25</v>
      </c>
      <c r="E50" s="20">
        <f t="shared" si="14"/>
        <v>352.64285714285717</v>
      </c>
      <c r="F50" s="20">
        <f t="shared" si="14"/>
        <v>716.17857142857144</v>
      </c>
      <c r="G50" s="20">
        <f t="shared" si="14"/>
        <v>735.42857142857144</v>
      </c>
      <c r="H50" s="20">
        <f t="shared" si="14"/>
        <v>1177</v>
      </c>
      <c r="I50" s="20">
        <f t="shared" si="14"/>
        <v>1281.8571428571429</v>
      </c>
      <c r="J50" s="20">
        <f t="shared" si="14"/>
        <v>210.25</v>
      </c>
      <c r="K50" s="20">
        <f t="shared" si="14"/>
        <v>145.07142857142858</v>
      </c>
      <c r="L50" s="20">
        <f t="shared" si="14"/>
        <v>570.42857142857144</v>
      </c>
      <c r="M50" s="20">
        <f t="shared" si="14"/>
        <v>489.07142857142856</v>
      </c>
      <c r="N50" s="20">
        <f t="shared" si="14"/>
        <v>1150.8571428571429</v>
      </c>
      <c r="O50" s="20">
        <f t="shared" si="14"/>
        <v>954.96428571428567</v>
      </c>
      <c r="P50" s="20">
        <f t="shared" si="14"/>
        <v>623.03571428571433</v>
      </c>
      <c r="Q50" s="20">
        <f t="shared" si="14"/>
        <v>432.89285714285717</v>
      </c>
      <c r="R50" s="20">
        <f t="shared" si="14"/>
        <v>804.89285714285711</v>
      </c>
      <c r="S50" s="20">
        <f t="shared" si="14"/>
        <v>737.75</v>
      </c>
      <c r="T50" s="20">
        <f t="shared" si="14"/>
        <v>158.25</v>
      </c>
      <c r="U50" s="20">
        <f t="shared" si="14"/>
        <v>147.07142857142858</v>
      </c>
      <c r="V50" s="20">
        <f t="shared" si="14"/>
        <v>632.53571428571433</v>
      </c>
      <c r="W50" s="20">
        <f t="shared" si="14"/>
        <v>646.14285714285711</v>
      </c>
      <c r="X50" s="20">
        <f t="shared" si="14"/>
        <v>428.67857142857144</v>
      </c>
      <c r="Y50" s="20">
        <f t="shared" si="14"/>
        <v>216</v>
      </c>
      <c r="Z50" s="20">
        <f t="shared" si="14"/>
        <v>1391.6428571428571</v>
      </c>
      <c r="AA50" s="20">
        <f t="shared" si="14"/>
        <v>1561.2857142857142</v>
      </c>
      <c r="AB50" s="4">
        <f t="shared" si="5"/>
        <v>8867.6428571428587</v>
      </c>
      <c r="AC50" s="5">
        <f t="shared" si="3"/>
        <v>8584.0357142857138</v>
      </c>
      <c r="AD50" s="17"/>
      <c r="AE50" s="17"/>
    </row>
    <row r="51" spans="1:31" x14ac:dyDescent="0.2">
      <c r="A51" s="86" t="s">
        <v>35</v>
      </c>
      <c r="B51" s="20">
        <f t="shared" ref="B51:AA51" si="15">+B19/$B$65</f>
        <v>709.96428571428567</v>
      </c>
      <c r="C51" s="20">
        <f t="shared" si="15"/>
        <v>1073.7857142857142</v>
      </c>
      <c r="D51" s="20">
        <f t="shared" si="15"/>
        <v>359.82142857142856</v>
      </c>
      <c r="E51" s="20">
        <f t="shared" si="15"/>
        <v>398.39285714285717</v>
      </c>
      <c r="F51" s="20">
        <f t="shared" si="15"/>
        <v>730.10714285714289</v>
      </c>
      <c r="G51" s="20">
        <f t="shared" si="15"/>
        <v>1034.2857142857142</v>
      </c>
      <c r="H51" s="20">
        <f t="shared" si="15"/>
        <v>1250.5</v>
      </c>
      <c r="I51" s="20">
        <f t="shared" si="15"/>
        <v>1579.25</v>
      </c>
      <c r="J51" s="20">
        <f t="shared" si="15"/>
        <v>243.32142857142858</v>
      </c>
      <c r="K51" s="20">
        <f t="shared" si="15"/>
        <v>124.92857142857143</v>
      </c>
      <c r="L51" s="20">
        <f t="shared" si="15"/>
        <v>908.03571428571433</v>
      </c>
      <c r="M51" s="20">
        <f t="shared" si="15"/>
        <v>477.25</v>
      </c>
      <c r="N51" s="20">
        <f t="shared" si="15"/>
        <v>1484.8571428571429</v>
      </c>
      <c r="O51" s="20">
        <f t="shared" si="15"/>
        <v>1033</v>
      </c>
      <c r="P51" s="20">
        <f t="shared" si="15"/>
        <v>706.17857142857144</v>
      </c>
      <c r="Q51" s="20">
        <f t="shared" si="15"/>
        <v>492.53571428571428</v>
      </c>
      <c r="R51" s="20">
        <f t="shared" si="15"/>
        <v>872.5</v>
      </c>
      <c r="S51" s="20">
        <f t="shared" si="15"/>
        <v>888.71428571428567</v>
      </c>
      <c r="T51" s="20">
        <f t="shared" si="15"/>
        <v>235.07142857142858</v>
      </c>
      <c r="U51" s="20">
        <f t="shared" si="15"/>
        <v>99.785714285714292</v>
      </c>
      <c r="V51" s="20">
        <f t="shared" si="15"/>
        <v>859.67857142857144</v>
      </c>
      <c r="W51" s="20">
        <f t="shared" si="15"/>
        <v>686.25</v>
      </c>
      <c r="X51" s="20">
        <f t="shared" si="15"/>
        <v>586.03571428571433</v>
      </c>
      <c r="Y51" s="20">
        <f t="shared" si="15"/>
        <v>218.82142857142858</v>
      </c>
      <c r="Z51" s="20">
        <f t="shared" si="15"/>
        <v>1492.6428571428571</v>
      </c>
      <c r="AA51" s="20">
        <f t="shared" si="15"/>
        <v>1731.1785714285713</v>
      </c>
      <c r="AB51" s="6">
        <f t="shared" si="5"/>
        <v>10438.714285714284</v>
      </c>
      <c r="AC51" s="7">
        <f t="shared" si="3"/>
        <v>9838.1785714285706</v>
      </c>
      <c r="AD51" s="17"/>
      <c r="AE51" s="17"/>
    </row>
    <row r="52" spans="1:31" x14ac:dyDescent="0.2">
      <c r="A52" s="85" t="s">
        <v>36</v>
      </c>
      <c r="B52" s="20">
        <f t="shared" ref="B52:AA52" si="16">+B20/$B$65</f>
        <v>840.21428571428567</v>
      </c>
      <c r="C52" s="20">
        <f t="shared" si="16"/>
        <v>1437.6428571428571</v>
      </c>
      <c r="D52" s="20">
        <f t="shared" si="16"/>
        <v>591.71428571428567</v>
      </c>
      <c r="E52" s="20">
        <f t="shared" si="16"/>
        <v>476.17857142857144</v>
      </c>
      <c r="F52" s="20">
        <f t="shared" si="16"/>
        <v>904.78571428571433</v>
      </c>
      <c r="G52" s="20">
        <f t="shared" si="16"/>
        <v>1647.9285714285713</v>
      </c>
      <c r="H52" s="20">
        <f t="shared" si="16"/>
        <v>1410.8928571428571</v>
      </c>
      <c r="I52" s="20">
        <f t="shared" si="16"/>
        <v>2066.1428571428573</v>
      </c>
      <c r="J52" s="20">
        <f t="shared" si="16"/>
        <v>412.07142857142856</v>
      </c>
      <c r="K52" s="20">
        <f t="shared" si="16"/>
        <v>128.82142857142858</v>
      </c>
      <c r="L52" s="20">
        <f t="shared" si="16"/>
        <v>1111.8214285714287</v>
      </c>
      <c r="M52" s="20">
        <f t="shared" si="16"/>
        <v>452.42857142857144</v>
      </c>
      <c r="N52" s="20">
        <f t="shared" si="16"/>
        <v>1897.6785714285713</v>
      </c>
      <c r="O52" s="20">
        <f t="shared" si="16"/>
        <v>1253.1428571428571</v>
      </c>
      <c r="P52" s="20">
        <f t="shared" si="16"/>
        <v>999.17857142857144</v>
      </c>
      <c r="Q52" s="20">
        <f t="shared" si="16"/>
        <v>662.28571428571433</v>
      </c>
      <c r="R52" s="20">
        <f t="shared" si="16"/>
        <v>1174.2142857142858</v>
      </c>
      <c r="S52" s="20">
        <f t="shared" si="16"/>
        <v>1178.6428571428571</v>
      </c>
      <c r="T52" s="20">
        <f t="shared" si="16"/>
        <v>509.71428571428572</v>
      </c>
      <c r="U52" s="20">
        <f t="shared" si="16"/>
        <v>103.42857142857143</v>
      </c>
      <c r="V52" s="20">
        <f t="shared" si="16"/>
        <v>1384.6785714285713</v>
      </c>
      <c r="W52" s="20">
        <f t="shared" si="16"/>
        <v>793.75</v>
      </c>
      <c r="X52" s="20">
        <f t="shared" si="16"/>
        <v>882.67857142857144</v>
      </c>
      <c r="Y52" s="20">
        <f t="shared" si="16"/>
        <v>257.67857142857144</v>
      </c>
      <c r="Z52" s="20">
        <f t="shared" si="16"/>
        <v>1739.0714285714287</v>
      </c>
      <c r="AA52" s="20">
        <f t="shared" si="16"/>
        <v>2029.4642857142858</v>
      </c>
      <c r="AB52" s="4">
        <f t="shared" si="5"/>
        <v>13858.714285714286</v>
      </c>
      <c r="AC52" s="5">
        <f t="shared" si="3"/>
        <v>12487.535714285714</v>
      </c>
      <c r="AD52" s="17"/>
      <c r="AE52" s="17"/>
    </row>
    <row r="53" spans="1:31" x14ac:dyDescent="0.2">
      <c r="A53" s="86" t="s">
        <v>30</v>
      </c>
      <c r="B53" s="20">
        <f t="shared" ref="B53:AA53" si="17">+B21/$B$65</f>
        <v>1018.2142857142857</v>
      </c>
      <c r="C53" s="20">
        <f t="shared" si="17"/>
        <v>1865.6428571428571</v>
      </c>
      <c r="D53" s="20">
        <f t="shared" si="17"/>
        <v>646.96428571428567</v>
      </c>
      <c r="E53" s="20">
        <f t="shared" si="17"/>
        <v>571.28571428571433</v>
      </c>
      <c r="F53" s="20">
        <f t="shared" si="17"/>
        <v>969.39285714285711</v>
      </c>
      <c r="G53" s="20">
        <f t="shared" si="17"/>
        <v>2029.8928571428571</v>
      </c>
      <c r="H53" s="20">
        <f t="shared" si="17"/>
        <v>1618.9642857142858</v>
      </c>
      <c r="I53" s="20">
        <f t="shared" si="17"/>
        <v>2553.5</v>
      </c>
      <c r="J53" s="20">
        <f t="shared" si="17"/>
        <v>544.96428571428567</v>
      </c>
      <c r="K53" s="20">
        <f t="shared" si="17"/>
        <v>145.46428571428572</v>
      </c>
      <c r="L53" s="20">
        <f t="shared" si="17"/>
        <v>1446.3571428571429</v>
      </c>
      <c r="M53" s="20">
        <f t="shared" si="17"/>
        <v>485.82142857142856</v>
      </c>
      <c r="N53" s="20">
        <f t="shared" si="17"/>
        <v>2403.6785714285716</v>
      </c>
      <c r="O53" s="20">
        <f t="shared" si="17"/>
        <v>1456.0714285714287</v>
      </c>
      <c r="P53" s="20">
        <f t="shared" si="17"/>
        <v>1157.3571428571429</v>
      </c>
      <c r="Q53" s="20">
        <f t="shared" si="17"/>
        <v>876</v>
      </c>
      <c r="R53" s="20">
        <f t="shared" si="17"/>
        <v>1190.0714285714287</v>
      </c>
      <c r="S53" s="20">
        <f t="shared" si="17"/>
        <v>1462.4642857142858</v>
      </c>
      <c r="T53" s="20">
        <f t="shared" si="17"/>
        <v>533.07142857142856</v>
      </c>
      <c r="U53" s="20">
        <f t="shared" si="17"/>
        <v>127.96428571428571</v>
      </c>
      <c r="V53" s="20">
        <f t="shared" si="17"/>
        <v>1408.9285714285713</v>
      </c>
      <c r="W53" s="20">
        <f t="shared" si="17"/>
        <v>920.57142857142856</v>
      </c>
      <c r="X53" s="20">
        <f t="shared" si="17"/>
        <v>1109.6428571428571</v>
      </c>
      <c r="Y53" s="20">
        <f t="shared" si="17"/>
        <v>335.57142857142856</v>
      </c>
      <c r="Z53" s="20">
        <f t="shared" si="17"/>
        <v>1847.6071428571429</v>
      </c>
      <c r="AA53" s="20">
        <f t="shared" si="17"/>
        <v>2385</v>
      </c>
      <c r="AB53" s="6">
        <f t="shared" si="5"/>
        <v>15895.214285714286</v>
      </c>
      <c r="AC53" s="7">
        <f t="shared" si="3"/>
        <v>15215.250000000002</v>
      </c>
      <c r="AD53" s="17"/>
      <c r="AE53" s="17"/>
    </row>
    <row r="54" spans="1:31" x14ac:dyDescent="0.2">
      <c r="A54" s="85" t="s">
        <v>32</v>
      </c>
      <c r="B54" s="20">
        <f t="shared" ref="B54:AA54" si="18">+B22/$B$65</f>
        <v>977.89285714285711</v>
      </c>
      <c r="C54" s="20">
        <f t="shared" si="18"/>
        <v>1844.5357142857142</v>
      </c>
      <c r="D54" s="20">
        <f t="shared" si="18"/>
        <v>455.32142857142856</v>
      </c>
      <c r="E54" s="20">
        <f t="shared" si="18"/>
        <v>616.14285714285711</v>
      </c>
      <c r="F54" s="20">
        <f t="shared" si="18"/>
        <v>752.25</v>
      </c>
      <c r="G54" s="20">
        <f t="shared" si="18"/>
        <v>1897.75</v>
      </c>
      <c r="H54" s="20">
        <f t="shared" si="18"/>
        <v>1504.75</v>
      </c>
      <c r="I54" s="20">
        <f t="shared" si="18"/>
        <v>2599.7857142857142</v>
      </c>
      <c r="J54" s="20">
        <f t="shared" si="18"/>
        <v>387.46428571428572</v>
      </c>
      <c r="K54" s="20">
        <f t="shared" si="18"/>
        <v>136.60714285714286</v>
      </c>
      <c r="L54" s="20">
        <f t="shared" si="18"/>
        <v>1478.2142857142858</v>
      </c>
      <c r="M54" s="20">
        <f t="shared" si="18"/>
        <v>425.25</v>
      </c>
      <c r="N54" s="20">
        <f t="shared" si="18"/>
        <v>2179.3214285714284</v>
      </c>
      <c r="O54" s="20">
        <f t="shared" si="18"/>
        <v>1470.0714285714287</v>
      </c>
      <c r="P54" s="20">
        <f t="shared" si="18"/>
        <v>975.89285714285711</v>
      </c>
      <c r="Q54" s="20">
        <f t="shared" si="18"/>
        <v>983.85714285714289</v>
      </c>
      <c r="R54" s="20">
        <f t="shared" si="18"/>
        <v>1094.1071428571429</v>
      </c>
      <c r="S54" s="20">
        <f t="shared" si="18"/>
        <v>1474.25</v>
      </c>
      <c r="T54" s="20">
        <f t="shared" si="18"/>
        <v>441.5</v>
      </c>
      <c r="U54" s="20">
        <f t="shared" si="18"/>
        <v>112.53571428571429</v>
      </c>
      <c r="V54" s="20">
        <f t="shared" si="18"/>
        <v>1525.8571428571429</v>
      </c>
      <c r="W54" s="20">
        <f t="shared" si="18"/>
        <v>824.17857142857144</v>
      </c>
      <c r="X54" s="20">
        <f t="shared" si="18"/>
        <v>981.96428571428567</v>
      </c>
      <c r="Y54" s="20">
        <f t="shared" si="18"/>
        <v>365.82142857142856</v>
      </c>
      <c r="Z54" s="20">
        <f t="shared" si="18"/>
        <v>1680.3928571428571</v>
      </c>
      <c r="AA54" s="20">
        <f t="shared" si="18"/>
        <v>2368.8928571428573</v>
      </c>
      <c r="AB54" s="4">
        <f t="shared" si="5"/>
        <v>14434.928571428572</v>
      </c>
      <c r="AC54" s="5">
        <f t="shared" si="3"/>
        <v>15119.678571428572</v>
      </c>
      <c r="AD54" s="17"/>
      <c r="AE54" s="17"/>
    </row>
    <row r="55" spans="1:31" x14ac:dyDescent="0.2">
      <c r="A55" s="86" t="s">
        <v>37</v>
      </c>
      <c r="B55" s="20">
        <f t="shared" ref="B55:AA55" si="19">+B23/$B$65</f>
        <v>1028.3571428571429</v>
      </c>
      <c r="C55" s="20">
        <f t="shared" si="19"/>
        <v>1468.4285714285713</v>
      </c>
      <c r="D55" s="20">
        <f t="shared" si="19"/>
        <v>335</v>
      </c>
      <c r="E55" s="20">
        <f t="shared" si="19"/>
        <v>556.32142857142856</v>
      </c>
      <c r="F55" s="20">
        <f t="shared" si="19"/>
        <v>667.89285714285711</v>
      </c>
      <c r="G55" s="20">
        <f t="shared" si="19"/>
        <v>1766.8928571428571</v>
      </c>
      <c r="H55" s="20">
        <f t="shared" si="19"/>
        <v>1319.8928571428571</v>
      </c>
      <c r="I55" s="20">
        <f t="shared" si="19"/>
        <v>2154.6071428571427</v>
      </c>
      <c r="J55" s="20">
        <f t="shared" si="19"/>
        <v>341.28571428571428</v>
      </c>
      <c r="K55" s="20">
        <f t="shared" si="19"/>
        <v>107.60714285714286</v>
      </c>
      <c r="L55" s="20">
        <f t="shared" si="19"/>
        <v>1129.1785714285713</v>
      </c>
      <c r="M55" s="20">
        <f t="shared" si="19"/>
        <v>402.64285714285717</v>
      </c>
      <c r="N55" s="20">
        <f t="shared" si="19"/>
        <v>1766.2857142857142</v>
      </c>
      <c r="O55" s="20">
        <f t="shared" si="19"/>
        <v>1305.5</v>
      </c>
      <c r="P55" s="20">
        <f t="shared" si="19"/>
        <v>661</v>
      </c>
      <c r="Q55" s="20">
        <f t="shared" si="19"/>
        <v>863.46428571428567</v>
      </c>
      <c r="R55" s="20">
        <f t="shared" si="19"/>
        <v>889.21428571428567</v>
      </c>
      <c r="S55" s="20">
        <f t="shared" si="19"/>
        <v>1248.1428571428571</v>
      </c>
      <c r="T55" s="20">
        <f t="shared" si="19"/>
        <v>283.64285714285717</v>
      </c>
      <c r="U55" s="20">
        <f t="shared" si="19"/>
        <v>104.75</v>
      </c>
      <c r="V55" s="20">
        <f t="shared" si="19"/>
        <v>1286.6428571428571</v>
      </c>
      <c r="W55" s="20">
        <f t="shared" si="19"/>
        <v>683.5</v>
      </c>
      <c r="X55" s="20">
        <f t="shared" si="19"/>
        <v>628.96428571428567</v>
      </c>
      <c r="Y55" s="20">
        <f t="shared" si="19"/>
        <v>345.78571428571428</v>
      </c>
      <c r="Z55" s="20">
        <f t="shared" si="19"/>
        <v>1422.4642857142858</v>
      </c>
      <c r="AA55" s="20">
        <f t="shared" si="19"/>
        <v>1952.0714285714287</v>
      </c>
      <c r="AB55" s="6">
        <f t="shared" si="5"/>
        <v>11759.821428571429</v>
      </c>
      <c r="AC55" s="7">
        <f t="shared" si="3"/>
        <v>12959.714285714286</v>
      </c>
      <c r="AD55" s="17"/>
      <c r="AE55" s="17"/>
    </row>
    <row r="56" spans="1:31" x14ac:dyDescent="0.2">
      <c r="A56" s="85" t="s">
        <v>38</v>
      </c>
      <c r="B56" s="20">
        <f t="shared" ref="B56:AA56" si="20">+B24/$B$65</f>
        <v>891.5</v>
      </c>
      <c r="C56" s="20">
        <f t="shared" si="20"/>
        <v>947.14285714285711</v>
      </c>
      <c r="D56" s="20">
        <f t="shared" si="20"/>
        <v>268.71428571428572</v>
      </c>
      <c r="E56" s="20">
        <f t="shared" si="20"/>
        <v>466.5</v>
      </c>
      <c r="F56" s="20">
        <f t="shared" si="20"/>
        <v>663.60714285714289</v>
      </c>
      <c r="G56" s="20">
        <f t="shared" si="20"/>
        <v>1250.3571428571429</v>
      </c>
      <c r="H56" s="20">
        <f t="shared" si="20"/>
        <v>1113.3928571428571</v>
      </c>
      <c r="I56" s="20">
        <f t="shared" si="20"/>
        <v>1616.3214285714287</v>
      </c>
      <c r="J56" s="20">
        <f t="shared" si="20"/>
        <v>279.42857142857144</v>
      </c>
      <c r="K56" s="20">
        <f t="shared" si="20"/>
        <v>78.285714285714292</v>
      </c>
      <c r="L56" s="20">
        <f t="shared" si="20"/>
        <v>818.14285714285711</v>
      </c>
      <c r="M56" s="20">
        <f t="shared" si="20"/>
        <v>439.28571428571428</v>
      </c>
      <c r="N56" s="20">
        <f t="shared" si="20"/>
        <v>1356.4285714285713</v>
      </c>
      <c r="O56" s="20">
        <f t="shared" si="20"/>
        <v>1258.1071428571429</v>
      </c>
      <c r="P56" s="20">
        <f t="shared" si="20"/>
        <v>442.28571428571428</v>
      </c>
      <c r="Q56" s="20">
        <f t="shared" si="20"/>
        <v>788.28571428571433</v>
      </c>
      <c r="R56" s="20">
        <f t="shared" si="20"/>
        <v>710.35714285714289</v>
      </c>
      <c r="S56" s="20">
        <f t="shared" si="20"/>
        <v>1004.9285714285714</v>
      </c>
      <c r="T56" s="20">
        <f t="shared" si="20"/>
        <v>216.96428571428572</v>
      </c>
      <c r="U56" s="20">
        <f t="shared" si="20"/>
        <v>131.96428571428572</v>
      </c>
      <c r="V56" s="20">
        <f t="shared" si="20"/>
        <v>974.85714285714289</v>
      </c>
      <c r="W56" s="20">
        <f t="shared" si="20"/>
        <v>637.85714285714289</v>
      </c>
      <c r="X56" s="20">
        <f t="shared" si="20"/>
        <v>394</v>
      </c>
      <c r="Y56" s="20">
        <f t="shared" si="20"/>
        <v>342.82142857142856</v>
      </c>
      <c r="Z56" s="20">
        <f t="shared" si="20"/>
        <v>1170.1785714285713</v>
      </c>
      <c r="AA56" s="20">
        <f t="shared" si="20"/>
        <v>1431.3928571428571</v>
      </c>
      <c r="AB56" s="4">
        <f t="shared" si="5"/>
        <v>9299.8571428571431</v>
      </c>
      <c r="AC56" s="5">
        <f t="shared" si="3"/>
        <v>10393.250000000002</v>
      </c>
      <c r="AD56" s="17"/>
      <c r="AE56" s="17"/>
    </row>
    <row r="57" spans="1:31" x14ac:dyDescent="0.2">
      <c r="A57" s="86" t="s">
        <v>39</v>
      </c>
      <c r="B57" s="20">
        <f t="shared" ref="B57:AA57" si="21">+B25/$B$65</f>
        <v>320.82142857142856</v>
      </c>
      <c r="C57" s="20">
        <f t="shared" si="21"/>
        <v>676.75</v>
      </c>
      <c r="D57" s="20">
        <f t="shared" si="21"/>
        <v>118.67857142857143</v>
      </c>
      <c r="E57" s="20">
        <f t="shared" si="21"/>
        <v>375.82142857142856</v>
      </c>
      <c r="F57" s="20">
        <f t="shared" si="21"/>
        <v>326.5</v>
      </c>
      <c r="G57" s="20">
        <f t="shared" si="21"/>
        <v>1114.6785714285713</v>
      </c>
      <c r="H57" s="20">
        <f t="shared" si="21"/>
        <v>528.46428571428567</v>
      </c>
      <c r="I57" s="20">
        <f t="shared" si="21"/>
        <v>1302.5</v>
      </c>
      <c r="J57" s="20">
        <f t="shared" si="21"/>
        <v>83.357142857142861</v>
      </c>
      <c r="K57" s="20">
        <f t="shared" si="21"/>
        <v>64.392857142857139</v>
      </c>
      <c r="L57" s="20">
        <f t="shared" si="21"/>
        <v>888.75</v>
      </c>
      <c r="M57" s="20">
        <f t="shared" si="21"/>
        <v>314.82142857142856</v>
      </c>
      <c r="N57" s="20">
        <f t="shared" si="21"/>
        <v>1199.0357142857142</v>
      </c>
      <c r="O57" s="20">
        <f t="shared" si="21"/>
        <v>1022.25</v>
      </c>
      <c r="P57" s="20">
        <f t="shared" si="21"/>
        <v>376.96428571428572</v>
      </c>
      <c r="Q57" s="20">
        <f t="shared" si="21"/>
        <v>595.78571428571433</v>
      </c>
      <c r="R57" s="20">
        <f t="shared" si="21"/>
        <v>583.89285714285711</v>
      </c>
      <c r="S57" s="20">
        <f t="shared" si="21"/>
        <v>826.21428571428567</v>
      </c>
      <c r="T57" s="20">
        <f t="shared" si="21"/>
        <v>110.64285714285714</v>
      </c>
      <c r="U57" s="20">
        <f t="shared" si="21"/>
        <v>110.67857142857143</v>
      </c>
      <c r="V57" s="20">
        <f t="shared" si="21"/>
        <v>857.96428571428567</v>
      </c>
      <c r="W57" s="20">
        <f t="shared" si="21"/>
        <v>436.85714285714283</v>
      </c>
      <c r="X57" s="20">
        <f t="shared" si="21"/>
        <v>240.21428571428572</v>
      </c>
      <c r="Y57" s="20">
        <f t="shared" si="21"/>
        <v>334.21428571428572</v>
      </c>
      <c r="Z57" s="20">
        <f t="shared" si="21"/>
        <v>836.10714285714289</v>
      </c>
      <c r="AA57" s="20">
        <f t="shared" si="21"/>
        <v>1009.4285714285714</v>
      </c>
      <c r="AB57" s="6">
        <f t="shared" si="5"/>
        <v>6471.392857142856</v>
      </c>
      <c r="AC57" s="7">
        <f t="shared" si="3"/>
        <v>8184.3928571428578</v>
      </c>
      <c r="AD57" s="17"/>
      <c r="AE57" s="17"/>
    </row>
    <row r="58" spans="1:31" x14ac:dyDescent="0.2">
      <c r="A58" s="85" t="s">
        <v>40</v>
      </c>
      <c r="B58" s="20">
        <f t="shared" ref="B58:AA58" si="22">+B26/$B$65</f>
        <v>0</v>
      </c>
      <c r="C58" s="20">
        <f t="shared" si="22"/>
        <v>248.85714285714286</v>
      </c>
      <c r="D58" s="20">
        <f t="shared" si="22"/>
        <v>3.8928571428571428</v>
      </c>
      <c r="E58" s="20">
        <f t="shared" si="22"/>
        <v>145.39285714285714</v>
      </c>
      <c r="F58" s="20">
        <f t="shared" si="22"/>
        <v>8.8214285714285712</v>
      </c>
      <c r="G58" s="20">
        <f t="shared" si="22"/>
        <v>398.03571428571428</v>
      </c>
      <c r="H58" s="20">
        <f t="shared" si="22"/>
        <v>54.571428571428569</v>
      </c>
      <c r="I58" s="20">
        <f t="shared" si="22"/>
        <v>380.82142857142856</v>
      </c>
      <c r="J58" s="20">
        <f t="shared" si="22"/>
        <v>18.285714285714285</v>
      </c>
      <c r="K58" s="20">
        <f t="shared" si="22"/>
        <v>16.071428571428573</v>
      </c>
      <c r="L58" s="20">
        <f t="shared" si="22"/>
        <v>146.39285714285714</v>
      </c>
      <c r="M58" s="20">
        <f t="shared" si="22"/>
        <v>50.892857142857146</v>
      </c>
      <c r="N58" s="20">
        <f t="shared" si="22"/>
        <v>169.57142857142858</v>
      </c>
      <c r="O58" s="20">
        <f t="shared" si="22"/>
        <v>161.28571428571428</v>
      </c>
      <c r="P58" s="20">
        <f t="shared" si="22"/>
        <v>57.535714285714285</v>
      </c>
      <c r="Q58" s="20">
        <f t="shared" si="22"/>
        <v>96.821428571428569</v>
      </c>
      <c r="R58" s="20">
        <f t="shared" si="22"/>
        <v>127.10714285714286</v>
      </c>
      <c r="S58" s="20">
        <f t="shared" si="22"/>
        <v>67.535714285714292</v>
      </c>
      <c r="T58" s="20">
        <f t="shared" si="22"/>
        <v>16.071428571428573</v>
      </c>
      <c r="U58" s="20">
        <f t="shared" si="22"/>
        <v>6.25</v>
      </c>
      <c r="V58" s="20">
        <f t="shared" si="22"/>
        <v>103.82142857142857</v>
      </c>
      <c r="W58" s="20">
        <f t="shared" si="22"/>
        <v>13.428571428571429</v>
      </c>
      <c r="X58" s="20">
        <f t="shared" si="22"/>
        <v>38.821428571428569</v>
      </c>
      <c r="Y58" s="20">
        <f t="shared" si="22"/>
        <v>27.678571428571427</v>
      </c>
      <c r="Z58" s="20">
        <f t="shared" si="22"/>
        <v>68.321428571428569</v>
      </c>
      <c r="AA58" s="20">
        <f t="shared" si="22"/>
        <v>118.14285714285714</v>
      </c>
      <c r="AB58" s="4">
        <f t="shared" si="5"/>
        <v>813.21428571428567</v>
      </c>
      <c r="AC58" s="5">
        <f t="shared" si="3"/>
        <v>1731.2142857142853</v>
      </c>
      <c r="AD58" s="17"/>
      <c r="AE58" s="17"/>
    </row>
    <row r="59" spans="1:31" x14ac:dyDescent="0.2">
      <c r="A59" s="86" t="s">
        <v>41</v>
      </c>
      <c r="B59" s="20">
        <f t="shared" ref="B59:AA59" si="23">+B27/$B$65</f>
        <v>0</v>
      </c>
      <c r="C59" s="20">
        <f t="shared" si="23"/>
        <v>0.6071428571428571</v>
      </c>
      <c r="D59" s="20">
        <f t="shared" si="23"/>
        <v>0</v>
      </c>
      <c r="E59" s="20">
        <f t="shared" si="23"/>
        <v>7.1428571428571425E-2</v>
      </c>
      <c r="F59" s="20">
        <f t="shared" si="23"/>
        <v>0</v>
      </c>
      <c r="G59" s="20">
        <f t="shared" si="23"/>
        <v>0.14285714285714285</v>
      </c>
      <c r="H59" s="20">
        <f t="shared" si="23"/>
        <v>0</v>
      </c>
      <c r="I59" s="20">
        <f t="shared" si="23"/>
        <v>0</v>
      </c>
      <c r="J59" s="20">
        <f t="shared" si="23"/>
        <v>0</v>
      </c>
      <c r="K59" s="20">
        <f t="shared" si="23"/>
        <v>0</v>
      </c>
      <c r="L59" s="20">
        <f t="shared" si="23"/>
        <v>0</v>
      </c>
      <c r="M59" s="20">
        <f t="shared" si="23"/>
        <v>0</v>
      </c>
      <c r="N59" s="20">
        <f t="shared" si="23"/>
        <v>0</v>
      </c>
      <c r="O59" s="20">
        <f t="shared" si="23"/>
        <v>0</v>
      </c>
      <c r="P59" s="20">
        <f t="shared" si="23"/>
        <v>0</v>
      </c>
      <c r="Q59" s="20">
        <f t="shared" si="23"/>
        <v>0</v>
      </c>
      <c r="R59" s="20">
        <f t="shared" si="23"/>
        <v>0</v>
      </c>
      <c r="S59" s="20">
        <f t="shared" si="23"/>
        <v>0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0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0</v>
      </c>
      <c r="AC59" s="7">
        <f t="shared" si="3"/>
        <v>0.8214285714285714</v>
      </c>
      <c r="AD59" s="17"/>
      <c r="AE59" s="17"/>
    </row>
    <row r="60" spans="1:31" x14ac:dyDescent="0.2">
      <c r="A60" s="85" t="s">
        <v>42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0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0</v>
      </c>
      <c r="N60" s="20">
        <f t="shared" si="24"/>
        <v>0</v>
      </c>
      <c r="O60" s="20">
        <f t="shared" si="24"/>
        <v>0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0</v>
      </c>
      <c r="AD60" s="17"/>
      <c r="AE60" s="17"/>
    </row>
    <row r="61" spans="1:31" x14ac:dyDescent="0.2">
      <c r="A61" s="86" t="s">
        <v>43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7"/>
      <c r="AE61" s="17"/>
    </row>
    <row r="62" spans="1:31" ht="13.5" thickBot="1" x14ac:dyDescent="0.25">
      <c r="A62" s="85" t="s">
        <v>44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7"/>
      <c r="AE62" s="17"/>
    </row>
    <row r="63" spans="1:31" s="42" customFormat="1" ht="14.25" thickTop="1" thickBot="1" x14ac:dyDescent="0.25">
      <c r="A63" s="9" t="s">
        <v>47</v>
      </c>
      <c r="B63" s="49">
        <f>SUM(B39:B62)</f>
        <v>16801.714285714286</v>
      </c>
      <c r="C63" s="44">
        <f t="shared" ref="C63:AC63" si="25">SUM(C39:C62)</f>
        <v>16723.214285714283</v>
      </c>
      <c r="D63" s="49">
        <f t="shared" si="25"/>
        <v>7198.6071428571413</v>
      </c>
      <c r="E63" s="44">
        <f t="shared" si="25"/>
        <v>7295.8928571428569</v>
      </c>
      <c r="F63" s="49">
        <f t="shared" si="25"/>
        <v>18536.03571428571</v>
      </c>
      <c r="G63" s="44">
        <f t="shared" si="25"/>
        <v>17523.107142857141</v>
      </c>
      <c r="H63" s="49">
        <f t="shared" si="25"/>
        <v>24244.571428571435</v>
      </c>
      <c r="I63" s="44">
        <f t="shared" si="25"/>
        <v>25563.357142857138</v>
      </c>
      <c r="J63" s="49">
        <f t="shared" si="25"/>
        <v>3927.5714285714284</v>
      </c>
      <c r="K63" s="49">
        <f t="shared" si="25"/>
        <v>3840.2857142857138</v>
      </c>
      <c r="L63" s="49">
        <f t="shared" si="25"/>
        <v>12457.142857142857</v>
      </c>
      <c r="M63" s="44">
        <f t="shared" si="25"/>
        <v>12457.714285714288</v>
      </c>
      <c r="N63" s="49">
        <f t="shared" si="25"/>
        <v>24554.25</v>
      </c>
      <c r="O63" s="44">
        <f t="shared" si="25"/>
        <v>24212.071428571428</v>
      </c>
      <c r="P63" s="49">
        <f t="shared" si="25"/>
        <v>12306.464285714286</v>
      </c>
      <c r="Q63" s="44">
        <f t="shared" si="25"/>
        <v>11891.357142857145</v>
      </c>
      <c r="R63" s="49">
        <f t="shared" si="25"/>
        <v>16462.607142857145</v>
      </c>
      <c r="S63" s="44">
        <f t="shared" si="25"/>
        <v>16515.964285714283</v>
      </c>
      <c r="T63" s="49">
        <f>SUM(T39:T62)</f>
        <v>3756.678571428572</v>
      </c>
      <c r="U63" s="44">
        <f t="shared" si="25"/>
        <v>4014.3214285714294</v>
      </c>
      <c r="V63" s="49">
        <f t="shared" si="25"/>
        <v>13184.428571428572</v>
      </c>
      <c r="W63" s="44">
        <f t="shared" si="25"/>
        <v>14929.892857142857</v>
      </c>
      <c r="X63" s="49">
        <f t="shared" si="25"/>
        <v>10651.750000000004</v>
      </c>
      <c r="Y63" s="44">
        <f t="shared" si="25"/>
        <v>6475.4285714285716</v>
      </c>
      <c r="Z63" s="49">
        <f t="shared" si="25"/>
        <v>25161.071428571428</v>
      </c>
      <c r="AA63" s="49">
        <f t="shared" si="25"/>
        <v>27434.821428571431</v>
      </c>
      <c r="AB63" s="49">
        <f>AB31/B65</f>
        <v>189242.89285714287</v>
      </c>
      <c r="AC63" s="45">
        <f t="shared" si="25"/>
        <v>188877.42857142858</v>
      </c>
    </row>
    <row r="64" spans="1:31" ht="15.75" thickTop="1" x14ac:dyDescent="0.2">
      <c r="A64" s="169"/>
      <c r="B64" s="17"/>
      <c r="C64" s="17"/>
      <c r="AB64" s="173" t="str">
        <f>IF(AB63='Daily Total'!D43,"Correct","Wrong")</f>
        <v>Correct</v>
      </c>
      <c r="AC64" s="173" t="str">
        <f>IF(AC63='Daily Total'!E43,"Correct","Wrong")</f>
        <v>Correct</v>
      </c>
    </row>
    <row r="65" spans="1:31" x14ac:dyDescent="0.2">
      <c r="A65" s="8" t="s">
        <v>48</v>
      </c>
      <c r="B65" s="8">
        <f>COUNTIF('Daily Total'!G7:G37,"&gt;0")</f>
        <v>28</v>
      </c>
      <c r="C65" s="17"/>
    </row>
    <row r="66" spans="1:31" x14ac:dyDescent="0.2">
      <c r="B66" s="17"/>
      <c r="C66" s="17"/>
    </row>
    <row r="67" spans="1:31" x14ac:dyDescent="0.2">
      <c r="A67" s="42" t="s">
        <v>49</v>
      </c>
      <c r="B67" s="17"/>
      <c r="C67" s="17"/>
    </row>
    <row r="68" spans="1:31" ht="13.5" thickBot="1" x14ac:dyDescent="0.25">
      <c r="B68" s="17"/>
      <c r="C68" s="17"/>
    </row>
    <row r="69" spans="1:31" ht="14.25" thickTop="1" thickBot="1" x14ac:dyDescent="0.25">
      <c r="A69" s="276" t="s">
        <v>2</v>
      </c>
      <c r="B69" s="270" t="s">
        <v>3</v>
      </c>
      <c r="C69" s="271"/>
      <c r="D69" s="270" t="s">
        <v>4</v>
      </c>
      <c r="E69" s="271"/>
      <c r="F69" s="270" t="s">
        <v>5</v>
      </c>
      <c r="G69" s="271"/>
      <c r="H69" s="270" t="s">
        <v>6</v>
      </c>
      <c r="I69" s="271"/>
      <c r="J69" s="270" t="s">
        <v>7</v>
      </c>
      <c r="K69" s="271"/>
      <c r="L69" s="270" t="s">
        <v>8</v>
      </c>
      <c r="M69" s="271"/>
      <c r="N69" s="270" t="s">
        <v>9</v>
      </c>
      <c r="O69" s="271"/>
      <c r="P69" s="270" t="s">
        <v>10</v>
      </c>
      <c r="Q69" s="271"/>
      <c r="R69" s="270" t="s">
        <v>11</v>
      </c>
      <c r="S69" s="271"/>
      <c r="T69" s="270" t="s">
        <v>12</v>
      </c>
      <c r="U69" s="271"/>
      <c r="V69" s="270" t="s">
        <v>13</v>
      </c>
      <c r="W69" s="271"/>
      <c r="X69" s="270" t="s">
        <v>14</v>
      </c>
      <c r="Y69" s="271"/>
      <c r="Z69" s="270" t="s">
        <v>15</v>
      </c>
      <c r="AA69" s="271"/>
      <c r="AB69" s="270" t="s">
        <v>50</v>
      </c>
      <c r="AC69" s="271"/>
    </row>
    <row r="70" spans="1:31" s="65" customFormat="1" ht="15" thickTop="1" thickBot="1" x14ac:dyDescent="0.3">
      <c r="A70" s="277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ht="13.5" thickTop="1" x14ac:dyDescent="0.2">
      <c r="A71" s="84" t="s">
        <v>19</v>
      </c>
      <c r="B71" s="57"/>
      <c r="C71" s="58"/>
      <c r="D71" s="57"/>
      <c r="E71" s="58"/>
      <c r="F71" s="57"/>
      <c r="G71" s="58"/>
      <c r="H71" s="57"/>
      <c r="I71" s="58"/>
      <c r="J71" s="57"/>
      <c r="K71" s="58"/>
      <c r="L71" s="57"/>
      <c r="M71" s="58"/>
      <c r="N71" s="57"/>
      <c r="O71" s="58"/>
      <c r="P71" s="57"/>
      <c r="Q71" s="58"/>
      <c r="R71" s="57"/>
      <c r="S71" s="58"/>
      <c r="T71" s="57"/>
      <c r="U71" s="58"/>
      <c r="V71" s="57"/>
      <c r="W71" s="58"/>
      <c r="X71" s="57"/>
      <c r="Y71" s="58"/>
      <c r="Z71" s="57"/>
      <c r="AA71" s="57"/>
      <c r="AB71" s="97">
        <f t="shared" ref="AB71:AC71" si="26">AB7/AB31</f>
        <v>0</v>
      </c>
      <c r="AC71" s="98">
        <f t="shared" si="26"/>
        <v>0</v>
      </c>
      <c r="AD71" s="17"/>
      <c r="AE71" s="17"/>
    </row>
    <row r="72" spans="1:31" x14ac:dyDescent="0.2">
      <c r="A72" s="85" t="s">
        <v>21</v>
      </c>
      <c r="B72" s="80">
        <f>B8/B31</f>
        <v>1.3125786484372343E-2</v>
      </c>
      <c r="C72" s="81">
        <f t="shared" ref="C72:AC72" si="27">C8/C31</f>
        <v>0</v>
      </c>
      <c r="D72" s="80">
        <f t="shared" si="27"/>
        <v>1.565282966446882E-2</v>
      </c>
      <c r="E72" s="81">
        <f t="shared" si="27"/>
        <v>1.6153902636023202E-4</v>
      </c>
      <c r="F72" s="80">
        <f t="shared" si="27"/>
        <v>2.1862819334539478E-2</v>
      </c>
      <c r="G72" s="81">
        <f t="shared" si="27"/>
        <v>2.2623189380552617E-4</v>
      </c>
      <c r="H72" s="80">
        <f t="shared" si="27"/>
        <v>1.1758154991986423E-2</v>
      </c>
      <c r="I72" s="81">
        <f t="shared" si="27"/>
        <v>8.0751745662737122E-4</v>
      </c>
      <c r="J72" s="80">
        <f t="shared" si="27"/>
        <v>2.0550685629069218E-3</v>
      </c>
      <c r="K72" s="81">
        <f t="shared" si="27"/>
        <v>2.4551744661855516E-3</v>
      </c>
      <c r="L72" s="80">
        <f t="shared" si="27"/>
        <v>1.4191513761467891E-3</v>
      </c>
      <c r="M72" s="81">
        <f t="shared" si="27"/>
        <v>2.8238383560387137E-3</v>
      </c>
      <c r="N72" s="80">
        <f t="shared" si="27"/>
        <v>4.2980630353488414E-3</v>
      </c>
      <c r="O72" s="81">
        <f t="shared" si="27"/>
        <v>2.8350675135484366E-3</v>
      </c>
      <c r="P72" s="80">
        <f t="shared" si="27"/>
        <v>2.594455294981441E-3</v>
      </c>
      <c r="Q72" s="81">
        <f t="shared" si="27"/>
        <v>3.3157335159389473E-3</v>
      </c>
      <c r="R72" s="80">
        <f t="shared" si="27"/>
        <v>8.6125917392879537E-4</v>
      </c>
      <c r="S72" s="81">
        <f t="shared" si="27"/>
        <v>2.0997000737381795E-3</v>
      </c>
      <c r="T72" s="80">
        <f t="shared" si="27"/>
        <v>2.8520634679190393E-5</v>
      </c>
      <c r="U72" s="81">
        <f t="shared" si="27"/>
        <v>2.7579825802261543E-4</v>
      </c>
      <c r="V72" s="80">
        <f t="shared" si="27"/>
        <v>2.3024997020294503E-4</v>
      </c>
      <c r="W72" s="81">
        <f t="shared" si="27"/>
        <v>5.0234787829785405E-5</v>
      </c>
      <c r="X72" s="80">
        <f t="shared" si="27"/>
        <v>1.9782128355836902E-4</v>
      </c>
      <c r="Y72" s="81">
        <f t="shared" si="27"/>
        <v>0</v>
      </c>
      <c r="Z72" s="80">
        <f t="shared" si="27"/>
        <v>0</v>
      </c>
      <c r="AA72" s="80">
        <f t="shared" si="27"/>
        <v>0</v>
      </c>
      <c r="AB72" s="99">
        <f t="shared" si="27"/>
        <v>6.3737060516143177E-3</v>
      </c>
      <c r="AC72" s="100">
        <f t="shared" si="27"/>
        <v>1.1383043576257317E-3</v>
      </c>
      <c r="AD72" s="17"/>
      <c r="AE72" s="17"/>
    </row>
    <row r="73" spans="1:31" x14ac:dyDescent="0.2">
      <c r="A73" s="86" t="s">
        <v>23</v>
      </c>
      <c r="B73" s="80">
        <f>B9/B31</f>
        <v>5.9668656259565349E-2</v>
      </c>
      <c r="C73" s="81">
        <f t="shared" ref="C73:AC73" si="28">C9/C31</f>
        <v>2.154831820608649E-3</v>
      </c>
      <c r="D73" s="80">
        <f t="shared" si="28"/>
        <v>6.402528266877025E-2</v>
      </c>
      <c r="E73" s="81">
        <f t="shared" si="28"/>
        <v>1.2389553809628705E-2</v>
      </c>
      <c r="F73" s="80">
        <f t="shared" si="28"/>
        <v>8.7445497091572594E-2</v>
      </c>
      <c r="G73" s="81">
        <f t="shared" si="28"/>
        <v>1.2377534153882527E-2</v>
      </c>
      <c r="H73" s="80">
        <f t="shared" si="28"/>
        <v>5.0314650702366362E-2</v>
      </c>
      <c r="I73" s="81">
        <f t="shared" si="28"/>
        <v>1.3895447445702135E-2</v>
      </c>
      <c r="J73" s="80">
        <f t="shared" si="28"/>
        <v>1.4176335794565889E-2</v>
      </c>
      <c r="K73" s="81">
        <f t="shared" si="28"/>
        <v>3.4019046201919499E-2</v>
      </c>
      <c r="L73" s="80">
        <f t="shared" si="28"/>
        <v>1.6817660550458715E-2</v>
      </c>
      <c r="M73" s="81">
        <f t="shared" si="28"/>
        <v>3.7157125819916516E-2</v>
      </c>
      <c r="N73" s="80">
        <f t="shared" si="28"/>
        <v>3.2329288354212754E-2</v>
      </c>
      <c r="O73" s="81">
        <f t="shared" si="28"/>
        <v>4.1227958898896362E-2</v>
      </c>
      <c r="P73" s="80">
        <f t="shared" si="28"/>
        <v>3.1783528401159666E-2</v>
      </c>
      <c r="Q73" s="81">
        <f t="shared" si="28"/>
        <v>4.4392986502802156E-2</v>
      </c>
      <c r="R73" s="80">
        <f t="shared" si="28"/>
        <v>3.0844793286951163E-2</v>
      </c>
      <c r="S73" s="81">
        <f t="shared" si="28"/>
        <v>3.6957748671739683E-2</v>
      </c>
      <c r="T73" s="80">
        <f t="shared" si="28"/>
        <v>1.2615627406428551E-2</v>
      </c>
      <c r="U73" s="81">
        <f t="shared" si="28"/>
        <v>7.3807172534052182E-2</v>
      </c>
      <c r="V73" s="80">
        <f t="shared" si="28"/>
        <v>1.6984321331440767E-2</v>
      </c>
      <c r="W73" s="81">
        <f t="shared" si="28"/>
        <v>4.6732705478223217E-2</v>
      </c>
      <c r="X73" s="80">
        <f t="shared" si="28"/>
        <v>3.8702560612105995E-2</v>
      </c>
      <c r="Y73" s="81">
        <f t="shared" si="28"/>
        <v>5.0741263678079775E-2</v>
      </c>
      <c r="Z73" s="80">
        <f t="shared" si="28"/>
        <v>3.9836198208684052E-2</v>
      </c>
      <c r="AA73" s="80">
        <f t="shared" si="28"/>
        <v>2.4394181013440947E-2</v>
      </c>
      <c r="AB73" s="99">
        <f t="shared" si="28"/>
        <v>4.1998935230819198E-2</v>
      </c>
      <c r="AC73" s="100">
        <f t="shared" si="28"/>
        <v>2.8697938648042345E-2</v>
      </c>
      <c r="AD73" s="17"/>
      <c r="AE73" s="17"/>
    </row>
    <row r="74" spans="1:31" x14ac:dyDescent="0.2">
      <c r="A74" s="85" t="s">
        <v>24</v>
      </c>
      <c r="B74" s="80">
        <f>B10/B31</f>
        <v>8.9070417984559405E-2</v>
      </c>
      <c r="C74" s="81">
        <f t="shared" ref="C74:AC74" si="29">C10/C31</f>
        <v>3.3116924719701013E-2</v>
      </c>
      <c r="D74" s="80">
        <f t="shared" si="29"/>
        <v>8.9699892340284082E-2</v>
      </c>
      <c r="E74" s="81">
        <f t="shared" si="29"/>
        <v>5.9573634872849203E-2</v>
      </c>
      <c r="F74" s="80">
        <f t="shared" si="29"/>
        <v>0.10440281382403774</v>
      </c>
      <c r="G74" s="81">
        <f t="shared" si="29"/>
        <v>4.2439880402815058E-2</v>
      </c>
      <c r="H74" s="80">
        <f t="shared" si="29"/>
        <v>7.4190393136607899E-2</v>
      </c>
      <c r="I74" s="81">
        <f t="shared" si="29"/>
        <v>3.8683998021721941E-2</v>
      </c>
      <c r="J74" s="80">
        <f t="shared" si="29"/>
        <v>2.9098315934965265E-2</v>
      </c>
      <c r="K74" s="81">
        <f t="shared" si="29"/>
        <v>8.0565062123353917E-2</v>
      </c>
      <c r="L74" s="80">
        <f t="shared" si="29"/>
        <v>3.4690366972477064E-2</v>
      </c>
      <c r="M74" s="81">
        <f t="shared" si="29"/>
        <v>7.9583505343791563E-2</v>
      </c>
      <c r="N74" s="80">
        <f t="shared" si="29"/>
        <v>5.7330779222101495E-2</v>
      </c>
      <c r="O74" s="81">
        <f t="shared" si="29"/>
        <v>7.7088170304659129E-2</v>
      </c>
      <c r="P74" s="80">
        <f t="shared" si="29"/>
        <v>6.8044958950145243E-2</v>
      </c>
      <c r="Q74" s="81">
        <f t="shared" si="29"/>
        <v>7.8217072423548917E-2</v>
      </c>
      <c r="R74" s="80">
        <f t="shared" si="29"/>
        <v>6.6204146626662588E-2</v>
      </c>
      <c r="S74" s="81">
        <f t="shared" si="29"/>
        <v>6.1349733050490109E-2</v>
      </c>
      <c r="T74" s="80">
        <f t="shared" si="29"/>
        <v>3.6297261068382977E-2</v>
      </c>
      <c r="U74" s="81">
        <f t="shared" si="29"/>
        <v>0.13813934039732742</v>
      </c>
      <c r="V74" s="80">
        <f t="shared" si="29"/>
        <v>3.9204797867614397E-2</v>
      </c>
      <c r="W74" s="81">
        <f t="shared" si="29"/>
        <v>9.0635517908701863E-2</v>
      </c>
      <c r="X74" s="80">
        <f t="shared" si="29"/>
        <v>6.8670808619643323E-2</v>
      </c>
      <c r="Y74" s="81">
        <f t="shared" si="29"/>
        <v>9.118536004235793E-2</v>
      </c>
      <c r="Z74" s="80">
        <f t="shared" si="29"/>
        <v>6.2732963336219499E-2</v>
      </c>
      <c r="AA74" s="80">
        <f t="shared" si="29"/>
        <v>4.8048947180004555E-2</v>
      </c>
      <c r="AB74" s="99">
        <f t="shared" si="29"/>
        <v>6.7219169015783009E-2</v>
      </c>
      <c r="AC74" s="100">
        <f t="shared" si="29"/>
        <v>6.1670002163156455E-2</v>
      </c>
      <c r="AD74" s="17"/>
      <c r="AE74" s="17"/>
    </row>
    <row r="75" spans="1:31" x14ac:dyDescent="0.2">
      <c r="A75" s="86" t="s">
        <v>20</v>
      </c>
      <c r="B75" s="80">
        <f>B11/B31</f>
        <v>9.4093289800360511E-2</v>
      </c>
      <c r="C75" s="81">
        <f t="shared" ref="C75:AC75" si="30">C11/C31</f>
        <v>4.4444207154297921E-2</v>
      </c>
      <c r="D75" s="80">
        <f t="shared" si="30"/>
        <v>7.9425087194447339E-2</v>
      </c>
      <c r="E75" s="81">
        <f t="shared" si="30"/>
        <v>7.2531022835744183E-2</v>
      </c>
      <c r="F75" s="80">
        <f t="shared" si="30"/>
        <v>9.060729197374226E-2</v>
      </c>
      <c r="G75" s="81">
        <f t="shared" si="30"/>
        <v>5.555929211836616E-2</v>
      </c>
      <c r="H75" s="80">
        <f t="shared" si="30"/>
        <v>8.2753429339115683E-2</v>
      </c>
      <c r="I75" s="81">
        <f t="shared" si="30"/>
        <v>5.2923129367649563E-2</v>
      </c>
      <c r="J75" s="80">
        <f t="shared" si="30"/>
        <v>3.8437056705343177E-2</v>
      </c>
      <c r="K75" s="81">
        <f t="shared" si="30"/>
        <v>0.13081243955062868</v>
      </c>
      <c r="L75" s="80">
        <f t="shared" si="30"/>
        <v>4.4721903669724769E-2</v>
      </c>
      <c r="M75" s="81">
        <f t="shared" si="30"/>
        <v>0.1194383285170405</v>
      </c>
      <c r="N75" s="80">
        <f t="shared" si="30"/>
        <v>6.6662884952997659E-2</v>
      </c>
      <c r="O75" s="81">
        <f t="shared" si="30"/>
        <v>9.0540727913171998E-2</v>
      </c>
      <c r="P75" s="80">
        <f t="shared" si="30"/>
        <v>9.0031081226184848E-2</v>
      </c>
      <c r="Q75" s="81">
        <f t="shared" si="30"/>
        <v>8.428090029373074E-2</v>
      </c>
      <c r="R75" s="80">
        <f t="shared" si="30"/>
        <v>8.3385941733755936E-2</v>
      </c>
      <c r="S75" s="81">
        <f t="shared" si="30"/>
        <v>6.5884306742178017E-2</v>
      </c>
      <c r="T75" s="80">
        <f t="shared" si="30"/>
        <v>5.1698403795145786E-2</v>
      </c>
      <c r="U75" s="81">
        <f t="shared" si="30"/>
        <v>0.15618188450280693</v>
      </c>
      <c r="V75" s="80">
        <f t="shared" si="30"/>
        <v>4.2777735640528329E-2</v>
      </c>
      <c r="W75" s="81">
        <f t="shared" si="30"/>
        <v>8.9161964132361493E-2</v>
      </c>
      <c r="X75" s="80">
        <f t="shared" si="30"/>
        <v>8.5639851265217989E-2</v>
      </c>
      <c r="Y75" s="81">
        <f t="shared" si="30"/>
        <v>0.123284724673491</v>
      </c>
      <c r="Z75" s="80">
        <f t="shared" si="30"/>
        <v>7.274701565627173E-2</v>
      </c>
      <c r="AA75" s="80">
        <f t="shared" si="30"/>
        <v>5.7546782959612068E-2</v>
      </c>
      <c r="AB75" s="99">
        <f t="shared" si="30"/>
        <v>7.4850706791970492E-2</v>
      </c>
      <c r="AC75" s="100">
        <f t="shared" si="30"/>
        <v>7.5217903977031209E-2</v>
      </c>
      <c r="AD75" s="17"/>
      <c r="AE75" s="17"/>
    </row>
    <row r="76" spans="1:31" x14ac:dyDescent="0.2">
      <c r="A76" s="85" t="s">
        <v>22</v>
      </c>
      <c r="B76" s="80">
        <f>B12/B31</f>
        <v>8.557800224466891E-2</v>
      </c>
      <c r="C76" s="81">
        <f t="shared" ref="C76:AC76" si="31">C12/C31</f>
        <v>4.2607581420181527E-2</v>
      </c>
      <c r="D76" s="80">
        <f t="shared" si="31"/>
        <v>6.5389633907353112E-2</v>
      </c>
      <c r="E76" s="81">
        <f t="shared" si="31"/>
        <v>6.5261766649533745E-2</v>
      </c>
      <c r="F76" s="80">
        <f t="shared" si="31"/>
        <v>8.6364590980117881E-2</v>
      </c>
      <c r="G76" s="81">
        <f t="shared" si="31"/>
        <v>4.3770776138445766E-2</v>
      </c>
      <c r="H76" s="80">
        <f t="shared" si="31"/>
        <v>7.25729471103988E-2</v>
      </c>
      <c r="I76" s="81">
        <f t="shared" si="31"/>
        <v>4.8694140888045669E-2</v>
      </c>
      <c r="J76" s="80">
        <f t="shared" si="31"/>
        <v>3.7545920779834867E-2</v>
      </c>
      <c r="K76" s="81">
        <f t="shared" si="31"/>
        <v>0.12417230860799047</v>
      </c>
      <c r="L76" s="80">
        <f t="shared" si="31"/>
        <v>3.6886467889908257E-2</v>
      </c>
      <c r="M76" s="81">
        <f t="shared" si="31"/>
        <v>0.11188993624145681</v>
      </c>
      <c r="N76" s="80">
        <f t="shared" si="31"/>
        <v>5.5704642344429754E-2</v>
      </c>
      <c r="O76" s="81">
        <f t="shared" si="31"/>
        <v>8.3135920983924777E-2</v>
      </c>
      <c r="P76" s="80">
        <f t="shared" si="31"/>
        <v>7.2107864333785091E-2</v>
      </c>
      <c r="Q76" s="81">
        <f t="shared" si="31"/>
        <v>7.0831756557884179E-2</v>
      </c>
      <c r="R76" s="80">
        <f t="shared" si="31"/>
        <v>7.8784604938030564E-2</v>
      </c>
      <c r="S76" s="81">
        <f t="shared" si="31"/>
        <v>5.5744766427287887E-2</v>
      </c>
      <c r="T76" s="80">
        <f t="shared" si="31"/>
        <v>4.3541502276897334E-2</v>
      </c>
      <c r="U76" s="81">
        <f t="shared" si="31"/>
        <v>0.11827296910169838</v>
      </c>
      <c r="V76" s="80">
        <f t="shared" si="31"/>
        <v>3.5805224778147383E-2</v>
      </c>
      <c r="W76" s="81">
        <f t="shared" si="31"/>
        <v>7.8069644552994116E-2</v>
      </c>
      <c r="X76" s="80">
        <f t="shared" si="31"/>
        <v>7.0394200818778938E-2</v>
      </c>
      <c r="Y76" s="81">
        <f t="shared" si="31"/>
        <v>0.10817816801976703</v>
      </c>
      <c r="Z76" s="80">
        <f t="shared" si="31"/>
        <v>6.7752054619522786E-2</v>
      </c>
      <c r="AA76" s="80">
        <f t="shared" si="31"/>
        <v>5.3688287174146518E-2</v>
      </c>
      <c r="AB76" s="99">
        <f t="shared" si="31"/>
        <v>6.6149115620684748E-2</v>
      </c>
      <c r="AC76" s="100">
        <f t="shared" si="31"/>
        <v>6.7032134218563508E-2</v>
      </c>
      <c r="AD76" s="17"/>
      <c r="AE76" s="17"/>
    </row>
    <row r="77" spans="1:31" x14ac:dyDescent="0.2">
      <c r="A77" s="86" t="s">
        <v>27</v>
      </c>
      <c r="B77" s="80">
        <f>B13/B31</f>
        <v>7.6178451178451179E-2</v>
      </c>
      <c r="C77" s="81">
        <f t="shared" ref="C77:AC77" si="32">C13/C31</f>
        <v>5.5113721302722907E-2</v>
      </c>
      <c r="D77" s="80">
        <f t="shared" si="32"/>
        <v>6.2090384548598193E-2</v>
      </c>
      <c r="E77" s="81">
        <f t="shared" si="32"/>
        <v>5.5628166532050813E-2</v>
      </c>
      <c r="F77" s="80">
        <f t="shared" si="32"/>
        <v>8.6387711966459155E-2</v>
      </c>
      <c r="G77" s="81">
        <f t="shared" si="32"/>
        <v>3.5646809213141013E-2</v>
      </c>
      <c r="H77" s="80">
        <f t="shared" si="32"/>
        <v>7.4769315074950507E-2</v>
      </c>
      <c r="I77" s="81">
        <f t="shared" si="32"/>
        <v>5.2304218929438623E-2</v>
      </c>
      <c r="J77" s="80">
        <f t="shared" si="32"/>
        <v>4.3365583966827922E-2</v>
      </c>
      <c r="K77" s="81">
        <f t="shared" si="32"/>
        <v>0.12857116285990625</v>
      </c>
      <c r="L77" s="80">
        <f t="shared" si="32"/>
        <v>3.5604931192660554E-2</v>
      </c>
      <c r="M77" s="81">
        <f t="shared" si="32"/>
        <v>0.11095821292601257</v>
      </c>
      <c r="N77" s="80">
        <f t="shared" si="32"/>
        <v>5.4171593803225802E-2</v>
      </c>
      <c r="O77" s="81">
        <f t="shared" si="32"/>
        <v>8.8397464074885898E-2</v>
      </c>
      <c r="P77" s="80">
        <f t="shared" si="32"/>
        <v>6.0308026269585382E-2</v>
      </c>
      <c r="Q77" s="81">
        <f t="shared" si="32"/>
        <v>6.1500249280690054E-2</v>
      </c>
      <c r="R77" s="80">
        <f t="shared" si="32"/>
        <v>7.3888227216223776E-2</v>
      </c>
      <c r="S77" s="81">
        <f t="shared" si="32"/>
        <v>5.5541499890798297E-2</v>
      </c>
      <c r="T77" s="80">
        <f t="shared" si="32"/>
        <v>3.9719737229885824E-2</v>
      </c>
      <c r="U77" s="81">
        <f t="shared" si="32"/>
        <v>8.6324854761078637E-2</v>
      </c>
      <c r="V77" s="80">
        <f t="shared" si="32"/>
        <v>3.5179486623831142E-2</v>
      </c>
      <c r="W77" s="81">
        <f t="shared" si="32"/>
        <v>8.7006652521188318E-2</v>
      </c>
      <c r="X77" s="80">
        <f t="shared" si="32"/>
        <v>6.0791486308420142E-2</v>
      </c>
      <c r="Y77" s="81">
        <f t="shared" si="32"/>
        <v>7.428079774091069E-2</v>
      </c>
      <c r="Z77" s="80">
        <f t="shared" si="32"/>
        <v>6.6809555577635515E-2</v>
      </c>
      <c r="AA77" s="80">
        <f t="shared" si="32"/>
        <v>5.6429849969082568E-2</v>
      </c>
      <c r="AB77" s="99">
        <f t="shared" si="32"/>
        <v>6.3331685790804379E-2</v>
      </c>
      <c r="AC77" s="100">
        <f t="shared" si="32"/>
        <v>6.6862901261740423E-2</v>
      </c>
      <c r="AD77" s="17"/>
      <c r="AE77" s="17"/>
    </row>
    <row r="78" spans="1:31" x14ac:dyDescent="0.2">
      <c r="A78" s="85" t="s">
        <v>28</v>
      </c>
      <c r="B78" s="80">
        <f>B14/B31</f>
        <v>5.6014692378328741E-2</v>
      </c>
      <c r="C78" s="81">
        <f t="shared" ref="C78:AC78" si="33">C14/C31</f>
        <v>5.2375867592098238E-2</v>
      </c>
      <c r="D78" s="80">
        <f t="shared" si="33"/>
        <v>5.2192636472333437E-2</v>
      </c>
      <c r="E78" s="81">
        <f t="shared" si="33"/>
        <v>4.867709327654992E-2</v>
      </c>
      <c r="F78" s="80">
        <f t="shared" si="33"/>
        <v>6.5041261326874877E-2</v>
      </c>
      <c r="G78" s="81">
        <f t="shared" si="33"/>
        <v>3.2320588936648957E-2</v>
      </c>
      <c r="H78" s="80">
        <f t="shared" si="33"/>
        <v>6.0748503346846422E-2</v>
      </c>
      <c r="I78" s="81">
        <f t="shared" si="33"/>
        <v>4.5965626021621353E-2</v>
      </c>
      <c r="J78" s="80">
        <f t="shared" si="33"/>
        <v>4.6575491943403775E-2</v>
      </c>
      <c r="K78" s="81">
        <f t="shared" si="33"/>
        <v>9.9127669072241645E-2</v>
      </c>
      <c r="L78" s="80">
        <f t="shared" si="33"/>
        <v>3.3142201834862384E-2</v>
      </c>
      <c r="M78" s="81">
        <f t="shared" si="33"/>
        <v>7.8379432136140542E-2</v>
      </c>
      <c r="N78" s="80">
        <f t="shared" si="33"/>
        <v>4.6046727435896315E-2</v>
      </c>
      <c r="O78" s="81">
        <f t="shared" si="33"/>
        <v>6.146284763503447E-2</v>
      </c>
      <c r="P78" s="80">
        <f t="shared" si="33"/>
        <v>5.0620899004878386E-2</v>
      </c>
      <c r="Q78" s="81">
        <f t="shared" si="33"/>
        <v>4.5885667261336263E-2</v>
      </c>
      <c r="R78" s="80">
        <f t="shared" si="33"/>
        <v>5.9468101953995309E-2</v>
      </c>
      <c r="S78" s="81">
        <f t="shared" si="33"/>
        <v>4.9045620362982136E-2</v>
      </c>
      <c r="T78" s="80">
        <f t="shared" si="33"/>
        <v>3.3673362677897459E-2</v>
      </c>
      <c r="U78" s="81">
        <f t="shared" si="33"/>
        <v>6.2001227747084102E-2</v>
      </c>
      <c r="V78" s="80">
        <f t="shared" si="33"/>
        <v>3.2616939896631308E-2</v>
      </c>
      <c r="W78" s="81">
        <f t="shared" si="33"/>
        <v>6.7570573896568967E-2</v>
      </c>
      <c r="X78" s="80">
        <f t="shared" si="33"/>
        <v>5.11116550265047E-2</v>
      </c>
      <c r="Y78" s="81">
        <f t="shared" si="33"/>
        <v>5.4822626191316629E-2</v>
      </c>
      <c r="Z78" s="80">
        <f t="shared" si="33"/>
        <v>5.9191494797802731E-2</v>
      </c>
      <c r="AA78" s="80">
        <f t="shared" si="33"/>
        <v>5.6608194747290654E-2</v>
      </c>
      <c r="AB78" s="99">
        <f t="shared" si="33"/>
        <v>5.2387511816352414E-2</v>
      </c>
      <c r="AC78" s="100">
        <f t="shared" si="33"/>
        <v>5.4739770765923783E-2</v>
      </c>
      <c r="AD78" s="17"/>
      <c r="AE78" s="17"/>
    </row>
    <row r="79" spans="1:31" x14ac:dyDescent="0.2">
      <c r="A79" s="86" t="s">
        <v>29</v>
      </c>
      <c r="B79" s="80">
        <f>B15/B31</f>
        <v>5.2785855184845083E-2</v>
      </c>
      <c r="C79" s="81">
        <f t="shared" ref="C79:AC79" si="34">C15/C31</f>
        <v>4.9386011745862254E-2</v>
      </c>
      <c r="D79" s="80">
        <f t="shared" si="34"/>
        <v>5.1249993798403462E-2</v>
      </c>
      <c r="E79" s="81">
        <f t="shared" si="34"/>
        <v>4.6537924957779572E-2</v>
      </c>
      <c r="F79" s="80">
        <f t="shared" si="34"/>
        <v>5.9804357920575556E-2</v>
      </c>
      <c r="G79" s="81">
        <f t="shared" si="34"/>
        <v>3.1743799513703333E-2</v>
      </c>
      <c r="H79" s="80">
        <f t="shared" si="34"/>
        <v>5.9117799566324125E-2</v>
      </c>
      <c r="I79" s="81">
        <f t="shared" si="34"/>
        <v>4.5546499314029286E-2</v>
      </c>
      <c r="J79" s="80">
        <f t="shared" si="34"/>
        <v>4.9230713272469355E-2</v>
      </c>
      <c r="K79" s="81">
        <f t="shared" si="34"/>
        <v>5.962167993452868E-2</v>
      </c>
      <c r="L79" s="80">
        <f t="shared" si="34"/>
        <v>3.6981077981651379E-2</v>
      </c>
      <c r="M79" s="81">
        <f t="shared" si="34"/>
        <v>7.4119306453832398E-2</v>
      </c>
      <c r="N79" s="80">
        <f t="shared" si="34"/>
        <v>4.449767933686196E-2</v>
      </c>
      <c r="O79" s="81">
        <f t="shared" si="34"/>
        <v>5.6204254666355917E-2</v>
      </c>
      <c r="P79" s="80">
        <f t="shared" si="34"/>
        <v>4.8839024786624913E-2</v>
      </c>
      <c r="Q79" s="81">
        <f t="shared" si="34"/>
        <v>4.3948485995230629E-2</v>
      </c>
      <c r="R79" s="80">
        <f t="shared" si="34"/>
        <v>5.656758932038624E-2</v>
      </c>
      <c r="S79" s="81">
        <f t="shared" si="34"/>
        <v>4.772871269572513E-2</v>
      </c>
      <c r="T79" s="80">
        <f t="shared" si="34"/>
        <v>4.352248852044454E-2</v>
      </c>
      <c r="U79" s="81">
        <f t="shared" si="34"/>
        <v>4.6182863141786996E-2</v>
      </c>
      <c r="V79" s="80">
        <f t="shared" si="34"/>
        <v>3.5837730656293677E-2</v>
      </c>
      <c r="W79" s="81">
        <f t="shared" si="34"/>
        <v>6.4999031186234707E-2</v>
      </c>
      <c r="X79" s="80">
        <f t="shared" si="34"/>
        <v>4.873779962380427E-2</v>
      </c>
      <c r="Y79" s="81">
        <f t="shared" si="34"/>
        <v>4.5385854218143312E-2</v>
      </c>
      <c r="Z79" s="80">
        <f t="shared" si="34"/>
        <v>5.797788533874608E-2</v>
      </c>
      <c r="AA79" s="80">
        <f t="shared" si="34"/>
        <v>5.7455657890454648E-2</v>
      </c>
      <c r="AB79" s="99">
        <f t="shared" si="34"/>
        <v>5.1206678642960926E-2</v>
      </c>
      <c r="AC79" s="100">
        <f t="shared" si="34"/>
        <v>5.1546845951493864E-2</v>
      </c>
      <c r="AD79" s="17"/>
      <c r="AE79" s="17"/>
    </row>
    <row r="80" spans="1:31" x14ac:dyDescent="0.2">
      <c r="A80" s="85" t="s">
        <v>31</v>
      </c>
      <c r="B80" s="80">
        <f>B16/B31</f>
        <v>4.6005084515185528E-2</v>
      </c>
      <c r="C80" s="81">
        <f t="shared" ref="C80:AC80" si="35">C16/C31</f>
        <v>4.825840896956754E-2</v>
      </c>
      <c r="D80" s="80">
        <f t="shared" si="35"/>
        <v>4.7355391171903294E-2</v>
      </c>
      <c r="E80" s="81">
        <f t="shared" si="35"/>
        <v>4.7335829845558904E-2</v>
      </c>
      <c r="F80" s="80">
        <f t="shared" si="35"/>
        <v>4.8814182413021739E-2</v>
      </c>
      <c r="G80" s="81">
        <f t="shared" si="35"/>
        <v>3.3225516511871063E-2</v>
      </c>
      <c r="H80" s="80">
        <f t="shared" si="35"/>
        <v>5.2241444329216555E-2</v>
      </c>
      <c r="I80" s="81">
        <f t="shared" si="35"/>
        <v>4.6545417967123699E-2</v>
      </c>
      <c r="J80" s="80">
        <f t="shared" si="35"/>
        <v>4.904884879787582E-2</v>
      </c>
      <c r="K80" s="81">
        <f t="shared" si="35"/>
        <v>4.827579793170151E-2</v>
      </c>
      <c r="L80" s="80">
        <f t="shared" si="35"/>
        <v>3.8188073394495411E-2</v>
      </c>
      <c r="M80" s="81">
        <f t="shared" si="35"/>
        <v>5.6602908123480573E-2</v>
      </c>
      <c r="N80" s="80">
        <f t="shared" si="35"/>
        <v>4.2928268164225278E-2</v>
      </c>
      <c r="O80" s="81">
        <f t="shared" si="35"/>
        <v>4.7247683416477615E-2</v>
      </c>
      <c r="P80" s="80">
        <f t="shared" si="35"/>
        <v>4.3963538326257108E-2</v>
      </c>
      <c r="Q80" s="81">
        <f t="shared" si="35"/>
        <v>4.1332540440536046E-2</v>
      </c>
      <c r="R80" s="80">
        <f t="shared" si="35"/>
        <v>4.9870594182053266E-2</v>
      </c>
      <c r="S80" s="81">
        <f t="shared" si="35"/>
        <v>4.4885143594833567E-2</v>
      </c>
      <c r="T80" s="80">
        <f t="shared" si="35"/>
        <v>3.9947902307319344E-2</v>
      </c>
      <c r="U80" s="81">
        <f t="shared" si="35"/>
        <v>4.0658001263333958E-2</v>
      </c>
      <c r="V80" s="80">
        <f t="shared" si="35"/>
        <v>3.7292368703340524E-2</v>
      </c>
      <c r="W80" s="81">
        <f t="shared" si="35"/>
        <v>5.1792066252508748E-2</v>
      </c>
      <c r="X80" s="80">
        <f t="shared" si="35"/>
        <v>4.0556716032576809E-2</v>
      </c>
      <c r="Y80" s="81">
        <f t="shared" si="35"/>
        <v>3.8706759618778681E-2</v>
      </c>
      <c r="Z80" s="80">
        <f t="shared" si="35"/>
        <v>5.6311478900228529E-2</v>
      </c>
      <c r="AA80" s="80">
        <f t="shared" si="35"/>
        <v>5.6898493181892149E-2</v>
      </c>
      <c r="AB80" s="99">
        <f t="shared" si="35"/>
        <v>4.6819837166936447E-2</v>
      </c>
      <c r="AC80" s="100">
        <f t="shared" si="35"/>
        <v>4.7331716260431936E-2</v>
      </c>
      <c r="AD80" s="17"/>
      <c r="AE80" s="17"/>
    </row>
    <row r="81" spans="1:31" x14ac:dyDescent="0.2">
      <c r="A81" s="86" t="s">
        <v>33</v>
      </c>
      <c r="B81" s="80">
        <f>B17/B31</f>
        <v>4.2661463116008567E-2</v>
      </c>
      <c r="C81" s="81">
        <f t="shared" ref="C81:AC81" si="36">C17/C31</f>
        <v>4.7827015483182064E-2</v>
      </c>
      <c r="D81" s="80">
        <f t="shared" si="36"/>
        <v>4.1535812979693491E-2</v>
      </c>
      <c r="E81" s="81">
        <f t="shared" si="36"/>
        <v>4.9303668893947182E-2</v>
      </c>
      <c r="F81" s="80">
        <f t="shared" si="36"/>
        <v>3.9627443840087553E-2</v>
      </c>
      <c r="G81" s="81">
        <f t="shared" si="36"/>
        <v>3.499053290858805E-2</v>
      </c>
      <c r="H81" s="80">
        <f t="shared" si="36"/>
        <v>4.9959637503535402E-2</v>
      </c>
      <c r="I81" s="81">
        <f t="shared" si="36"/>
        <v>4.6936602894209624E-2</v>
      </c>
      <c r="J81" s="80">
        <f t="shared" si="36"/>
        <v>4.8739679191066816E-2</v>
      </c>
      <c r="K81" s="81">
        <f t="shared" si="36"/>
        <v>4.5718324529424897E-2</v>
      </c>
      <c r="L81" s="80">
        <f t="shared" si="36"/>
        <v>3.9423738532110092E-2</v>
      </c>
      <c r="M81" s="81">
        <f t="shared" si="36"/>
        <v>4.5089674785560294E-2</v>
      </c>
      <c r="N81" s="80">
        <f t="shared" si="36"/>
        <v>4.1840298231757958E-2</v>
      </c>
      <c r="O81" s="81">
        <f t="shared" si="36"/>
        <v>4.2378506589098121E-2</v>
      </c>
      <c r="P81" s="80">
        <f t="shared" si="36"/>
        <v>4.4204410574001471E-2</v>
      </c>
      <c r="Q81" s="81">
        <f t="shared" si="36"/>
        <v>3.9224166411379213E-2</v>
      </c>
      <c r="R81" s="80">
        <f t="shared" si="36"/>
        <v>4.7805307699483462E-2</v>
      </c>
      <c r="S81" s="81">
        <f t="shared" si="36"/>
        <v>4.2577852164680491E-2</v>
      </c>
      <c r="T81" s="80">
        <f t="shared" si="36"/>
        <v>3.2161769039900368E-2</v>
      </c>
      <c r="U81" s="81">
        <f t="shared" si="36"/>
        <v>4.2891077481517069E-2</v>
      </c>
      <c r="V81" s="80">
        <f t="shared" si="36"/>
        <v>3.8795765567606812E-2</v>
      </c>
      <c r="W81" s="81">
        <f t="shared" si="36"/>
        <v>4.6046163377882816E-2</v>
      </c>
      <c r="X81" s="80">
        <f t="shared" si="36"/>
        <v>3.8471210297436033E-2</v>
      </c>
      <c r="Y81" s="81">
        <f t="shared" si="36"/>
        <v>3.5927020825979525E-2</v>
      </c>
      <c r="Z81" s="80">
        <f t="shared" si="36"/>
        <v>5.3686959730876782E-2</v>
      </c>
      <c r="AA81" s="80">
        <f t="shared" si="36"/>
        <v>5.7238259511179092E-2</v>
      </c>
      <c r="AB81" s="99">
        <f t="shared" si="36"/>
        <v>4.4363054962811399E-2</v>
      </c>
      <c r="AC81" s="100">
        <f t="shared" si="36"/>
        <v>4.5363508609513957E-2</v>
      </c>
      <c r="AD81" s="17"/>
      <c r="AE81" s="17"/>
    </row>
    <row r="82" spans="1:31" x14ac:dyDescent="0.2">
      <c r="A82" s="85" t="s">
        <v>34</v>
      </c>
      <c r="B82" s="80">
        <f>B18/B31</f>
        <v>4.0391286603407815E-2</v>
      </c>
      <c r="C82" s="81">
        <f t="shared" ref="C82:AC82" si="37">C18/C31</f>
        <v>5.2852108916177254E-2</v>
      </c>
      <c r="D82" s="80">
        <f t="shared" si="37"/>
        <v>4.5182351744633135E-2</v>
      </c>
      <c r="E82" s="81">
        <f t="shared" si="37"/>
        <v>4.8334434735785789E-2</v>
      </c>
      <c r="F82" s="80">
        <f t="shared" si="37"/>
        <v>3.8637094925136173E-2</v>
      </c>
      <c r="G82" s="81">
        <f t="shared" si="37"/>
        <v>4.1969073488679232E-2</v>
      </c>
      <c r="H82" s="80">
        <f t="shared" si="37"/>
        <v>4.8546950127274439E-2</v>
      </c>
      <c r="I82" s="81">
        <f t="shared" si="37"/>
        <v>5.0144319296314202E-2</v>
      </c>
      <c r="J82" s="80">
        <f t="shared" si="37"/>
        <v>5.3531808096606411E-2</v>
      </c>
      <c r="K82" s="81">
        <f t="shared" si="37"/>
        <v>3.7776207127445872E-2</v>
      </c>
      <c r="L82" s="80">
        <f t="shared" si="37"/>
        <v>4.5791284403669724E-2</v>
      </c>
      <c r="M82" s="81">
        <f t="shared" si="37"/>
        <v>3.9258520251364615E-2</v>
      </c>
      <c r="N82" s="80">
        <f t="shared" si="37"/>
        <v>4.6869977411533356E-2</v>
      </c>
      <c r="O82" s="81">
        <f t="shared" si="37"/>
        <v>3.9441659856801065E-2</v>
      </c>
      <c r="P82" s="80">
        <f t="shared" si="37"/>
        <v>5.0626703155426445E-2</v>
      </c>
      <c r="Q82" s="81">
        <f t="shared" si="37"/>
        <v>3.6403990893746359E-2</v>
      </c>
      <c r="R82" s="80">
        <f t="shared" si="37"/>
        <v>4.8892186405121565E-2</v>
      </c>
      <c r="S82" s="81">
        <f t="shared" si="37"/>
        <v>4.4668902598568053E-2</v>
      </c>
      <c r="T82" s="80">
        <f t="shared" si="37"/>
        <v>4.2124977421164216E-2</v>
      </c>
      <c r="U82" s="81">
        <f t="shared" si="37"/>
        <v>3.663668472700421E-2</v>
      </c>
      <c r="V82" s="80">
        <f t="shared" si="37"/>
        <v>4.7975967320757172E-2</v>
      </c>
      <c r="W82" s="81">
        <f t="shared" si="37"/>
        <v>4.3278465781737024E-2</v>
      </c>
      <c r="X82" s="80">
        <f t="shared" si="37"/>
        <v>4.024489604323904E-2</v>
      </c>
      <c r="Y82" s="81">
        <f t="shared" si="37"/>
        <v>3.3356865513589837E-2</v>
      </c>
      <c r="Z82" s="80">
        <f t="shared" si="37"/>
        <v>5.5309363955089355E-2</v>
      </c>
      <c r="AA82" s="80">
        <f t="shared" si="37"/>
        <v>5.690890747551014E-2</v>
      </c>
      <c r="AB82" s="99">
        <f t="shared" si="37"/>
        <v>4.6858525164466452E-2</v>
      </c>
      <c r="AC82" s="100">
        <f t="shared" si="37"/>
        <v>4.5447652370169012E-2</v>
      </c>
      <c r="AD82" s="17"/>
      <c r="AE82" s="17"/>
    </row>
    <row r="83" spans="1:31" x14ac:dyDescent="0.2">
      <c r="A83" s="86" t="s">
        <v>35</v>
      </c>
      <c r="B83" s="80">
        <f>B19/B31</f>
        <v>4.2255467129204506E-2</v>
      </c>
      <c r="C83" s="81">
        <f t="shared" ref="C83:AC83" si="38">C19/C31</f>
        <v>6.4209289909236522E-2</v>
      </c>
      <c r="D83" s="80">
        <f t="shared" si="38"/>
        <v>4.9984868104444809E-2</v>
      </c>
      <c r="E83" s="81">
        <f t="shared" si="38"/>
        <v>5.4605086031769341E-2</v>
      </c>
      <c r="F83" s="80">
        <f t="shared" si="38"/>
        <v>3.9388526981227683E-2</v>
      </c>
      <c r="G83" s="81">
        <f t="shared" si="38"/>
        <v>5.9024104906378723E-2</v>
      </c>
      <c r="H83" s="80">
        <f t="shared" si="38"/>
        <v>5.1578556613557085E-2</v>
      </c>
      <c r="I83" s="81">
        <f t="shared" si="38"/>
        <v>6.1777879610044509E-2</v>
      </c>
      <c r="J83" s="80">
        <f t="shared" si="38"/>
        <v>6.195213327028698E-2</v>
      </c>
      <c r="K83" s="81">
        <f t="shared" si="38"/>
        <v>3.2531061676958559E-2</v>
      </c>
      <c r="L83" s="80">
        <f t="shared" si="38"/>
        <v>7.2892775229357804E-2</v>
      </c>
      <c r="M83" s="81">
        <f t="shared" si="38"/>
        <v>3.8309595890096783E-2</v>
      </c>
      <c r="N83" s="80">
        <f t="shared" si="38"/>
        <v>6.0472510577889486E-2</v>
      </c>
      <c r="O83" s="81">
        <f t="shared" si="38"/>
        <v>4.2664668450507273E-2</v>
      </c>
      <c r="P83" s="80">
        <f t="shared" si="38"/>
        <v>5.7382734393364693E-2</v>
      </c>
      <c r="Q83" s="81">
        <f t="shared" si="38"/>
        <v>4.1419638512965602E-2</v>
      </c>
      <c r="R83" s="80">
        <f t="shared" si="38"/>
        <v>5.2998895765945769E-2</v>
      </c>
      <c r="S83" s="81">
        <f t="shared" si="38"/>
        <v>5.3809409510711496E-2</v>
      </c>
      <c r="T83" s="80">
        <f t="shared" si="38"/>
        <v>6.2574272486143723E-2</v>
      </c>
      <c r="U83" s="81">
        <f t="shared" si="38"/>
        <v>2.4857430094038308E-2</v>
      </c>
      <c r="V83" s="80">
        <f t="shared" si="38"/>
        <v>6.5204082738295172E-2</v>
      </c>
      <c r="W83" s="81">
        <f t="shared" si="38"/>
        <v>4.5964830864253646E-2</v>
      </c>
      <c r="X83" s="80">
        <f t="shared" si="38"/>
        <v>5.50177871510047E-2</v>
      </c>
      <c r="Y83" s="81">
        <f t="shared" si="38"/>
        <v>3.3792578538651606E-2</v>
      </c>
      <c r="Z83" s="80">
        <f t="shared" si="38"/>
        <v>5.9323501440717664E-2</v>
      </c>
      <c r="AA83" s="80">
        <f t="shared" si="38"/>
        <v>6.3101506818107847E-2</v>
      </c>
      <c r="AB83" s="99">
        <f t="shared" si="38"/>
        <v>5.5160403268588495E-2</v>
      </c>
      <c r="AC83" s="100">
        <f t="shared" si="38"/>
        <v>5.2087635064917384E-2</v>
      </c>
      <c r="AD83" s="17"/>
      <c r="AE83" s="17"/>
    </row>
    <row r="84" spans="1:31" x14ac:dyDescent="0.2">
      <c r="A84" s="85" t="s">
        <v>36</v>
      </c>
      <c r="B84" s="80">
        <f>B20/B31</f>
        <v>5.0007652280379553E-2</v>
      </c>
      <c r="C84" s="81">
        <f t="shared" ref="C84:AC84" si="39">C20/C31</f>
        <v>8.5966898024559535E-2</v>
      </c>
      <c r="D84" s="80">
        <f t="shared" si="39"/>
        <v>8.2198441166693947E-2</v>
      </c>
      <c r="E84" s="81">
        <f t="shared" si="39"/>
        <v>6.5266661771544651E-2</v>
      </c>
      <c r="F84" s="80">
        <f t="shared" si="39"/>
        <v>4.8812255664159969E-2</v>
      </c>
      <c r="G84" s="81">
        <f t="shared" si="39"/>
        <v>9.4043171567338643E-2</v>
      </c>
      <c r="H84" s="80">
        <f t="shared" si="39"/>
        <v>5.8194176015838595E-2</v>
      </c>
      <c r="I84" s="81">
        <f t="shared" si="39"/>
        <v>8.0824394292053084E-2</v>
      </c>
      <c r="J84" s="80">
        <f t="shared" si="39"/>
        <v>0.10491761539300913</v>
      </c>
      <c r="K84" s="81">
        <f t="shared" si="39"/>
        <v>3.3544751134588199E-2</v>
      </c>
      <c r="L84" s="80">
        <f t="shared" si="39"/>
        <v>8.9251720183486233E-2</v>
      </c>
      <c r="M84" s="81">
        <f t="shared" si="39"/>
        <v>3.6317141415531398E-2</v>
      </c>
      <c r="N84" s="80">
        <f t="shared" si="39"/>
        <v>7.7285136847127137E-2</v>
      </c>
      <c r="O84" s="81">
        <f t="shared" si="39"/>
        <v>5.1756945325383739E-2</v>
      </c>
      <c r="P84" s="80">
        <f t="shared" si="39"/>
        <v>8.1191359941494165E-2</v>
      </c>
      <c r="Q84" s="81">
        <f t="shared" si="39"/>
        <v>5.5694712245988987E-2</v>
      </c>
      <c r="R84" s="80">
        <f t="shared" si="39"/>
        <v>7.1326143880178675E-2</v>
      </c>
      <c r="S84" s="81">
        <f t="shared" si="39"/>
        <v>7.1363853587546253E-2</v>
      </c>
      <c r="T84" s="80">
        <f t="shared" si="39"/>
        <v>0.13568216604713509</v>
      </c>
      <c r="U84" s="81">
        <f t="shared" si="39"/>
        <v>2.5764895330112721E-2</v>
      </c>
      <c r="V84" s="80">
        <f t="shared" si="39"/>
        <v>0.10502378346751037</v>
      </c>
      <c r="W84" s="81">
        <f t="shared" si="39"/>
        <v>5.316515045318955E-2</v>
      </c>
      <c r="X84" s="80">
        <f t="shared" si="39"/>
        <v>8.2867000392289669E-2</v>
      </c>
      <c r="Y84" s="81">
        <f t="shared" si="39"/>
        <v>3.9793284504059299E-2</v>
      </c>
      <c r="Z84" s="80">
        <f t="shared" si="39"/>
        <v>6.9117542689245012E-2</v>
      </c>
      <c r="AA84" s="80">
        <f t="shared" si="39"/>
        <v>7.3974029355290141E-2</v>
      </c>
      <c r="AB84" s="99">
        <f t="shared" si="39"/>
        <v>7.3232416163581157E-2</v>
      </c>
      <c r="AC84" s="100">
        <f t="shared" si="39"/>
        <v>6.6114494509666888E-2</v>
      </c>
      <c r="AD84" s="17"/>
      <c r="AE84" s="17"/>
    </row>
    <row r="85" spans="1:31" x14ac:dyDescent="0.2">
      <c r="A85" s="86" t="s">
        <v>30</v>
      </c>
      <c r="B85" s="80">
        <f>B21/B31</f>
        <v>6.0601809339183077E-2</v>
      </c>
      <c r="C85" s="81">
        <f t="shared" ref="C85:AC85" si="40">C21/C31</f>
        <v>0.11156006406833956</v>
      </c>
      <c r="D85" s="80">
        <f t="shared" si="40"/>
        <v>8.9873537043376445E-2</v>
      </c>
      <c r="E85" s="81">
        <f t="shared" si="40"/>
        <v>7.8302371686614289E-2</v>
      </c>
      <c r="F85" s="80">
        <f t="shared" si="40"/>
        <v>5.229774435510752E-2</v>
      </c>
      <c r="G85" s="81">
        <f t="shared" si="40"/>
        <v>0.1158409202542765</v>
      </c>
      <c r="H85" s="80">
        <f t="shared" si="40"/>
        <v>6.677636230790987E-2</v>
      </c>
      <c r="I85" s="81">
        <f t="shared" si="40"/>
        <v>9.988907113139063E-2</v>
      </c>
      <c r="J85" s="80">
        <f t="shared" si="40"/>
        <v>0.13875350089113592</v>
      </c>
      <c r="K85" s="81">
        <f t="shared" si="40"/>
        <v>3.7878506063536939E-2</v>
      </c>
      <c r="L85" s="80">
        <f t="shared" si="40"/>
        <v>0.11610665137614679</v>
      </c>
      <c r="M85" s="81">
        <f t="shared" si="40"/>
        <v>3.8997637723040227E-2</v>
      </c>
      <c r="N85" s="80">
        <f t="shared" si="40"/>
        <v>9.789256733268463E-2</v>
      </c>
      <c r="O85" s="81">
        <f t="shared" si="40"/>
        <v>6.0138242730161162E-2</v>
      </c>
      <c r="P85" s="80">
        <f t="shared" si="40"/>
        <v>9.4044651330166207E-2</v>
      </c>
      <c r="Q85" s="81">
        <f t="shared" si="40"/>
        <v>7.3666948984556613E-2</v>
      </c>
      <c r="R85" s="80">
        <f t="shared" si="40"/>
        <v>7.2289365727091479E-2</v>
      </c>
      <c r="S85" s="81">
        <f t="shared" si="40"/>
        <v>8.8548525560766964E-2</v>
      </c>
      <c r="T85" s="80">
        <f t="shared" si="40"/>
        <v>0.14189966440719862</v>
      </c>
      <c r="U85" s="81">
        <f t="shared" si="40"/>
        <v>3.187694059661391E-2</v>
      </c>
      <c r="V85" s="80">
        <f t="shared" si="40"/>
        <v>0.10686307440595508</v>
      </c>
      <c r="W85" s="81">
        <f t="shared" si="40"/>
        <v>6.1659613861930883E-2</v>
      </c>
      <c r="X85" s="80">
        <f t="shared" si="40"/>
        <v>0.10417469966370382</v>
      </c>
      <c r="Y85" s="81">
        <f t="shared" si="40"/>
        <v>5.1822273208612775E-2</v>
      </c>
      <c r="Z85" s="80">
        <f t="shared" si="40"/>
        <v>7.3431179117400741E-2</v>
      </c>
      <c r="AA85" s="80">
        <f t="shared" si="40"/>
        <v>8.6933315976177303E-2</v>
      </c>
      <c r="AB85" s="99">
        <f t="shared" si="40"/>
        <v>8.3993718578976639E-2</v>
      </c>
      <c r="AC85" s="100">
        <f t="shared" si="40"/>
        <v>8.0556211057511221E-2</v>
      </c>
      <c r="AD85" s="17"/>
      <c r="AE85" s="17"/>
    </row>
    <row r="86" spans="1:31" x14ac:dyDescent="0.2">
      <c r="A86" s="85" t="s">
        <v>32</v>
      </c>
      <c r="B86" s="80">
        <f>B22/B31</f>
        <v>5.8201969186817672E-2</v>
      </c>
      <c r="C86" s="81">
        <f t="shared" ref="C86:AC86" si="41">C22/C31</f>
        <v>0.11029791777896422</v>
      </c>
      <c r="D86" s="80">
        <f t="shared" si="41"/>
        <v>6.325132342070143E-2</v>
      </c>
      <c r="E86" s="81">
        <f t="shared" si="41"/>
        <v>8.4450644932324945E-2</v>
      </c>
      <c r="F86" s="80">
        <f t="shared" si="41"/>
        <v>4.0583111275527016E-2</v>
      </c>
      <c r="G86" s="81">
        <f t="shared" si="41"/>
        <v>0.10829985712742562</v>
      </c>
      <c r="H86" s="80">
        <f t="shared" si="41"/>
        <v>6.2065440275289901E-2</v>
      </c>
      <c r="I86" s="81">
        <f t="shared" si="41"/>
        <v>0.10169969850818834</v>
      </c>
      <c r="J86" s="80">
        <f t="shared" si="41"/>
        <v>9.865238424326192E-2</v>
      </c>
      <c r="K86" s="81">
        <f t="shared" si="41"/>
        <v>3.5572130049847481E-2</v>
      </c>
      <c r="L86" s="80">
        <f t="shared" si="41"/>
        <v>0.11866399082568807</v>
      </c>
      <c r="M86" s="81">
        <f t="shared" si="41"/>
        <v>3.4135475436906565E-2</v>
      </c>
      <c r="N86" s="80">
        <f t="shared" si="41"/>
        <v>8.8755365306267903E-2</v>
      </c>
      <c r="O86" s="81">
        <f t="shared" si="41"/>
        <v>6.0716466697544616E-2</v>
      </c>
      <c r="P86" s="80">
        <f t="shared" si="41"/>
        <v>7.9299206862827612E-2</v>
      </c>
      <c r="Q86" s="81">
        <f t="shared" si="41"/>
        <v>8.2737162044462062E-2</v>
      </c>
      <c r="R86" s="80">
        <f t="shared" si="41"/>
        <v>6.6460138018409692E-2</v>
      </c>
      <c r="S86" s="81">
        <f t="shared" si="41"/>
        <v>8.9262120848443177E-2</v>
      </c>
      <c r="T86" s="80">
        <f t="shared" si="41"/>
        <v>0.11752402863471721</v>
      </c>
      <c r="U86" s="81">
        <f t="shared" si="41"/>
        <v>2.8033558420298751E-2</v>
      </c>
      <c r="V86" s="80">
        <f t="shared" si="41"/>
        <v>0.11573176149353674</v>
      </c>
      <c r="W86" s="81">
        <f t="shared" si="41"/>
        <v>5.5203247559426558E-2</v>
      </c>
      <c r="X86" s="80">
        <f t="shared" si="41"/>
        <v>9.2188071041311118E-2</v>
      </c>
      <c r="Y86" s="81">
        <f t="shared" si="41"/>
        <v>5.6493778679844689E-2</v>
      </c>
      <c r="Z86" s="80">
        <f t="shared" si="41"/>
        <v>6.6785425331081172E-2</v>
      </c>
      <c r="AA86" s="80">
        <f t="shared" si="41"/>
        <v>8.6346210173463084E-2</v>
      </c>
      <c r="AB86" s="99">
        <f t="shared" si="41"/>
        <v>7.627725593016231E-2</v>
      </c>
      <c r="AC86" s="100">
        <f t="shared" si="41"/>
        <v>8.0050213970965303E-2</v>
      </c>
      <c r="AD86" s="17"/>
      <c r="AE86" s="17"/>
    </row>
    <row r="87" spans="1:31" x14ac:dyDescent="0.2">
      <c r="A87" s="86" t="s">
        <v>37</v>
      </c>
      <c r="B87" s="80">
        <f>B23/B31</f>
        <v>6.1205489235792269E-2</v>
      </c>
      <c r="C87" s="81">
        <f t="shared" ref="C87:AC87" si="42">C23/C31</f>
        <v>8.78077949813134E-2</v>
      </c>
      <c r="D87" s="80">
        <f t="shared" si="42"/>
        <v>4.6536780428753581E-2</v>
      </c>
      <c r="E87" s="81">
        <f t="shared" si="42"/>
        <v>7.6251315564040439E-2</v>
      </c>
      <c r="F87" s="80">
        <f t="shared" si="42"/>
        <v>3.603213046401893E-2</v>
      </c>
      <c r="G87" s="81">
        <f t="shared" si="42"/>
        <v>0.10083216650667384</v>
      </c>
      <c r="H87" s="80">
        <f t="shared" si="42"/>
        <v>5.4440758461393422E-2</v>
      </c>
      <c r="I87" s="81">
        <f t="shared" si="42"/>
        <v>8.4284983807738204E-2</v>
      </c>
      <c r="J87" s="80">
        <f t="shared" si="42"/>
        <v>8.6894845960790015E-2</v>
      </c>
      <c r="K87" s="81">
        <f t="shared" si="42"/>
        <v>2.8020608585670709E-2</v>
      </c>
      <c r="L87" s="80">
        <f t="shared" si="42"/>
        <v>9.0645068807339454E-2</v>
      </c>
      <c r="M87" s="81">
        <f t="shared" si="42"/>
        <v>3.2320765102518231E-2</v>
      </c>
      <c r="N87" s="80">
        <f t="shared" si="42"/>
        <v>7.1934012005486395E-2</v>
      </c>
      <c r="O87" s="81">
        <f t="shared" si="42"/>
        <v>5.3919384958506532E-2</v>
      </c>
      <c r="P87" s="80">
        <f t="shared" si="42"/>
        <v>5.3711609171718695E-2</v>
      </c>
      <c r="Q87" s="81">
        <f t="shared" si="42"/>
        <v>7.2612761969978193E-2</v>
      </c>
      <c r="R87" s="80">
        <f t="shared" si="42"/>
        <v>5.4014183658637652E-2</v>
      </c>
      <c r="S87" s="81">
        <f t="shared" si="42"/>
        <v>7.5571903374873226E-2</v>
      </c>
      <c r="T87" s="80">
        <f t="shared" si="42"/>
        <v>7.550362687404337E-2</v>
      </c>
      <c r="U87" s="81">
        <f t="shared" si="42"/>
        <v>2.6094073896139713E-2</v>
      </c>
      <c r="V87" s="80">
        <f t="shared" si="42"/>
        <v>9.7588063841544684E-2</v>
      </c>
      <c r="W87" s="81">
        <f t="shared" si="42"/>
        <v>4.5780636642211096E-2</v>
      </c>
      <c r="X87" s="80">
        <f t="shared" si="42"/>
        <v>5.9047976690617572E-2</v>
      </c>
      <c r="Y87" s="81">
        <f t="shared" si="42"/>
        <v>5.3399664666431347E-2</v>
      </c>
      <c r="Z87" s="80">
        <f t="shared" si="42"/>
        <v>5.6534328824289222E-2</v>
      </c>
      <c r="AA87" s="80">
        <f t="shared" si="42"/>
        <v>7.1153057571516909E-2</v>
      </c>
      <c r="AB87" s="99">
        <f t="shared" si="42"/>
        <v>6.2141416520454344E-2</v>
      </c>
      <c r="AC87" s="100">
        <f t="shared" si="42"/>
        <v>6.8614415093083803E-2</v>
      </c>
      <c r="AD87" s="17"/>
      <c r="AE87" s="17"/>
    </row>
    <row r="88" spans="1:31" x14ac:dyDescent="0.2">
      <c r="A88" s="85" t="s">
        <v>38</v>
      </c>
      <c r="B88" s="80">
        <f>B24/B31</f>
        <v>5.306006189844574E-2</v>
      </c>
      <c r="C88" s="81">
        <f t="shared" ref="C88:AC88" si="43">C24/C31</f>
        <v>5.663641217298452E-2</v>
      </c>
      <c r="D88" s="80">
        <f t="shared" si="43"/>
        <v>3.7328649887627068E-2</v>
      </c>
      <c r="E88" s="81">
        <f t="shared" si="43"/>
        <v>6.3940083706586381E-2</v>
      </c>
      <c r="F88" s="80">
        <f t="shared" si="43"/>
        <v>3.5800920600606155E-2</v>
      </c>
      <c r="G88" s="81">
        <f t="shared" si="43"/>
        <v>7.1354762181364606E-2</v>
      </c>
      <c r="H88" s="80">
        <f t="shared" si="43"/>
        <v>4.5923387857075518E-2</v>
      </c>
      <c r="I88" s="81">
        <f t="shared" si="43"/>
        <v>6.3228058018313049E-2</v>
      </c>
      <c r="J88" s="80">
        <f t="shared" si="43"/>
        <v>7.1145382460990073E-2</v>
      </c>
      <c r="K88" s="81">
        <f t="shared" si="43"/>
        <v>2.0385387991964883E-2</v>
      </c>
      <c r="L88" s="80">
        <f t="shared" si="43"/>
        <v>6.5676605504587163E-2</v>
      </c>
      <c r="M88" s="81">
        <f t="shared" si="43"/>
        <v>3.5262143938351455E-2</v>
      </c>
      <c r="N88" s="80">
        <f t="shared" si="43"/>
        <v>5.5242109672605413E-2</v>
      </c>
      <c r="O88" s="81">
        <f t="shared" si="43"/>
        <v>5.1961978824022259E-2</v>
      </c>
      <c r="P88" s="80">
        <f t="shared" si="43"/>
        <v>3.5939300193568419E-2</v>
      </c>
      <c r="Q88" s="81">
        <f t="shared" si="43"/>
        <v>6.6290643264315621E-2</v>
      </c>
      <c r="R88" s="80">
        <f t="shared" si="43"/>
        <v>4.3149735439404882E-2</v>
      </c>
      <c r="S88" s="81">
        <f t="shared" si="43"/>
        <v>6.0845891529191454E-2</v>
      </c>
      <c r="T88" s="80">
        <f t="shared" si="43"/>
        <v>5.7754285225360545E-2</v>
      </c>
      <c r="U88" s="81">
        <f t="shared" si="43"/>
        <v>3.287337301269562E-2</v>
      </c>
      <c r="V88" s="80">
        <f t="shared" si="43"/>
        <v>7.3940037490112798E-2</v>
      </c>
      <c r="W88" s="81">
        <f t="shared" si="43"/>
        <v>4.2723490982855584E-2</v>
      </c>
      <c r="X88" s="80">
        <f t="shared" si="43"/>
        <v>3.6989227122303847E-2</v>
      </c>
      <c r="Y88" s="81">
        <f t="shared" si="43"/>
        <v>5.2941890222379107E-2</v>
      </c>
      <c r="Z88" s="80">
        <f t="shared" si="43"/>
        <v>4.6507501667825864E-2</v>
      </c>
      <c r="AA88" s="80">
        <f t="shared" si="43"/>
        <v>5.2174309239431116E-2</v>
      </c>
      <c r="AB88" s="99">
        <f t="shared" si="43"/>
        <v>4.9142438072311077E-2</v>
      </c>
      <c r="AC88" s="100">
        <f t="shared" si="43"/>
        <v>5.5026426813458769E-2</v>
      </c>
      <c r="AD88" s="17"/>
      <c r="AE88" s="17"/>
    </row>
    <row r="89" spans="1:31" x14ac:dyDescent="0.2">
      <c r="A89" s="86" t="s">
        <v>39</v>
      </c>
      <c r="B89" s="80">
        <f>B25/B31</f>
        <v>1.9094565180423767E-2</v>
      </c>
      <c r="C89" s="81">
        <f t="shared" ref="C89:AC89" si="44">C25/C31</f>
        <v>4.0467698878804061E-2</v>
      </c>
      <c r="D89" s="80">
        <f t="shared" si="44"/>
        <v>1.6486324239312167E-2</v>
      </c>
      <c r="E89" s="81">
        <f t="shared" si="44"/>
        <v>5.1511368920870354E-2</v>
      </c>
      <c r="F89" s="80">
        <f t="shared" si="44"/>
        <v>1.761433809432977E-2</v>
      </c>
      <c r="G89" s="81">
        <f t="shared" si="44"/>
        <v>6.3611924662741237E-2</v>
      </c>
      <c r="H89" s="80">
        <f t="shared" si="44"/>
        <v>2.1797221174695954E-2</v>
      </c>
      <c r="I89" s="81">
        <f t="shared" si="44"/>
        <v>5.0951836752941571E-2</v>
      </c>
      <c r="J89" s="80">
        <f t="shared" si="44"/>
        <v>2.122358418506529E-2</v>
      </c>
      <c r="K89" s="81">
        <f t="shared" si="44"/>
        <v>1.6767725615653598E-2</v>
      </c>
      <c r="L89" s="80">
        <f t="shared" si="44"/>
        <v>7.1344610091743116E-2</v>
      </c>
      <c r="M89" s="81">
        <f t="shared" si="44"/>
        <v>2.5271203155818541E-2</v>
      </c>
      <c r="N89" s="80">
        <f t="shared" si="44"/>
        <v>4.8832105003643538E-2</v>
      </c>
      <c r="O89" s="81">
        <f t="shared" si="44"/>
        <v>4.2220675046980696E-2</v>
      </c>
      <c r="P89" s="80">
        <f t="shared" si="44"/>
        <v>3.0631404517370373E-2</v>
      </c>
      <c r="Q89" s="81">
        <f t="shared" si="44"/>
        <v>5.0102415319649929E-2</v>
      </c>
      <c r="R89" s="80">
        <f t="shared" si="44"/>
        <v>3.5467824268417825E-2</v>
      </c>
      <c r="S89" s="81">
        <f t="shared" si="44"/>
        <v>5.0025192076064935E-2</v>
      </c>
      <c r="T89" s="80">
        <f t="shared" si="44"/>
        <v>2.9452308745377281E-2</v>
      </c>
      <c r="U89" s="81">
        <f t="shared" si="44"/>
        <v>2.7570929084260815E-2</v>
      </c>
      <c r="V89" s="80">
        <f t="shared" si="44"/>
        <v>6.5074059225709982E-2</v>
      </c>
      <c r="W89" s="81">
        <f t="shared" si="44"/>
        <v>2.9260567844473097E-2</v>
      </c>
      <c r="X89" s="80">
        <f t="shared" si="44"/>
        <v>2.2551626325654068E-2</v>
      </c>
      <c r="Y89" s="81">
        <f t="shared" si="44"/>
        <v>5.161268972820332E-2</v>
      </c>
      <c r="Z89" s="80">
        <f t="shared" si="44"/>
        <v>3.3230188357865752E-2</v>
      </c>
      <c r="AA89" s="80">
        <f t="shared" si="44"/>
        <v>3.6793699352361119E-2</v>
      </c>
      <c r="AB89" s="99">
        <f t="shared" si="44"/>
        <v>3.4196226655803831E-2</v>
      </c>
      <c r="AC89" s="100">
        <f t="shared" si="44"/>
        <v>4.3331767692123845E-2</v>
      </c>
      <c r="AD89" s="17"/>
      <c r="AE89" s="17"/>
    </row>
    <row r="90" spans="1:31" x14ac:dyDescent="0.2">
      <c r="A90" s="85" t="s">
        <v>40</v>
      </c>
      <c r="B90" s="80">
        <f>B26/B31</f>
        <v>0</v>
      </c>
      <c r="C90" s="81">
        <f t="shared" ref="C90:AC90" si="45">C26/C31</f>
        <v>1.4880939668980245E-2</v>
      </c>
      <c r="D90" s="80">
        <f t="shared" si="45"/>
        <v>5.4077921820193386E-4</v>
      </c>
      <c r="E90" s="81">
        <f t="shared" si="45"/>
        <v>1.9928041706439532E-2</v>
      </c>
      <c r="F90" s="80">
        <f t="shared" si="45"/>
        <v>4.7590696885795817E-4</v>
      </c>
      <c r="G90" s="81">
        <f t="shared" si="45"/>
        <v>2.2714905013176478E-2</v>
      </c>
      <c r="H90" s="80">
        <f t="shared" si="45"/>
        <v>2.2508720656170453E-3</v>
      </c>
      <c r="I90" s="81">
        <f t="shared" si="45"/>
        <v>1.4897160276847161E-2</v>
      </c>
      <c r="J90" s="80">
        <f t="shared" si="45"/>
        <v>4.6557305495944423E-3</v>
      </c>
      <c r="K90" s="81">
        <f t="shared" si="45"/>
        <v>4.1849564764526448E-3</v>
      </c>
      <c r="L90" s="80">
        <f t="shared" si="45"/>
        <v>1.1751720183486239E-2</v>
      </c>
      <c r="M90" s="81">
        <f t="shared" si="45"/>
        <v>4.0852483831016924E-3</v>
      </c>
      <c r="N90" s="80">
        <f t="shared" si="45"/>
        <v>6.9059909617043315E-3</v>
      </c>
      <c r="O90" s="81">
        <f t="shared" si="45"/>
        <v>6.6613761140399269E-3</v>
      </c>
      <c r="P90" s="80">
        <f t="shared" si="45"/>
        <v>4.6752432664598454E-3</v>
      </c>
      <c r="Q90" s="81">
        <f t="shared" si="45"/>
        <v>8.1421680812594974E-3</v>
      </c>
      <c r="R90" s="80">
        <f t="shared" si="45"/>
        <v>7.7209607053213671E-3</v>
      </c>
      <c r="S90" s="81">
        <f t="shared" si="45"/>
        <v>4.0891172393809454E-3</v>
      </c>
      <c r="T90" s="80">
        <f t="shared" si="45"/>
        <v>4.278095201878559E-3</v>
      </c>
      <c r="U90" s="81">
        <f t="shared" si="45"/>
        <v>1.5569256501276679E-3</v>
      </c>
      <c r="V90" s="80">
        <f t="shared" si="45"/>
        <v>7.8745489809407196E-3</v>
      </c>
      <c r="W90" s="81">
        <f t="shared" si="45"/>
        <v>8.9944191542853859E-4</v>
      </c>
      <c r="X90" s="80">
        <f t="shared" si="45"/>
        <v>3.6446056818296123E-3</v>
      </c>
      <c r="Y90" s="81">
        <f t="shared" si="45"/>
        <v>4.2743999294034595E-3</v>
      </c>
      <c r="Z90" s="80">
        <f t="shared" si="45"/>
        <v>2.7153624504975089E-3</v>
      </c>
      <c r="AA90" s="80">
        <f t="shared" si="45"/>
        <v>4.3063104110391513E-3</v>
      </c>
      <c r="AB90" s="99">
        <f t="shared" si="45"/>
        <v>4.2971985549183677E-3</v>
      </c>
      <c r="AC90" s="100">
        <f t="shared" si="45"/>
        <v>9.165808211220882E-3</v>
      </c>
      <c r="AD90" s="17"/>
      <c r="AE90" s="17"/>
    </row>
    <row r="91" spans="1:31" x14ac:dyDescent="0.2">
      <c r="A91" s="86" t="s">
        <v>41</v>
      </c>
      <c r="B91" s="80">
        <f>B27/B31</f>
        <v>0</v>
      </c>
      <c r="C91" s="81">
        <f t="shared" ref="C91:AC91" si="46">C27/C31</f>
        <v>3.6305392418579821E-5</v>
      </c>
      <c r="D91" s="80">
        <f t="shared" si="46"/>
        <v>0</v>
      </c>
      <c r="E91" s="81">
        <f t="shared" si="46"/>
        <v>9.790244021832244E-6</v>
      </c>
      <c r="F91" s="80">
        <f t="shared" si="46"/>
        <v>0</v>
      </c>
      <c r="G91" s="81">
        <f t="shared" si="46"/>
        <v>8.1525006776766193E-6</v>
      </c>
      <c r="H91" s="80">
        <f t="shared" si="46"/>
        <v>0</v>
      </c>
      <c r="I91" s="81">
        <f t="shared" si="46"/>
        <v>0</v>
      </c>
      <c r="J91" s="80">
        <f t="shared" si="46"/>
        <v>0</v>
      </c>
      <c r="K91" s="81">
        <f t="shared" si="46"/>
        <v>0</v>
      </c>
      <c r="L91" s="80">
        <f t="shared" si="46"/>
        <v>0</v>
      </c>
      <c r="M91" s="81">
        <f t="shared" si="46"/>
        <v>0</v>
      </c>
      <c r="N91" s="80">
        <f t="shared" si="46"/>
        <v>0</v>
      </c>
      <c r="O91" s="81">
        <f t="shared" si="46"/>
        <v>0</v>
      </c>
      <c r="P91" s="80">
        <f t="shared" si="46"/>
        <v>0</v>
      </c>
      <c r="Q91" s="81">
        <f t="shared" si="46"/>
        <v>0</v>
      </c>
      <c r="R91" s="80">
        <f t="shared" si="46"/>
        <v>0</v>
      </c>
      <c r="S91" s="81">
        <f t="shared" si="46"/>
        <v>0</v>
      </c>
      <c r="T91" s="80">
        <f t="shared" si="46"/>
        <v>0</v>
      </c>
      <c r="U91" s="81">
        <f t="shared" si="46"/>
        <v>0</v>
      </c>
      <c r="V91" s="80">
        <f t="shared" si="46"/>
        <v>0</v>
      </c>
      <c r="W91" s="81">
        <f t="shared" si="46"/>
        <v>0</v>
      </c>
      <c r="X91" s="80">
        <f t="shared" si="46"/>
        <v>0</v>
      </c>
      <c r="Y91" s="81">
        <f t="shared" si="46"/>
        <v>0</v>
      </c>
      <c r="Z91" s="80">
        <f t="shared" si="46"/>
        <v>0</v>
      </c>
      <c r="AA91" s="80">
        <f t="shared" si="46"/>
        <v>0</v>
      </c>
      <c r="AB91" s="99">
        <f t="shared" si="46"/>
        <v>0</v>
      </c>
      <c r="AC91" s="100">
        <f t="shared" si="46"/>
        <v>4.3490033596996393E-6</v>
      </c>
      <c r="AD91" s="17"/>
      <c r="AE91" s="17"/>
    </row>
    <row r="92" spans="1:31" x14ac:dyDescent="0.2">
      <c r="A92" s="85" t="s">
        <v>42</v>
      </c>
      <c r="B92" s="80">
        <f>B28/B31</f>
        <v>0</v>
      </c>
      <c r="C92" s="81">
        <f t="shared" ref="C92:AC92" si="47">C28/C31</f>
        <v>0</v>
      </c>
      <c r="D92" s="80">
        <f t="shared" si="47"/>
        <v>0</v>
      </c>
      <c r="E92" s="81">
        <f t="shared" si="47"/>
        <v>0</v>
      </c>
      <c r="F92" s="80">
        <f t="shared" si="47"/>
        <v>0</v>
      </c>
      <c r="G92" s="81">
        <f t="shared" si="47"/>
        <v>0</v>
      </c>
      <c r="H92" s="80">
        <f t="shared" si="47"/>
        <v>0</v>
      </c>
      <c r="I92" s="81">
        <f t="shared" si="47"/>
        <v>0</v>
      </c>
      <c r="J92" s="80">
        <f t="shared" si="47"/>
        <v>0</v>
      </c>
      <c r="K92" s="81">
        <f t="shared" si="47"/>
        <v>0</v>
      </c>
      <c r="L92" s="80">
        <f t="shared" si="47"/>
        <v>0</v>
      </c>
      <c r="M92" s="81">
        <f t="shared" si="47"/>
        <v>0</v>
      </c>
      <c r="N92" s="80">
        <f t="shared" si="47"/>
        <v>0</v>
      </c>
      <c r="O92" s="81">
        <f t="shared" si="47"/>
        <v>0</v>
      </c>
      <c r="P92" s="80">
        <f t="shared" si="47"/>
        <v>0</v>
      </c>
      <c r="Q92" s="81">
        <f t="shared" si="47"/>
        <v>0</v>
      </c>
      <c r="R92" s="80">
        <f t="shared" si="47"/>
        <v>0</v>
      </c>
      <c r="S92" s="81">
        <f t="shared" si="47"/>
        <v>0</v>
      </c>
      <c r="T92" s="80">
        <f t="shared" si="47"/>
        <v>0</v>
      </c>
      <c r="U92" s="81">
        <f t="shared" si="47"/>
        <v>0</v>
      </c>
      <c r="V92" s="80">
        <f t="shared" si="47"/>
        <v>0</v>
      </c>
      <c r="W92" s="81">
        <f t="shared" si="47"/>
        <v>0</v>
      </c>
      <c r="X92" s="80">
        <f t="shared" si="47"/>
        <v>0</v>
      </c>
      <c r="Y92" s="81">
        <f t="shared" si="47"/>
        <v>0</v>
      </c>
      <c r="Z92" s="80">
        <f t="shared" si="47"/>
        <v>0</v>
      </c>
      <c r="AA92" s="80">
        <f t="shared" si="47"/>
        <v>0</v>
      </c>
      <c r="AB92" s="99">
        <f t="shared" si="47"/>
        <v>0</v>
      </c>
      <c r="AC92" s="100">
        <f t="shared" si="47"/>
        <v>0</v>
      </c>
      <c r="AD92" s="17"/>
      <c r="AE92" s="17"/>
    </row>
    <row r="93" spans="1:31" x14ac:dyDescent="0.2">
      <c r="A93" s="86" t="s">
        <v>43</v>
      </c>
      <c r="B93" s="80"/>
      <c r="C93" s="81"/>
      <c r="D93" s="80"/>
      <c r="E93" s="81"/>
      <c r="F93" s="80"/>
      <c r="G93" s="81"/>
      <c r="H93" s="80"/>
      <c r="I93" s="81"/>
      <c r="J93" s="80"/>
      <c r="K93" s="81"/>
      <c r="L93" s="80"/>
      <c r="M93" s="81"/>
      <c r="N93" s="80"/>
      <c r="O93" s="81"/>
      <c r="P93" s="80"/>
      <c r="Q93" s="81"/>
      <c r="R93" s="80"/>
      <c r="S93" s="81"/>
      <c r="T93" s="80"/>
      <c r="U93" s="81"/>
      <c r="V93" s="80"/>
      <c r="W93" s="81"/>
      <c r="X93" s="80"/>
      <c r="Y93" s="81"/>
      <c r="Z93" s="80"/>
      <c r="AA93" s="80"/>
      <c r="AB93" s="99">
        <f t="shared" ref="AB93:AC93" si="48">AB29/AB31</f>
        <v>0</v>
      </c>
      <c r="AC93" s="100">
        <f t="shared" si="48"/>
        <v>0</v>
      </c>
      <c r="AD93" s="17"/>
      <c r="AE93" s="17"/>
    </row>
    <row r="94" spans="1:31" ht="13.5" thickBot="1" x14ac:dyDescent="0.25">
      <c r="A94" s="85" t="s">
        <v>44</v>
      </c>
      <c r="B94" s="82"/>
      <c r="C94" s="83"/>
      <c r="D94" s="82"/>
      <c r="E94" s="83"/>
      <c r="F94" s="82"/>
      <c r="G94" s="83"/>
      <c r="H94" s="82"/>
      <c r="I94" s="83"/>
      <c r="J94" s="82"/>
      <c r="K94" s="83"/>
      <c r="L94" s="82"/>
      <c r="M94" s="83"/>
      <c r="N94" s="82"/>
      <c r="O94" s="83"/>
      <c r="P94" s="82"/>
      <c r="Q94" s="83"/>
      <c r="R94" s="82"/>
      <c r="S94" s="83"/>
      <c r="T94" s="82"/>
      <c r="U94" s="83"/>
      <c r="V94" s="82"/>
      <c r="W94" s="83"/>
      <c r="X94" s="82"/>
      <c r="Y94" s="83"/>
      <c r="Z94" s="82"/>
      <c r="AA94" s="82"/>
      <c r="AB94" s="101">
        <f t="shared" ref="AB94:AC94" si="49">AB30/AB31</f>
        <v>0</v>
      </c>
      <c r="AC94" s="102">
        <f t="shared" si="49"/>
        <v>0</v>
      </c>
      <c r="AD94" s="17"/>
      <c r="AE94" s="17"/>
    </row>
    <row r="95" spans="1:31" ht="14.25" thickTop="1" thickBot="1" x14ac:dyDescent="0.25">
      <c r="A95" s="9" t="s">
        <v>25</v>
      </c>
      <c r="B95" s="76">
        <f>SUM(B71:B94)</f>
        <v>0.99999999999999989</v>
      </c>
      <c r="C95" s="77">
        <f t="shared" ref="C95:AC95" si="50">SUM(C71:C94)</f>
        <v>1</v>
      </c>
      <c r="D95" s="76">
        <f t="shared" si="50"/>
        <v>0.99999999999999989</v>
      </c>
      <c r="E95" s="77">
        <f t="shared" si="50"/>
        <v>0.99999999999999989</v>
      </c>
      <c r="F95" s="76">
        <f t="shared" si="50"/>
        <v>0.99999999999999989</v>
      </c>
      <c r="G95" s="77">
        <f t="shared" si="50"/>
        <v>1</v>
      </c>
      <c r="H95" s="76">
        <f t="shared" si="50"/>
        <v>0.99999999999999989</v>
      </c>
      <c r="I95" s="77">
        <f t="shared" si="50"/>
        <v>1</v>
      </c>
      <c r="J95" s="76">
        <f t="shared" si="50"/>
        <v>1</v>
      </c>
      <c r="K95" s="76">
        <f t="shared" si="50"/>
        <v>1.0000000000000002</v>
      </c>
      <c r="L95" s="76">
        <f t="shared" si="50"/>
        <v>1</v>
      </c>
      <c r="M95" s="77">
        <f t="shared" si="50"/>
        <v>0.99999999999999989</v>
      </c>
      <c r="N95" s="76">
        <f t="shared" si="50"/>
        <v>1</v>
      </c>
      <c r="O95" s="77">
        <f t="shared" si="50"/>
        <v>1.0000000000000002</v>
      </c>
      <c r="P95" s="76">
        <f t="shared" si="50"/>
        <v>0.99999999999999989</v>
      </c>
      <c r="Q95" s="77">
        <f t="shared" si="50"/>
        <v>1</v>
      </c>
      <c r="R95" s="76">
        <f t="shared" si="50"/>
        <v>0.99999999999999989</v>
      </c>
      <c r="S95" s="77">
        <f t="shared" si="50"/>
        <v>1</v>
      </c>
      <c r="T95" s="76">
        <f t="shared" si="50"/>
        <v>0.99999999999999989</v>
      </c>
      <c r="U95" s="77">
        <f t="shared" si="50"/>
        <v>1.0000000000000002</v>
      </c>
      <c r="V95" s="76">
        <f t="shared" si="50"/>
        <v>1</v>
      </c>
      <c r="W95" s="77">
        <f t="shared" si="50"/>
        <v>0.99999999999999989</v>
      </c>
      <c r="X95" s="76">
        <f t="shared" si="50"/>
        <v>0.99999999999999989</v>
      </c>
      <c r="Y95" s="77">
        <f t="shared" si="50"/>
        <v>1</v>
      </c>
      <c r="Z95" s="76">
        <f t="shared" si="50"/>
        <v>0.99999999999999989</v>
      </c>
      <c r="AA95" s="76">
        <f t="shared" si="50"/>
        <v>1.0000000000000002</v>
      </c>
      <c r="AB95" s="76">
        <f t="shared" si="50"/>
        <v>1</v>
      </c>
      <c r="AC95" s="78">
        <f t="shared" si="50"/>
        <v>1.0000000000000002</v>
      </c>
      <c r="AD95" s="79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P33" sqref="P33"/>
    </sheetView>
  </sheetViews>
  <sheetFormatPr defaultColWidth="8.85546875" defaultRowHeight="12.75" x14ac:dyDescent="0.2"/>
  <cols>
    <col min="1" max="1" width="12" style="87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7" bestFit="1" customWidth="1"/>
    <col min="29" max="29" width="10.28515625" style="87" customWidth="1"/>
  </cols>
  <sheetData>
    <row r="2" spans="1:29" ht="15.75" x14ac:dyDescent="0.25">
      <c r="A2" s="275" t="s">
        <v>51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 t="s">
        <v>51</v>
      </c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5" t="s">
        <v>2</v>
      </c>
      <c r="B5" s="270" t="s">
        <v>3</v>
      </c>
      <c r="C5" s="271"/>
      <c r="D5" s="267" t="s">
        <v>4</v>
      </c>
      <c r="E5" s="268"/>
      <c r="F5" s="267" t="s">
        <v>5</v>
      </c>
      <c r="G5" s="268"/>
      <c r="H5" s="267" t="s">
        <v>6</v>
      </c>
      <c r="I5" s="268"/>
      <c r="J5" s="267" t="s">
        <v>7</v>
      </c>
      <c r="K5" s="268"/>
      <c r="L5" s="267" t="s">
        <v>8</v>
      </c>
      <c r="M5" s="268"/>
      <c r="N5" s="267" t="s">
        <v>9</v>
      </c>
      <c r="O5" s="268"/>
      <c r="P5" s="279" t="s">
        <v>10</v>
      </c>
      <c r="Q5" s="268"/>
      <c r="R5" s="267" t="s">
        <v>11</v>
      </c>
      <c r="S5" s="268"/>
      <c r="T5" s="267" t="s">
        <v>12</v>
      </c>
      <c r="U5" s="268"/>
      <c r="V5" s="280" t="s">
        <v>13</v>
      </c>
      <c r="W5" s="281"/>
      <c r="X5" s="267" t="s">
        <v>14</v>
      </c>
      <c r="Y5" s="268"/>
      <c r="Z5" s="267" t="s">
        <v>15</v>
      </c>
      <c r="AA5" s="268"/>
      <c r="AB5" s="267" t="s">
        <v>16</v>
      </c>
      <c r="AC5" s="268"/>
    </row>
    <row r="6" spans="1:29" ht="15" thickTop="1" thickBot="1" x14ac:dyDescent="0.3">
      <c r="A6" s="266"/>
      <c r="B6" s="260" t="s">
        <v>17</v>
      </c>
      <c r="C6" s="261" t="s">
        <v>18</v>
      </c>
      <c r="D6" s="47" t="s">
        <v>17</v>
      </c>
      <c r="E6" s="262" t="s">
        <v>18</v>
      </c>
      <c r="F6" s="263" t="s">
        <v>17</v>
      </c>
      <c r="G6" s="261" t="s">
        <v>18</v>
      </c>
      <c r="H6" s="47" t="s">
        <v>17</v>
      </c>
      <c r="I6" s="262" t="s">
        <v>18</v>
      </c>
      <c r="J6" s="263" t="s">
        <v>17</v>
      </c>
      <c r="K6" s="261" t="s">
        <v>18</v>
      </c>
      <c r="L6" s="47" t="s">
        <v>17</v>
      </c>
      <c r="M6" s="263" t="s">
        <v>18</v>
      </c>
      <c r="N6" s="260" t="s">
        <v>17</v>
      </c>
      <c r="O6" s="36" t="s">
        <v>18</v>
      </c>
      <c r="P6" s="264" t="s">
        <v>17</v>
      </c>
      <c r="Q6" s="261" t="s">
        <v>18</v>
      </c>
      <c r="R6" s="47" t="s">
        <v>17</v>
      </c>
      <c r="S6" s="262" t="s">
        <v>18</v>
      </c>
      <c r="T6" s="263" t="s">
        <v>17</v>
      </c>
      <c r="U6" s="261" t="s">
        <v>18</v>
      </c>
      <c r="V6" s="47" t="s">
        <v>17</v>
      </c>
      <c r="W6" s="262" t="s">
        <v>18</v>
      </c>
      <c r="X6" s="263" t="s">
        <v>17</v>
      </c>
      <c r="Y6" s="261" t="s">
        <v>18</v>
      </c>
      <c r="Z6" s="47" t="s">
        <v>17</v>
      </c>
      <c r="AA6" s="263" t="s">
        <v>18</v>
      </c>
      <c r="AB6" s="260" t="s">
        <v>17</v>
      </c>
      <c r="AC6" s="36" t="s">
        <v>18</v>
      </c>
    </row>
    <row r="7" spans="1:29" ht="13.5" thickTop="1" x14ac:dyDescent="0.2">
      <c r="A7" s="118" t="s">
        <v>19</v>
      </c>
      <c r="B7" s="119">
        <f>Monthly!B7-(Saturdays!B7+'Sundays &amp; Holidays'!B7)</f>
        <v>0</v>
      </c>
      <c r="C7" s="176">
        <f>Monthly!C7-(Saturdays!C7+'Sundays &amp; Holidays'!C7)</f>
        <v>0</v>
      </c>
      <c r="D7" s="120">
        <f>Monthly!D7-(Saturdays!D7+'Sundays &amp; Holidays'!D7)</f>
        <v>0</v>
      </c>
      <c r="E7" s="171">
        <f>Monthly!E7-(Saturdays!E7+'Sundays &amp; Holidays'!E7)</f>
        <v>0</v>
      </c>
      <c r="F7" s="119">
        <f>Monthly!F7-(Saturdays!F7+'Sundays &amp; Holidays'!F7)</f>
        <v>0</v>
      </c>
      <c r="G7" s="121">
        <f>Monthly!G7-(Saturdays!G7+'Sundays &amp; Holidays'!G7)</f>
        <v>0</v>
      </c>
      <c r="H7" s="120">
        <f>Monthly!H7-(Saturdays!H7+'Sundays &amp; Holidays'!H7)</f>
        <v>0</v>
      </c>
      <c r="I7" s="171">
        <f>Monthly!I7-(Saturdays!I7+'Sundays &amp; Holidays'!I7)</f>
        <v>0</v>
      </c>
      <c r="J7" s="119">
        <f>Monthly!J7-(Saturdays!J7+'Sundays &amp; Holidays'!J7)</f>
        <v>0</v>
      </c>
      <c r="K7" s="121">
        <f>Monthly!K7-(Saturdays!K7+'Sundays &amp; Holidays'!K7)</f>
        <v>0</v>
      </c>
      <c r="L7" s="120">
        <f>Monthly!L7-(Saturdays!L7+'Sundays &amp; Holidays'!L7)</f>
        <v>0</v>
      </c>
      <c r="M7" s="119">
        <f>Monthly!M7-(Saturdays!M7+'Sundays &amp; Holidays'!M7)</f>
        <v>0</v>
      </c>
      <c r="N7" s="170">
        <f>Monthly!N7-(Saturdays!N7+'Sundays &amp; Holidays'!N7)</f>
        <v>0</v>
      </c>
      <c r="O7" s="172">
        <f>Monthly!O7-(Saturdays!O7+'Sundays &amp; Holidays'!O7)</f>
        <v>0</v>
      </c>
      <c r="P7" s="119">
        <f>Monthly!P7-(Saturdays!P7+'Sundays &amp; Holidays'!P7)</f>
        <v>0</v>
      </c>
      <c r="Q7" s="121">
        <f>Monthly!Q7-(Saturdays!Q7+'Sundays &amp; Holidays'!Q7)</f>
        <v>0</v>
      </c>
      <c r="R7" s="120">
        <f>Monthly!R7-(Saturdays!R7+'Sundays &amp; Holidays'!R7)</f>
        <v>0</v>
      </c>
      <c r="S7" s="171">
        <f>Monthly!S7-(Saturdays!S7+'Sundays &amp; Holidays'!S7)</f>
        <v>0</v>
      </c>
      <c r="T7" s="119">
        <f>Monthly!T7-(Saturdays!T7+'Sundays &amp; Holidays'!T7)</f>
        <v>0</v>
      </c>
      <c r="U7" s="121">
        <f>Monthly!U7-(Saturdays!U7+'Sundays &amp; Holidays'!U7)</f>
        <v>0</v>
      </c>
      <c r="V7" s="120">
        <f>Monthly!V7-(Saturdays!V7+'Sundays &amp; Holidays'!V7)</f>
        <v>0</v>
      </c>
      <c r="W7" s="171">
        <f>Monthly!W7-(Saturdays!W7+'Sundays &amp; Holidays'!W7)</f>
        <v>0</v>
      </c>
      <c r="X7" s="119">
        <f>Monthly!X7-(Saturdays!X7+'Sundays &amp; Holidays'!X7)</f>
        <v>0</v>
      </c>
      <c r="Y7" s="121">
        <f>Monthly!Y7-(Saturdays!Y7+'Sundays &amp; Holidays'!Y7)</f>
        <v>0</v>
      </c>
      <c r="Z7" s="20">
        <f>Monthly!Z7-(Saturdays!Z7+'Sundays &amp; Holidays'!Z7)</f>
        <v>0</v>
      </c>
      <c r="AA7" s="175">
        <f>Monthly!AA7-(Saturdays!AA7+'Sundays &amp; Holidays'!AA7)</f>
        <v>0</v>
      </c>
      <c r="AB7" s="161">
        <f>+B7+D7+F7+H7+J7+L7+N7+P7+R7+T7+V7+X7+Z7</f>
        <v>0</v>
      </c>
      <c r="AC7" s="162">
        <f>+C7+E7+G7+I7+K7+M7+O7+Q7+S7+U7+W7+Y7+AA7</f>
        <v>0</v>
      </c>
    </row>
    <row r="8" spans="1:29" x14ac:dyDescent="0.2">
      <c r="A8" s="130" t="s">
        <v>21</v>
      </c>
      <c r="B8" s="179">
        <f>Monthly!B8-(Saturdays!B8+'Sundays &amp; Holidays'!B8)</f>
        <v>4744</v>
      </c>
      <c r="C8" s="180">
        <f>Monthly!C8-(Saturdays!C8+'Sundays &amp; Holidays'!C8)</f>
        <v>0</v>
      </c>
      <c r="D8" s="181">
        <f>Monthly!D8-(Saturdays!D8+'Sundays &amp; Holidays'!D8)</f>
        <v>2427</v>
      </c>
      <c r="E8" s="182">
        <f>Monthly!E8-(Saturdays!E8+'Sundays &amp; Holidays'!E8)</f>
        <v>27</v>
      </c>
      <c r="F8" s="179">
        <f>Monthly!F8-(Saturdays!F8+'Sundays &amp; Holidays'!F8)</f>
        <v>8625</v>
      </c>
      <c r="G8" s="183">
        <f>Monthly!G8-(Saturdays!G8+'Sundays &amp; Holidays'!G8)</f>
        <v>82</v>
      </c>
      <c r="H8" s="181">
        <f>Monthly!H8-(Saturdays!H8+'Sundays &amp; Holidays'!H8)</f>
        <v>6081</v>
      </c>
      <c r="I8" s="182">
        <f>Monthly!I8-(Saturdays!I8+'Sundays &amp; Holidays'!I8)</f>
        <v>410</v>
      </c>
      <c r="J8" s="179">
        <f>Monthly!J8-(Saturdays!J8+'Sundays &amp; Holidays'!J8)</f>
        <v>192</v>
      </c>
      <c r="K8" s="183">
        <f>Monthly!K8-(Saturdays!K8+'Sundays &amp; Holidays'!K8)</f>
        <v>194</v>
      </c>
      <c r="L8" s="181">
        <f>Monthly!L8-(Saturdays!L8+'Sundays &amp; Holidays'!L8)</f>
        <v>364</v>
      </c>
      <c r="M8" s="179">
        <f>Monthly!M8-(Saturdays!M8+'Sundays &amp; Holidays'!M8)</f>
        <v>775</v>
      </c>
      <c r="N8" s="184">
        <f>Monthly!N8-(Saturdays!N8+'Sundays &amp; Holidays'!N8)</f>
        <v>2270</v>
      </c>
      <c r="O8" s="185">
        <f>Monthly!O8-(Saturdays!O8+'Sundays &amp; Holidays'!O8)</f>
        <v>1477</v>
      </c>
      <c r="P8" s="179">
        <f>Monthly!P8-(Saturdays!P8+'Sundays &amp; Holidays'!P8)</f>
        <v>642</v>
      </c>
      <c r="Q8" s="183">
        <f>Monthly!Q8-(Saturdays!Q8+'Sundays &amp; Holidays'!Q8)</f>
        <v>796</v>
      </c>
      <c r="R8" s="181">
        <f>Monthly!R8-(Saturdays!R8+'Sundays &amp; Holidays'!R8)</f>
        <v>285</v>
      </c>
      <c r="S8" s="182">
        <f>Monthly!S8-(Saturdays!S8+'Sundays &amp; Holidays'!S8)</f>
        <v>627</v>
      </c>
      <c r="T8" s="179">
        <f>Monthly!T8-(Saturdays!T8+'Sundays &amp; Holidays'!T8)</f>
        <v>3</v>
      </c>
      <c r="U8" s="183">
        <f>Monthly!U8-(Saturdays!U8+'Sundays &amp; Holidays'!U8)</f>
        <v>0</v>
      </c>
      <c r="V8" s="181">
        <f>Monthly!V8-(Saturdays!V8+'Sundays &amp; Holidays'!V8)</f>
        <v>60</v>
      </c>
      <c r="W8" s="182">
        <f>Monthly!W8-(Saturdays!W8+'Sundays &amp; Holidays'!W8)</f>
        <v>0</v>
      </c>
      <c r="X8" s="179">
        <f>Monthly!X8-(Saturdays!X8+'Sundays &amp; Holidays'!X8)</f>
        <v>31</v>
      </c>
      <c r="Y8" s="183">
        <f>Monthly!Y8-(Saturdays!Y8+'Sundays &amp; Holidays'!Y8)</f>
        <v>0</v>
      </c>
      <c r="Z8" s="181">
        <f>Monthly!Z8-(Saturdays!Z8+'Sundays &amp; Holidays'!Z8)</f>
        <v>0</v>
      </c>
      <c r="AA8" s="179">
        <f>Monthly!AA8-(Saturdays!AA8+'Sundays &amp; Holidays'!AA8)</f>
        <v>0</v>
      </c>
      <c r="AB8" s="163">
        <f>+B8+D8+F8+H8+J8+L8+N8+P8+R8+T8+V8+X8+Z8</f>
        <v>25724</v>
      </c>
      <c r="AC8" s="164">
        <f>+C8+E8+G8+I8+K8+M8+O8+Q8+S8+U8+W8+Y8+AA8</f>
        <v>4388</v>
      </c>
    </row>
    <row r="9" spans="1:29" x14ac:dyDescent="0.2">
      <c r="A9" s="138" t="s">
        <v>23</v>
      </c>
      <c r="B9" s="186">
        <f>Monthly!B9-(Saturdays!B9+'Sundays &amp; Holidays'!B9)</f>
        <v>22458</v>
      </c>
      <c r="C9" s="187">
        <f>Monthly!C9-(Saturdays!C9+'Sundays &amp; Holidays'!C9)</f>
        <v>714</v>
      </c>
      <c r="D9" s="188">
        <f>Monthly!D9-(Saturdays!D9+'Sundays &amp; Holidays'!D9)</f>
        <v>10262</v>
      </c>
      <c r="E9" s="189">
        <f>Monthly!E9-(Saturdays!E9+'Sundays &amp; Holidays'!E9)</f>
        <v>1828</v>
      </c>
      <c r="F9" s="186">
        <f>Monthly!F9-(Saturdays!F9+'Sundays &amp; Holidays'!F9)</f>
        <v>34226</v>
      </c>
      <c r="G9" s="190">
        <f>Monthly!G9-(Saturdays!G9+'Sundays &amp; Holidays'!G9)</f>
        <v>4033</v>
      </c>
      <c r="H9" s="188">
        <f>Monthly!H9-(Saturdays!H9+'Sundays &amp; Holidays'!H9)</f>
        <v>25718</v>
      </c>
      <c r="I9" s="189">
        <f>Monthly!I9-(Saturdays!I9+'Sundays &amp; Holidays'!I9)</f>
        <v>6572</v>
      </c>
      <c r="J9" s="186">
        <f>Monthly!J9-(Saturdays!J9+'Sundays &amp; Holidays'!J9)</f>
        <v>1157</v>
      </c>
      <c r="K9" s="190">
        <f>Monthly!K9-(Saturdays!K9+'Sundays &amp; Holidays'!K9)</f>
        <v>2811</v>
      </c>
      <c r="L9" s="188">
        <f>Monthly!L9-(Saturdays!L9+'Sundays &amp; Holidays'!L9)</f>
        <v>4203</v>
      </c>
      <c r="M9" s="186">
        <f>Monthly!M9-(Saturdays!M9+'Sundays &amp; Holidays'!M9)</f>
        <v>9858</v>
      </c>
      <c r="N9" s="191">
        <f>Monthly!N9-(Saturdays!N9+'Sundays &amp; Holidays'!N9)</f>
        <v>16172</v>
      </c>
      <c r="O9" s="192">
        <f>Monthly!O9-(Saturdays!O9+'Sundays &amp; Holidays'!O9)</f>
        <v>20726</v>
      </c>
      <c r="P9" s="186">
        <f>Monthly!P9-(Saturdays!P9+'Sundays &amp; Holidays'!P9)</f>
        <v>7711</v>
      </c>
      <c r="Q9" s="190">
        <f>Monthly!Q9-(Saturdays!Q9+'Sundays &amp; Holidays'!Q9)</f>
        <v>11080</v>
      </c>
      <c r="R9" s="188">
        <f>Monthly!R9-(Saturdays!R9+'Sundays &amp; Holidays'!R9)</f>
        <v>10105</v>
      </c>
      <c r="S9" s="189">
        <f>Monthly!S9-(Saturdays!S9+'Sundays &amp; Holidays'!S9)</f>
        <v>12843</v>
      </c>
      <c r="T9" s="186">
        <f>Monthly!T9-(Saturdays!T9+'Sundays &amp; Holidays'!T9)</f>
        <v>882</v>
      </c>
      <c r="U9" s="190">
        <f>Monthly!U9-(Saturdays!U9+'Sundays &amp; Holidays'!U9)</f>
        <v>6359</v>
      </c>
      <c r="V9" s="188">
        <f>Monthly!V9-(Saturdays!V9+'Sundays &amp; Holidays'!V9)</f>
        <v>4554</v>
      </c>
      <c r="W9" s="189">
        <f>Monthly!W9-(Saturdays!W9+'Sundays &amp; Holidays'!W9)</f>
        <v>15028</v>
      </c>
      <c r="X9" s="186">
        <f>Monthly!X9-(Saturdays!X9+'Sundays &amp; Holidays'!X9)</f>
        <v>8496</v>
      </c>
      <c r="Y9" s="190">
        <f>Monthly!Y9-(Saturdays!Y9+'Sundays &amp; Holidays'!Y9)</f>
        <v>6963</v>
      </c>
      <c r="Z9" s="188">
        <f>Monthly!Z9-(Saturdays!Z9+'Sundays &amp; Holidays'!Z9)</f>
        <v>20977</v>
      </c>
      <c r="AA9" s="186">
        <f>Monthly!AA9-(Saturdays!AA9+'Sundays &amp; Holidays'!AA9)</f>
        <v>13745</v>
      </c>
      <c r="AB9" s="163">
        <f t="shared" ref="AB9:AC30" si="0">+B9+D9+F9+H9+J9+L9+N9+P9+R9+T9+V9+X9+Z9</f>
        <v>166921</v>
      </c>
      <c r="AC9" s="164">
        <f t="shared" si="0"/>
        <v>112560</v>
      </c>
    </row>
    <row r="10" spans="1:29" x14ac:dyDescent="0.2">
      <c r="A10" s="130" t="s">
        <v>24</v>
      </c>
      <c r="B10" s="179">
        <f>Monthly!B10-(Saturdays!B10+'Sundays &amp; Holidays'!B10)</f>
        <v>34974</v>
      </c>
      <c r="C10" s="180">
        <f>Monthly!C10-(Saturdays!C10+'Sundays &amp; Holidays'!C10)</f>
        <v>10634</v>
      </c>
      <c r="D10" s="181">
        <f>Monthly!D10-(Saturdays!D10+'Sundays &amp; Holidays'!D10)</f>
        <v>14697</v>
      </c>
      <c r="E10" s="182">
        <f>Monthly!E10-(Saturdays!E10+'Sundays &amp; Holidays'!E10)</f>
        <v>9221</v>
      </c>
      <c r="F10" s="179">
        <f>Monthly!F10-(Saturdays!F10+'Sundays &amp; Holidays'!F10)</f>
        <v>41929</v>
      </c>
      <c r="G10" s="183">
        <f>Monthly!G10-(Saturdays!G10+'Sundays &amp; Holidays'!G10)</f>
        <v>14825</v>
      </c>
      <c r="H10" s="181">
        <f>Monthly!H10-(Saturdays!H10+'Sundays &amp; Holidays'!H10)</f>
        <v>39219</v>
      </c>
      <c r="I10" s="182">
        <f>Monthly!I10-(Saturdays!I10+'Sundays &amp; Holidays'!I10)</f>
        <v>19239</v>
      </c>
      <c r="J10" s="179">
        <f>Monthly!J10-(Saturdays!J10+'Sundays &amp; Holidays'!J10)</f>
        <v>2527</v>
      </c>
      <c r="K10" s="183">
        <f>Monthly!K10-(Saturdays!K10+'Sundays &amp; Holidays'!K10)</f>
        <v>7140</v>
      </c>
      <c r="L10" s="181">
        <f>Monthly!L10-(Saturdays!L10+'Sundays &amp; Holidays'!L10)</f>
        <v>8774</v>
      </c>
      <c r="M10" s="179">
        <f>Monthly!M10-(Saturdays!M10+'Sundays &amp; Holidays'!M10)</f>
        <v>22710</v>
      </c>
      <c r="N10" s="184">
        <f>Monthly!N10-(Saturdays!N10+'Sundays &amp; Holidays'!N10)</f>
        <v>28804</v>
      </c>
      <c r="O10" s="185">
        <f>Monthly!O10-(Saturdays!O10+'Sundays &amp; Holidays'!O10)</f>
        <v>40317</v>
      </c>
      <c r="P10" s="179">
        <f>Monthly!P10-(Saturdays!P10+'Sundays &amp; Holidays'!P10)</f>
        <v>17622</v>
      </c>
      <c r="Q10" s="183">
        <f>Monthly!Q10-(Saturdays!Q10+'Sundays &amp; Holidays'!Q10)</f>
        <v>20185</v>
      </c>
      <c r="R10" s="181">
        <f>Monthly!R10-(Saturdays!R10+'Sundays &amp; Holidays'!R10)</f>
        <v>22895</v>
      </c>
      <c r="S10" s="182">
        <f>Monthly!S10-(Saturdays!S10+'Sundays &amp; Holidays'!S10)</f>
        <v>21240</v>
      </c>
      <c r="T10" s="179">
        <f>Monthly!T10-(Saturdays!T10+'Sundays &amp; Holidays'!T10)</f>
        <v>2773</v>
      </c>
      <c r="U10" s="183">
        <f>Monthly!U10-(Saturdays!U10+'Sundays &amp; Holidays'!U10)</f>
        <v>12556</v>
      </c>
      <c r="V10" s="181">
        <f>Monthly!V10-(Saturdays!V10+'Sundays &amp; Holidays'!V10)</f>
        <v>10442</v>
      </c>
      <c r="W10" s="182">
        <f>Monthly!W10-(Saturdays!W10+'Sundays &amp; Holidays'!W10)</f>
        <v>29898</v>
      </c>
      <c r="X10" s="179">
        <f>Monthly!X10-(Saturdays!X10+'Sundays &amp; Holidays'!X10)</f>
        <v>15647</v>
      </c>
      <c r="Y10" s="183">
        <f>Monthly!Y10-(Saturdays!Y10+'Sundays &amp; Holidays'!Y10)</f>
        <v>13244</v>
      </c>
      <c r="Z10" s="181">
        <f>Monthly!Z10-(Saturdays!Z10+'Sundays &amp; Holidays'!Z10)</f>
        <v>33981</v>
      </c>
      <c r="AA10" s="179">
        <f>Monthly!AA10-(Saturdays!AA10+'Sundays &amp; Holidays'!AA10)</f>
        <v>27094</v>
      </c>
      <c r="AB10" s="163">
        <f t="shared" si="0"/>
        <v>274284</v>
      </c>
      <c r="AC10" s="164">
        <f t="shared" si="0"/>
        <v>248303</v>
      </c>
    </row>
    <row r="11" spans="1:29" x14ac:dyDescent="0.2">
      <c r="A11" s="138" t="s">
        <v>20</v>
      </c>
      <c r="B11" s="186">
        <f>Monthly!B11-(Saturdays!B11+'Sundays &amp; Holidays'!B11)</f>
        <v>36399</v>
      </c>
      <c r="C11" s="187">
        <f>Monthly!C11-(Saturdays!C11+'Sundays &amp; Holidays'!C11)</f>
        <v>14439</v>
      </c>
      <c r="D11" s="188">
        <f>Monthly!D11-(Saturdays!D11+'Sundays &amp; Holidays'!D11)</f>
        <v>12967</v>
      </c>
      <c r="E11" s="189">
        <f>Monthly!E11-(Saturdays!E11+'Sundays &amp; Holidays'!E11)</f>
        <v>11672</v>
      </c>
      <c r="F11" s="186">
        <f>Monthly!F11-(Saturdays!F11+'Sundays &amp; Holidays'!F11)</f>
        <v>36111</v>
      </c>
      <c r="G11" s="190">
        <f>Monthly!G11-(Saturdays!G11+'Sundays &amp; Holidays'!G11)</f>
        <v>19292</v>
      </c>
      <c r="H11" s="188">
        <f>Monthly!H11-(Saturdays!H11+'Sundays &amp; Holidays'!H11)</f>
        <v>44047</v>
      </c>
      <c r="I11" s="189">
        <f>Monthly!I11-(Saturdays!I11+'Sundays &amp; Holidays'!I11)</f>
        <v>26745</v>
      </c>
      <c r="J11" s="186">
        <f>Monthly!J11-(Saturdays!J11+'Sundays &amp; Holidays'!J11)</f>
        <v>3371</v>
      </c>
      <c r="K11" s="190">
        <f>Monthly!K11-(Saturdays!K11+'Sundays &amp; Holidays'!K11)</f>
        <v>11846</v>
      </c>
      <c r="L11" s="188">
        <f>Monthly!L11-(Saturdays!L11+'Sundays &amp; Holidays'!L11)</f>
        <v>11636</v>
      </c>
      <c r="M11" s="186">
        <f>Monthly!M11-(Saturdays!M11+'Sundays &amp; Holidays'!M11)</f>
        <v>34973</v>
      </c>
      <c r="N11" s="191">
        <f>Monthly!N11-(Saturdays!N11+'Sundays &amp; Holidays'!N11)</f>
        <v>33984</v>
      </c>
      <c r="O11" s="192">
        <f>Monthly!O11-(Saturdays!O11+'Sundays &amp; Holidays'!O11)</f>
        <v>49127</v>
      </c>
      <c r="P11" s="186">
        <f>Monthly!P11-(Saturdays!P11+'Sundays &amp; Holidays'!P11)</f>
        <v>24179</v>
      </c>
      <c r="Q11" s="190">
        <f>Monthly!Q11-(Saturdays!Q11+'Sundays &amp; Holidays'!Q11)</f>
        <v>22571</v>
      </c>
      <c r="R11" s="188">
        <f>Monthly!R11-(Saturdays!R11+'Sundays &amp; Holidays'!R11)</f>
        <v>29609</v>
      </c>
      <c r="S11" s="189">
        <f>Monthly!S11-(Saturdays!S11+'Sundays &amp; Holidays'!S11)</f>
        <v>22976</v>
      </c>
      <c r="T11" s="186">
        <f>Monthly!T11-(Saturdays!T11+'Sundays &amp; Holidays'!T11)</f>
        <v>3885</v>
      </c>
      <c r="U11" s="190">
        <f>Monthly!U11-(Saturdays!U11+'Sundays &amp; Holidays'!U11)</f>
        <v>15304</v>
      </c>
      <c r="V11" s="188">
        <f>Monthly!V11-(Saturdays!V11+'Sundays &amp; Holidays'!V11)</f>
        <v>11360</v>
      </c>
      <c r="W11" s="189">
        <f>Monthly!W11-(Saturdays!W11+'Sundays &amp; Holidays'!W11)</f>
        <v>30213</v>
      </c>
      <c r="X11" s="186">
        <f>Monthly!X11-(Saturdays!X11+'Sundays &amp; Holidays'!X11)</f>
        <v>19834</v>
      </c>
      <c r="Y11" s="190">
        <f>Monthly!Y11-(Saturdays!Y11+'Sundays &amp; Holidays'!Y11)</f>
        <v>18678</v>
      </c>
      <c r="Z11" s="188">
        <f>Monthly!Z11-(Saturdays!Z11+'Sundays &amp; Holidays'!Z11)</f>
        <v>39764</v>
      </c>
      <c r="AA11" s="186">
        <f>Monthly!AA11-(Saturdays!AA11+'Sundays &amp; Holidays'!AA11)</f>
        <v>32654</v>
      </c>
      <c r="AB11" s="163">
        <f t="shared" si="0"/>
        <v>307146</v>
      </c>
      <c r="AC11" s="164">
        <f t="shared" si="0"/>
        <v>310490</v>
      </c>
    </row>
    <row r="12" spans="1:29" x14ac:dyDescent="0.2">
      <c r="A12" s="130" t="s">
        <v>22</v>
      </c>
      <c r="B12" s="179">
        <f>Monthly!B12-(Saturdays!B12+'Sundays &amp; Holidays'!B12)</f>
        <v>30916</v>
      </c>
      <c r="C12" s="180">
        <f>Monthly!C12-(Saturdays!C12+'Sundays &amp; Holidays'!C12)</f>
        <v>13374</v>
      </c>
      <c r="D12" s="181">
        <f>Monthly!D12-(Saturdays!D12+'Sundays &amp; Holidays'!D12)</f>
        <v>10056</v>
      </c>
      <c r="E12" s="182">
        <f>Monthly!E12-(Saturdays!E12+'Sundays &amp; Holidays'!E12)</f>
        <v>10336</v>
      </c>
      <c r="F12" s="179">
        <f>Monthly!F12-(Saturdays!F12+'Sundays &amp; Holidays'!F12)</f>
        <v>33208</v>
      </c>
      <c r="G12" s="183">
        <f>Monthly!G12-(Saturdays!G12+'Sundays &amp; Holidays'!G12)</f>
        <v>15230</v>
      </c>
      <c r="H12" s="181">
        <f>Monthly!H12-(Saturdays!H12+'Sundays &amp; Holidays'!H12)</f>
        <v>36391</v>
      </c>
      <c r="I12" s="182">
        <f>Monthly!I12-(Saturdays!I12+'Sundays &amp; Holidays'!I12)</f>
        <v>23780</v>
      </c>
      <c r="J12" s="179">
        <f>Monthly!J12-(Saturdays!J12+'Sundays &amp; Holidays'!J12)</f>
        <v>3180</v>
      </c>
      <c r="K12" s="183">
        <f>Monthly!K12-(Saturdays!K12+'Sundays &amp; Holidays'!K12)</f>
        <v>10915</v>
      </c>
      <c r="L12" s="181">
        <f>Monthly!L12-(Saturdays!L12+'Sundays &amp; Holidays'!L12)</f>
        <v>9619</v>
      </c>
      <c r="M12" s="179">
        <f>Monthly!M12-(Saturdays!M12+'Sundays &amp; Holidays'!M12)</f>
        <v>31395</v>
      </c>
      <c r="N12" s="184">
        <f>Monthly!N12-(Saturdays!N12+'Sundays &amp; Holidays'!N12)</f>
        <v>27336</v>
      </c>
      <c r="O12" s="185">
        <f>Monthly!O12-(Saturdays!O12+'Sundays &amp; Holidays'!O12)</f>
        <v>43347</v>
      </c>
      <c r="P12" s="179">
        <f>Monthly!P12-(Saturdays!P12+'Sundays &amp; Holidays'!P12)</f>
        <v>18484</v>
      </c>
      <c r="Q12" s="183">
        <f>Monthly!Q12-(Saturdays!Q12+'Sundays &amp; Holidays'!Q12)</f>
        <v>18919</v>
      </c>
      <c r="R12" s="181">
        <f>Monthly!R12-(Saturdays!R12+'Sundays &amp; Holidays'!R12)</f>
        <v>26755</v>
      </c>
      <c r="S12" s="182">
        <f>Monthly!S12-(Saturdays!S12+'Sundays &amp; Holidays'!S12)</f>
        <v>18776</v>
      </c>
      <c r="T12" s="179">
        <f>Monthly!T12-(Saturdays!T12+'Sundays &amp; Holidays'!T12)</f>
        <v>3305</v>
      </c>
      <c r="U12" s="183">
        <f>Monthly!U12-(Saturdays!U12+'Sundays &amp; Holidays'!U12)</f>
        <v>11311</v>
      </c>
      <c r="V12" s="181">
        <f>Monthly!V12-(Saturdays!V12+'Sundays &amp; Holidays'!V12)</f>
        <v>9407</v>
      </c>
      <c r="W12" s="182">
        <f>Monthly!W12-(Saturdays!W12+'Sundays &amp; Holidays'!W12)</f>
        <v>24857</v>
      </c>
      <c r="X12" s="179">
        <f>Monthly!X12-(Saturdays!X12+'Sundays &amp; Holidays'!X12)</f>
        <v>15866</v>
      </c>
      <c r="Y12" s="183">
        <f>Monthly!Y12-(Saturdays!Y12+'Sundays &amp; Holidays'!Y12)</f>
        <v>16176</v>
      </c>
      <c r="Z12" s="181">
        <f>Monthly!Z12-(Saturdays!Z12+'Sundays &amp; Holidays'!Z12)</f>
        <v>35289</v>
      </c>
      <c r="AA12" s="179">
        <f>Monthly!AA12-(Saturdays!AA12+'Sundays &amp; Holidays'!AA12)</f>
        <v>29170</v>
      </c>
      <c r="AB12" s="163">
        <f t="shared" si="0"/>
        <v>259812</v>
      </c>
      <c r="AC12" s="164">
        <f t="shared" si="0"/>
        <v>267586</v>
      </c>
    </row>
    <row r="13" spans="1:29" x14ac:dyDescent="0.2">
      <c r="A13" s="138" t="s">
        <v>27</v>
      </c>
      <c r="B13" s="186">
        <f>Monthly!B13-(Saturdays!B13+'Sundays &amp; Holidays'!B13)</f>
        <v>25833</v>
      </c>
      <c r="C13" s="187">
        <f>Monthly!C13-(Saturdays!C13+'Sundays &amp; Holidays'!C13)</f>
        <v>16777</v>
      </c>
      <c r="D13" s="188">
        <f>Monthly!D13-(Saturdays!D13+'Sundays &amp; Holidays'!D13)</f>
        <v>8979</v>
      </c>
      <c r="E13" s="189">
        <f>Monthly!E13-(Saturdays!E13+'Sundays &amp; Holidays'!E13)</f>
        <v>8522</v>
      </c>
      <c r="F13" s="186">
        <f>Monthly!F13-(Saturdays!F13+'Sundays &amp; Holidays'!F13)</f>
        <v>32895</v>
      </c>
      <c r="G13" s="190">
        <f>Monthly!G13-(Saturdays!G13+'Sundays &amp; Holidays'!G13)</f>
        <v>12144</v>
      </c>
      <c r="H13" s="188">
        <f>Monthly!H13-(Saturdays!H13+'Sundays &amp; Holidays'!H13)</f>
        <v>35357</v>
      </c>
      <c r="I13" s="189">
        <f>Monthly!I13-(Saturdays!I13+'Sundays &amp; Holidays'!I13)</f>
        <v>25074</v>
      </c>
      <c r="J13" s="186">
        <f>Monthly!J13-(Saturdays!J13+'Sundays &amp; Holidays'!J13)</f>
        <v>3511</v>
      </c>
      <c r="K13" s="190">
        <f>Monthly!K13-(Saturdays!K13+'Sundays &amp; Holidays'!K13)</f>
        <v>10624</v>
      </c>
      <c r="L13" s="188">
        <f>Monthly!L13-(Saturdays!L13+'Sundays &amp; Holidays'!L13)</f>
        <v>9256</v>
      </c>
      <c r="M13" s="186">
        <f>Monthly!M13-(Saturdays!M13+'Sundays &amp; Holidays'!M13)</f>
        <v>28533</v>
      </c>
      <c r="N13" s="191">
        <f>Monthly!N13-(Saturdays!N13+'Sundays &amp; Holidays'!N13)</f>
        <v>26083</v>
      </c>
      <c r="O13" s="192">
        <f>Monthly!O13-(Saturdays!O13+'Sundays &amp; Holidays'!O13)</f>
        <v>43235</v>
      </c>
      <c r="P13" s="186">
        <f>Monthly!P13-(Saturdays!P13+'Sundays &amp; Holidays'!P13)</f>
        <v>14206</v>
      </c>
      <c r="Q13" s="190">
        <f>Monthly!Q13-(Saturdays!Q13+'Sundays &amp; Holidays'!Q13)</f>
        <v>15983</v>
      </c>
      <c r="R13" s="188">
        <f>Monthly!R13-(Saturdays!R13+'Sundays &amp; Holidays'!R13)</f>
        <v>23428</v>
      </c>
      <c r="S13" s="189">
        <f>Monthly!S13-(Saturdays!S13+'Sundays &amp; Holidays'!S13)</f>
        <v>18152</v>
      </c>
      <c r="T13" s="186">
        <f>Monthly!T13-(Saturdays!T13+'Sundays &amp; Holidays'!T13)</f>
        <v>3092</v>
      </c>
      <c r="U13" s="190">
        <f>Monthly!U13-(Saturdays!U13+'Sundays &amp; Holidays'!U13)</f>
        <v>8041</v>
      </c>
      <c r="V13" s="188">
        <f>Monthly!V13-(Saturdays!V13+'Sundays &amp; Holidays'!V13)</f>
        <v>9248</v>
      </c>
      <c r="W13" s="189">
        <f>Monthly!W13-(Saturdays!W13+'Sundays &amp; Holidays'!W13)</f>
        <v>25335</v>
      </c>
      <c r="X13" s="186">
        <f>Monthly!X13-(Saturdays!X13+'Sundays &amp; Holidays'!X13)</f>
        <v>13105</v>
      </c>
      <c r="Y13" s="190">
        <f>Monthly!Y13-(Saturdays!Y13+'Sundays &amp; Holidays'!Y13)</f>
        <v>10689</v>
      </c>
      <c r="Z13" s="188">
        <f>Monthly!Z13-(Saturdays!Z13+'Sundays &amp; Holidays'!Z13)</f>
        <v>33600</v>
      </c>
      <c r="AA13" s="186">
        <f>Monthly!AA13-(Saturdays!AA13+'Sundays &amp; Holidays'!AA13)</f>
        <v>30052</v>
      </c>
      <c r="AB13" s="163">
        <f t="shared" si="0"/>
        <v>238593</v>
      </c>
      <c r="AC13" s="164">
        <f t="shared" si="0"/>
        <v>253161</v>
      </c>
    </row>
    <row r="14" spans="1:29" x14ac:dyDescent="0.2">
      <c r="A14" s="130" t="s">
        <v>28</v>
      </c>
      <c r="B14" s="179">
        <f>Monthly!B14-(Saturdays!B14+'Sundays &amp; Holidays'!B14)</f>
        <v>18163</v>
      </c>
      <c r="C14" s="180">
        <f>Monthly!C14-(Saturdays!C14+'Sundays &amp; Holidays'!C14)</f>
        <v>15686</v>
      </c>
      <c r="D14" s="181">
        <f>Monthly!D14-(Saturdays!D14+'Sundays &amp; Holidays'!D14)</f>
        <v>7583</v>
      </c>
      <c r="E14" s="182">
        <f>Monthly!E14-(Saturdays!E14+'Sundays &amp; Holidays'!E14)</f>
        <v>7368</v>
      </c>
      <c r="F14" s="179">
        <f>Monthly!F14-(Saturdays!F14+'Sundays &amp; Holidays'!F14)</f>
        <v>23890</v>
      </c>
      <c r="G14" s="183">
        <f>Monthly!G14-(Saturdays!G14+'Sundays &amp; Holidays'!G14)</f>
        <v>11227</v>
      </c>
      <c r="H14" s="181">
        <f>Monthly!H14-(Saturdays!H14+'Sundays &amp; Holidays'!H14)</f>
        <v>27777</v>
      </c>
      <c r="I14" s="182">
        <f>Monthly!I14-(Saturdays!I14+'Sundays &amp; Holidays'!I14)</f>
        <v>22181</v>
      </c>
      <c r="J14" s="179">
        <f>Monthly!J14-(Saturdays!J14+'Sundays &amp; Holidays'!J14)</f>
        <v>3996</v>
      </c>
      <c r="K14" s="183">
        <f>Monthly!K14-(Saturdays!K14+'Sundays &amp; Holidays'!K14)</f>
        <v>8103</v>
      </c>
      <c r="L14" s="181">
        <f>Monthly!L14-(Saturdays!L14+'Sundays &amp; Holidays'!L14)</f>
        <v>9009</v>
      </c>
      <c r="M14" s="179">
        <f>Monthly!M14-(Saturdays!M14+'Sundays &amp; Holidays'!M14)</f>
        <v>19903</v>
      </c>
      <c r="N14" s="184">
        <f>Monthly!N14-(Saturdays!N14+'Sundays &amp; Holidays'!N14)</f>
        <v>21803</v>
      </c>
      <c r="O14" s="185">
        <f>Monthly!O14-(Saturdays!O14+'Sundays &amp; Holidays'!O14)</f>
        <v>29616</v>
      </c>
      <c r="P14" s="179">
        <f>Monthly!P14-(Saturdays!P14+'Sundays &amp; Holidays'!P14)</f>
        <v>11530</v>
      </c>
      <c r="Q14" s="183">
        <f>Monthly!Q14-(Saturdays!Q14+'Sundays &amp; Holidays'!Q14)</f>
        <v>11640</v>
      </c>
      <c r="R14" s="181">
        <f>Monthly!R14-(Saturdays!R14+'Sundays &amp; Holidays'!R14)</f>
        <v>18547</v>
      </c>
      <c r="S14" s="182">
        <f>Monthly!S14-(Saturdays!S14+'Sundays &amp; Holidays'!S14)</f>
        <v>16206</v>
      </c>
      <c r="T14" s="179">
        <f>Monthly!T14-(Saturdays!T14+'Sundays &amp; Holidays'!T14)</f>
        <v>2740</v>
      </c>
      <c r="U14" s="183">
        <f>Monthly!U14-(Saturdays!U14+'Sundays &amp; Holidays'!U14)</f>
        <v>5651</v>
      </c>
      <c r="V14" s="181">
        <f>Monthly!V14-(Saturdays!V14+'Sundays &amp; Holidays'!V14)</f>
        <v>8608</v>
      </c>
      <c r="W14" s="182">
        <f>Monthly!W14-(Saturdays!W14+'Sundays &amp; Holidays'!W14)</f>
        <v>19260</v>
      </c>
      <c r="X14" s="179">
        <f>Monthly!X14-(Saturdays!X14+'Sundays &amp; Holidays'!X14)</f>
        <v>10937</v>
      </c>
      <c r="Y14" s="183">
        <f>Monthly!Y14-(Saturdays!Y14+'Sundays &amp; Holidays'!Y14)</f>
        <v>7857</v>
      </c>
      <c r="Z14" s="181">
        <f>Monthly!Z14-(Saturdays!Z14+'Sundays &amp; Holidays'!Z14)</f>
        <v>29020</v>
      </c>
      <c r="AA14" s="179">
        <f>Monthly!AA14-(Saturdays!AA14+'Sundays &amp; Holidays'!AA14)</f>
        <v>29883</v>
      </c>
      <c r="AB14" s="163">
        <f t="shared" si="0"/>
        <v>193603</v>
      </c>
      <c r="AC14" s="164">
        <f t="shared" si="0"/>
        <v>204581</v>
      </c>
    </row>
    <row r="15" spans="1:29" x14ac:dyDescent="0.2">
      <c r="A15" s="138" t="s">
        <v>29</v>
      </c>
      <c r="B15" s="193">
        <f>Monthly!B15-(Saturdays!B15+'Sundays &amp; Holidays'!B15)</f>
        <v>16518</v>
      </c>
      <c r="C15" s="187">
        <f>Monthly!C15-(Saturdays!C15+'Sundays &amp; Holidays'!C15)</f>
        <v>14601</v>
      </c>
      <c r="D15" s="188">
        <f>Monthly!D15-(Saturdays!D15+'Sundays &amp; Holidays'!D15)</f>
        <v>7161</v>
      </c>
      <c r="E15" s="189">
        <f>Monthly!E15-(Saturdays!E15+'Sundays &amp; Holidays'!E15)</f>
        <v>7000</v>
      </c>
      <c r="F15" s="186">
        <f>Monthly!F15-(Saturdays!F15+'Sundays &amp; Holidays'!F15)</f>
        <v>21437</v>
      </c>
      <c r="G15" s="190">
        <f>Monthly!G15-(Saturdays!G15+'Sundays &amp; Holidays'!G15)</f>
        <v>11018</v>
      </c>
      <c r="H15" s="188">
        <f>Monthly!H15-(Saturdays!H15+'Sundays &amp; Holidays'!H15)</f>
        <v>26562</v>
      </c>
      <c r="I15" s="189">
        <f>Monthly!I15-(Saturdays!I15+'Sundays &amp; Holidays'!I15)</f>
        <v>21714</v>
      </c>
      <c r="J15" s="186">
        <f>Monthly!J15-(Saturdays!J15+'Sundays &amp; Holidays'!J15)</f>
        <v>4251</v>
      </c>
      <c r="K15" s="190">
        <f>Monthly!K15-(Saturdays!K15+'Sundays &amp; Holidays'!K15)</f>
        <v>4970</v>
      </c>
      <c r="L15" s="188">
        <f>Monthly!L15-(Saturdays!L15+'Sundays &amp; Holidays'!L15)</f>
        <v>10149</v>
      </c>
      <c r="M15" s="186">
        <f>Monthly!M15-(Saturdays!M15+'Sundays &amp; Holidays'!M15)</f>
        <v>17997</v>
      </c>
      <c r="N15" s="191">
        <f>Monthly!N15-(Saturdays!N15+'Sundays &amp; Holidays'!N15)</f>
        <v>20911</v>
      </c>
      <c r="O15" s="194">
        <f>Monthly!O15-(Saturdays!O15+'Sundays &amp; Holidays'!O15)</f>
        <v>26055</v>
      </c>
      <c r="P15" s="186">
        <f>Monthly!P15-(Saturdays!P15+'Sundays &amp; Holidays'!P15)</f>
        <v>11163</v>
      </c>
      <c r="Q15" s="190">
        <f>Monthly!Q15-(Saturdays!Q15+'Sundays &amp; Holidays'!Q15)</f>
        <v>10708</v>
      </c>
      <c r="R15" s="188">
        <f>Monthly!R15-(Saturdays!R15+'Sundays &amp; Holidays'!R15)</f>
        <v>16954</v>
      </c>
      <c r="S15" s="189">
        <f>Monthly!S15-(Saturdays!S15+'Sundays &amp; Holidays'!S15)</f>
        <v>15398</v>
      </c>
      <c r="T15" s="186">
        <f>Monthly!T15-(Saturdays!T15+'Sundays &amp; Holidays'!T15)</f>
        <v>3428</v>
      </c>
      <c r="U15" s="190">
        <f>Monthly!U15-(Saturdays!U15+'Sundays &amp; Holidays'!U15)</f>
        <v>4184</v>
      </c>
      <c r="V15" s="188">
        <f>Monthly!V15-(Saturdays!V15+'Sundays &amp; Holidays'!V15)</f>
        <v>9172</v>
      </c>
      <c r="W15" s="195">
        <f>Monthly!W15-(Saturdays!W15+'Sundays &amp; Holidays'!W15)</f>
        <v>18053</v>
      </c>
      <c r="X15" s="186">
        <f>Monthly!X15-(Saturdays!X15+'Sundays &amp; Holidays'!X15)</f>
        <v>9873</v>
      </c>
      <c r="Y15" s="190">
        <f>Monthly!Y15-(Saturdays!Y15+'Sundays &amp; Holidays'!Y15)</f>
        <v>6369</v>
      </c>
      <c r="Z15" s="188">
        <f>Monthly!Z15-(Saturdays!Z15+'Sundays &amp; Holidays'!Z15)</f>
        <v>27874</v>
      </c>
      <c r="AA15" s="186">
        <f>Monthly!AA15-(Saturdays!AA15+'Sundays &amp; Holidays'!AA15)</f>
        <v>29782</v>
      </c>
      <c r="AB15" s="163">
        <f t="shared" si="0"/>
        <v>185453</v>
      </c>
      <c r="AC15" s="164">
        <f t="shared" si="0"/>
        <v>187849</v>
      </c>
    </row>
    <row r="16" spans="1:29" x14ac:dyDescent="0.2">
      <c r="A16" s="130" t="s">
        <v>31</v>
      </c>
      <c r="B16" s="196">
        <f>Monthly!B16-(Saturdays!B16+'Sundays &amp; Holidays'!B16)</f>
        <v>14411</v>
      </c>
      <c r="C16" s="180">
        <f>Monthly!C16-(Saturdays!C16+'Sundays &amp; Holidays'!C16)</f>
        <v>14136</v>
      </c>
      <c r="D16" s="181">
        <f>Monthly!D16-(Saturdays!D16+'Sundays &amp; Holidays'!D16)</f>
        <v>6763</v>
      </c>
      <c r="E16" s="182">
        <f>Monthly!E16-(Saturdays!E16+'Sundays &amp; Holidays'!E16)</f>
        <v>6966</v>
      </c>
      <c r="F16" s="179">
        <f>Monthly!F16-(Saturdays!F16+'Sundays &amp; Holidays'!F16)</f>
        <v>18007</v>
      </c>
      <c r="G16" s="183">
        <f>Monthly!G16-(Saturdays!G16+'Sundays &amp; Holidays'!G16)</f>
        <v>11168</v>
      </c>
      <c r="H16" s="181">
        <f>Monthly!H16-(Saturdays!H16+'Sundays &amp; Holidays'!H16)</f>
        <v>23266</v>
      </c>
      <c r="I16" s="182">
        <f>Monthly!I16-(Saturdays!I16+'Sundays &amp; Holidays'!I16)</f>
        <v>21823</v>
      </c>
      <c r="J16" s="179">
        <f>Monthly!J16-(Saturdays!J16+'Sundays &amp; Holidays'!J16)</f>
        <v>4004</v>
      </c>
      <c r="K16" s="180">
        <f>Monthly!K16-(Saturdays!K16+'Sundays &amp; Holidays'!K16)</f>
        <v>4041</v>
      </c>
      <c r="L16" s="181">
        <f>Monthly!L16-(Saturdays!L16+'Sundays &amp; Holidays'!L16)</f>
        <v>10139</v>
      </c>
      <c r="M16" s="179">
        <f>Monthly!M16-(Saturdays!M16+'Sundays &amp; Holidays'!M16)</f>
        <v>13685</v>
      </c>
      <c r="N16" s="184">
        <f>Monthly!N16-(Saturdays!N16+'Sundays &amp; Holidays'!N16)</f>
        <v>20081</v>
      </c>
      <c r="O16" s="197">
        <f>Monthly!O16-(Saturdays!O16+'Sundays &amp; Holidays'!O16)</f>
        <v>22248</v>
      </c>
      <c r="P16" s="179">
        <f>Monthly!P16-(Saturdays!P16+'Sundays &amp; Holidays'!P16)</f>
        <v>9977</v>
      </c>
      <c r="Q16" s="180">
        <f>Monthly!Q16-(Saturdays!Q16+'Sundays &amp; Holidays'!Q16)</f>
        <v>9767</v>
      </c>
      <c r="R16" s="181">
        <f>Monthly!R16-(Saturdays!R16+'Sundays &amp; Holidays'!R16)</f>
        <v>15043</v>
      </c>
      <c r="S16" s="182">
        <f>Monthly!S16-(Saturdays!S16+'Sundays &amp; Holidays'!S16)</f>
        <v>14354</v>
      </c>
      <c r="T16" s="188">
        <f>Monthly!T16-(Saturdays!T16+'Sundays &amp; Holidays'!T16)</f>
        <v>3057</v>
      </c>
      <c r="U16" s="179">
        <f>Monthly!U16-(Saturdays!U16+'Sundays &amp; Holidays'!U16)</f>
        <v>3696</v>
      </c>
      <c r="V16" s="181">
        <f>Monthly!V16-(Saturdays!V16+'Sundays &amp; Holidays'!V16)</f>
        <v>9448</v>
      </c>
      <c r="W16" s="198">
        <f>Monthly!W16-(Saturdays!W16+'Sundays &amp; Holidays'!W16)</f>
        <v>14349</v>
      </c>
      <c r="X16" s="179">
        <f>Monthly!X16-(Saturdays!X16+'Sundays &amp; Holidays'!X16)</f>
        <v>8146</v>
      </c>
      <c r="Y16" s="183">
        <f>Monthly!Y16-(Saturdays!Y16+'Sundays &amp; Holidays'!Y16)</f>
        <v>5304</v>
      </c>
      <c r="Z16" s="181">
        <f>Monthly!Z16-(Saturdays!Z16+'Sundays &amp; Holidays'!Z16)</f>
        <v>27027</v>
      </c>
      <c r="AA16" s="179">
        <f>Monthly!AA16-(Saturdays!AA16+'Sundays &amp; Holidays'!AA16)</f>
        <v>29341</v>
      </c>
      <c r="AB16" s="163">
        <f t="shared" si="0"/>
        <v>169369</v>
      </c>
      <c r="AC16" s="164">
        <f t="shared" si="0"/>
        <v>170878</v>
      </c>
    </row>
    <row r="17" spans="1:29" x14ac:dyDescent="0.2">
      <c r="A17" s="138" t="s">
        <v>33</v>
      </c>
      <c r="B17" s="193">
        <f>Monthly!B17-(Saturdays!B17+'Sundays &amp; Holidays'!B17)</f>
        <v>12867</v>
      </c>
      <c r="C17" s="187">
        <f>Monthly!C17-(Saturdays!C17+'Sundays &amp; Holidays'!C17)</f>
        <v>14173</v>
      </c>
      <c r="D17" s="188">
        <f>Monthly!D17-(Saturdays!D17+'Sundays &amp; Holidays'!D17)</f>
        <v>5847</v>
      </c>
      <c r="E17" s="189">
        <f>Monthly!E17-(Saturdays!E17+'Sundays &amp; Holidays'!E17)</f>
        <v>7350</v>
      </c>
      <c r="F17" s="186">
        <f>Monthly!F17-(Saturdays!F17+'Sundays &amp; Holidays'!F17)</f>
        <v>14105</v>
      </c>
      <c r="G17" s="190">
        <f>Monthly!G17-(Saturdays!G17+'Sundays &amp; Holidays'!G17)</f>
        <v>11531</v>
      </c>
      <c r="H17" s="188">
        <f>Monthly!H17-(Saturdays!H17+'Sundays &amp; Holidays'!H17)</f>
        <v>22111</v>
      </c>
      <c r="I17" s="189">
        <f>Monthly!I17-(Saturdays!I17+'Sundays &amp; Holidays'!I17)</f>
        <v>21843</v>
      </c>
      <c r="J17" s="186">
        <f>Monthly!J17-(Saturdays!J17+'Sundays &amp; Holidays'!J17)</f>
        <v>4246</v>
      </c>
      <c r="K17" s="187">
        <f>Monthly!K17-(Saturdays!K17+'Sundays &amp; Holidays'!K17)</f>
        <v>3712</v>
      </c>
      <c r="L17" s="188">
        <f>Monthly!L17-(Saturdays!L17+'Sundays &amp; Holidays'!L17)</f>
        <v>10434</v>
      </c>
      <c r="M17" s="186">
        <f>Monthly!M17-(Saturdays!M17+'Sundays &amp; Holidays'!M17)</f>
        <v>11122</v>
      </c>
      <c r="N17" s="191">
        <f>Monthly!N17-(Saturdays!N17+'Sundays &amp; Holidays'!N17)</f>
        <v>19507</v>
      </c>
      <c r="O17" s="194">
        <f>Monthly!O17-(Saturdays!O17+'Sundays &amp; Holidays'!O17)</f>
        <v>19618</v>
      </c>
      <c r="P17" s="186">
        <f>Monthly!P17-(Saturdays!P17+'Sundays &amp; Holidays'!P17)</f>
        <v>10133</v>
      </c>
      <c r="Q17" s="187">
        <f>Monthly!Q17-(Saturdays!Q17+'Sundays &amp; Holidays'!Q17)</f>
        <v>9231</v>
      </c>
      <c r="R17" s="188">
        <f>Monthly!R17-(Saturdays!R17+'Sundays &amp; Holidays'!R17)</f>
        <v>14357</v>
      </c>
      <c r="S17" s="189">
        <f>Monthly!S17-(Saturdays!S17+'Sundays &amp; Holidays'!S17)</f>
        <v>13202</v>
      </c>
      <c r="T17" s="186">
        <f>Monthly!T17-(Saturdays!T17+'Sundays &amp; Holidays'!T17)</f>
        <v>2631</v>
      </c>
      <c r="U17" s="190">
        <f>Monthly!U17-(Saturdays!U17+'Sundays &amp; Holidays'!U17)</f>
        <v>3817</v>
      </c>
      <c r="V17" s="188">
        <f>Monthly!V17-(Saturdays!V17+'Sundays &amp; Holidays'!V17)</f>
        <v>9852</v>
      </c>
      <c r="W17" s="195">
        <f>Monthly!W17-(Saturdays!W17+'Sundays &amp; Holidays'!W17)</f>
        <v>12956</v>
      </c>
      <c r="X17" s="186">
        <f>Monthly!X17-(Saturdays!X17+'Sundays &amp; Holidays'!X17)</f>
        <v>7701</v>
      </c>
      <c r="Y17" s="190">
        <f>Monthly!Y17-(Saturdays!Y17+'Sundays &amp; Holidays'!Y17)</f>
        <v>4762</v>
      </c>
      <c r="Z17" s="188">
        <f>Monthly!Z17-(Saturdays!Z17+'Sundays &amp; Holidays'!Z17)</f>
        <v>25137</v>
      </c>
      <c r="AA17" s="186">
        <f>Monthly!AA17-(Saturdays!AA17+'Sundays &amp; Holidays'!AA17)</f>
        <v>29004</v>
      </c>
      <c r="AB17" s="163">
        <f t="shared" si="0"/>
        <v>158928</v>
      </c>
      <c r="AC17" s="164">
        <f t="shared" si="0"/>
        <v>162321</v>
      </c>
    </row>
    <row r="18" spans="1:29" x14ac:dyDescent="0.2">
      <c r="A18" s="130" t="s">
        <v>34</v>
      </c>
      <c r="B18" s="196">
        <f>Monthly!B18-(Saturdays!B18+'Sundays &amp; Holidays'!B18)</f>
        <v>11834</v>
      </c>
      <c r="C18" s="180">
        <f>Monthly!C18-(Saturdays!C18+'Sundays &amp; Holidays'!C18)</f>
        <v>15980</v>
      </c>
      <c r="D18" s="181">
        <f>Monthly!D18-(Saturdays!D18+'Sundays &amp; Holidays'!D18)</f>
        <v>6190</v>
      </c>
      <c r="E18" s="182">
        <f>Monthly!E18-(Saturdays!E18+'Sundays &amp; Holidays'!E18)</f>
        <v>6908</v>
      </c>
      <c r="F18" s="179">
        <f>Monthly!F18-(Saturdays!F18+'Sundays &amp; Holidays'!F18)</f>
        <v>13793</v>
      </c>
      <c r="G18" s="183">
        <f>Monthly!G18-(Saturdays!G18+'Sundays &amp; Holidays'!G18)</f>
        <v>13909</v>
      </c>
      <c r="H18" s="181">
        <f>Monthly!H18-(Saturdays!H18+'Sundays &amp; Holidays'!H18)</f>
        <v>20932</v>
      </c>
      <c r="I18" s="182">
        <f>Monthly!I18-(Saturdays!I18+'Sundays &amp; Holidays'!I18)</f>
        <v>23590</v>
      </c>
      <c r="J18" s="179">
        <f>Monthly!J18-(Saturdays!J18+'Sundays &amp; Holidays'!J18)</f>
        <v>4605</v>
      </c>
      <c r="K18" s="180">
        <f>Monthly!K18-(Saturdays!K18+'Sundays &amp; Holidays'!K18)</f>
        <v>3030</v>
      </c>
      <c r="L18" s="181">
        <f>Monthly!L18-(Saturdays!L18+'Sundays &amp; Holidays'!L18)</f>
        <v>11905</v>
      </c>
      <c r="M18" s="179">
        <f>Monthly!M18-(Saturdays!M18+'Sundays &amp; Holidays'!M18)</f>
        <v>9449</v>
      </c>
      <c r="N18" s="184">
        <f>Monthly!N18-(Saturdays!N18+'Sundays &amp; Holidays'!N18)</f>
        <v>21940</v>
      </c>
      <c r="O18" s="197">
        <f>Monthly!O18-(Saturdays!O18+'Sundays &amp; Holidays'!O18)</f>
        <v>18181</v>
      </c>
      <c r="P18" s="179">
        <f>Monthly!P18-(Saturdays!P18+'Sundays &amp; Holidays'!P18)</f>
        <v>11694</v>
      </c>
      <c r="Q18" s="180">
        <f>Monthly!Q18-(Saturdays!Q18+'Sundays &amp; Holidays'!Q18)</f>
        <v>8375</v>
      </c>
      <c r="R18" s="181">
        <f>Monthly!R18-(Saturdays!R18+'Sundays &amp; Holidays'!R18)</f>
        <v>14721</v>
      </c>
      <c r="S18" s="182">
        <f>Monthly!S18-(Saturdays!S18+'Sundays &amp; Holidays'!S18)</f>
        <v>14007</v>
      </c>
      <c r="T18" s="179">
        <f>Monthly!T18-(Saturdays!T18+'Sundays &amp; Holidays'!T18)</f>
        <v>3405</v>
      </c>
      <c r="U18" s="183">
        <f>Monthly!U18-(Saturdays!U18+'Sundays &amp; Holidays'!U18)</f>
        <v>3248</v>
      </c>
      <c r="V18" s="181">
        <f>Monthly!V18-(Saturdays!V18+'Sundays &amp; Holidays'!V18)</f>
        <v>12111</v>
      </c>
      <c r="W18" s="198">
        <f>Monthly!W18-(Saturdays!W18+'Sundays &amp; Holidays'!W18)</f>
        <v>11987</v>
      </c>
      <c r="X18" s="179">
        <f>Monthly!X18-(Saturdays!X18+'Sundays &amp; Holidays'!X18)</f>
        <v>8044</v>
      </c>
      <c r="Y18" s="183">
        <f>Monthly!Y18-(Saturdays!Y18+'Sundays &amp; Holidays'!Y18)</f>
        <v>4461</v>
      </c>
      <c r="Z18" s="181">
        <f>Monthly!Z18-(Saturdays!Z18+'Sundays &amp; Holidays'!Z18)</f>
        <v>25723</v>
      </c>
      <c r="AA18" s="179">
        <f>Monthly!AA18-(Saturdays!AA18+'Sundays &amp; Holidays'!AA18)</f>
        <v>29278</v>
      </c>
      <c r="AB18" s="163">
        <f t="shared" si="0"/>
        <v>166897</v>
      </c>
      <c r="AC18" s="164">
        <f t="shared" si="0"/>
        <v>162403</v>
      </c>
    </row>
    <row r="19" spans="1:29" x14ac:dyDescent="0.2">
      <c r="A19" s="138" t="s">
        <v>35</v>
      </c>
      <c r="B19" s="193">
        <f>Monthly!B19-(Saturdays!B19+'Sundays &amp; Holidays'!B19)</f>
        <v>11900</v>
      </c>
      <c r="C19" s="187">
        <f>Monthly!C19-(Saturdays!C19+'Sundays &amp; Holidays'!C19)</f>
        <v>20071</v>
      </c>
      <c r="D19" s="188">
        <f>Monthly!D19-(Saturdays!D19+'Sundays &amp; Holidays'!D19)</f>
        <v>6763</v>
      </c>
      <c r="E19" s="189">
        <f>Monthly!E19-(Saturdays!E19+'Sundays &amp; Holidays'!E19)</f>
        <v>8023</v>
      </c>
      <c r="F19" s="186">
        <f>Monthly!F19-(Saturdays!F19+'Sundays &amp; Holidays'!F19)</f>
        <v>14157</v>
      </c>
      <c r="G19" s="190">
        <f>Monthly!G19-(Saturdays!G19+'Sundays &amp; Holidays'!G19)</f>
        <v>19910</v>
      </c>
      <c r="H19" s="188">
        <f>Monthly!H19-(Saturdays!H19+'Sundays &amp; Holidays'!H19)</f>
        <v>21890</v>
      </c>
      <c r="I19" s="189">
        <f>Monthly!I19-(Saturdays!I19+'Sundays &amp; Holidays'!I19)</f>
        <v>29818</v>
      </c>
      <c r="J19" s="186">
        <f>Monthly!J19-(Saturdays!J19+'Sundays &amp; Holidays'!J19)</f>
        <v>5266</v>
      </c>
      <c r="K19" s="187">
        <f>Monthly!K19-(Saturdays!K19+'Sundays &amp; Holidays'!K19)</f>
        <v>2526</v>
      </c>
      <c r="L19" s="188">
        <f>Monthly!L19-(Saturdays!L19+'Sundays &amp; Holidays'!L19)</f>
        <v>18856</v>
      </c>
      <c r="M19" s="186">
        <f>Monthly!M19-(Saturdays!M19+'Sundays &amp; Holidays'!M19)</f>
        <v>8963</v>
      </c>
      <c r="N19" s="191">
        <f>Monthly!N19-(Saturdays!N19+'Sundays &amp; Holidays'!N19)</f>
        <v>28088</v>
      </c>
      <c r="O19" s="194">
        <f>Monthly!O19-(Saturdays!O19+'Sundays &amp; Holidays'!O19)</f>
        <v>19304</v>
      </c>
      <c r="P19" s="186">
        <f>Monthly!P19-(Saturdays!P19+'Sundays &amp; Holidays'!P19)</f>
        <v>12882</v>
      </c>
      <c r="Q19" s="187">
        <f>Monthly!Q19-(Saturdays!Q19+'Sundays &amp; Holidays'!Q19)</f>
        <v>9451</v>
      </c>
      <c r="R19" s="188">
        <f>Monthly!R19-(Saturdays!R19+'Sundays &amp; Holidays'!R19)</f>
        <v>15645</v>
      </c>
      <c r="S19" s="189">
        <f>Monthly!S19-(Saturdays!S19+'Sundays &amp; Holidays'!S19)</f>
        <v>16554</v>
      </c>
      <c r="T19" s="186">
        <f>Monthly!T19-(Saturdays!T19+'Sundays &amp; Holidays'!T19)</f>
        <v>5143</v>
      </c>
      <c r="U19" s="190">
        <f>Monthly!U19-(Saturdays!U19+'Sundays &amp; Holidays'!U19)</f>
        <v>2073</v>
      </c>
      <c r="V19" s="188">
        <f>Monthly!V19-(Saturdays!V19+'Sundays &amp; Holidays'!V19)</f>
        <v>16730</v>
      </c>
      <c r="W19" s="195">
        <f>Monthly!W19-(Saturdays!W19+'Sundays &amp; Holidays'!W19)</f>
        <v>12426</v>
      </c>
      <c r="X19" s="186">
        <f>Monthly!X19-(Saturdays!X19+'Sundays &amp; Holidays'!X19)</f>
        <v>11216</v>
      </c>
      <c r="Y19" s="190">
        <f>Monthly!Y19-(Saturdays!Y19+'Sundays &amp; Holidays'!Y19)</f>
        <v>4331</v>
      </c>
      <c r="Z19" s="188">
        <f>Monthly!Z19-(Saturdays!Z19+'Sundays &amp; Holidays'!Z19)</f>
        <v>27523</v>
      </c>
      <c r="AA19" s="186">
        <f>Monthly!AA19-(Saturdays!AA19+'Sundays &amp; Holidays'!AA19)</f>
        <v>31791</v>
      </c>
      <c r="AB19" s="163">
        <f t="shared" si="0"/>
        <v>196059</v>
      </c>
      <c r="AC19" s="164">
        <f t="shared" si="0"/>
        <v>185241</v>
      </c>
    </row>
    <row r="20" spans="1:29" x14ac:dyDescent="0.2">
      <c r="A20" s="130" t="s">
        <v>36</v>
      </c>
      <c r="B20" s="196">
        <f>Monthly!B20-(Saturdays!B20+'Sundays &amp; Holidays'!B20)</f>
        <v>14202</v>
      </c>
      <c r="C20" s="180">
        <f>Monthly!C20-(Saturdays!C20+'Sundays &amp; Holidays'!C20)</f>
        <v>28553</v>
      </c>
      <c r="D20" s="181">
        <f>Monthly!D20-(Saturdays!D20+'Sundays &amp; Holidays'!D20)</f>
        <v>12349</v>
      </c>
      <c r="E20" s="182">
        <f>Monthly!E20-(Saturdays!E20+'Sundays &amp; Holidays'!E20)</f>
        <v>9377</v>
      </c>
      <c r="F20" s="179">
        <f>Monthly!F20-(Saturdays!F20+'Sundays &amp; Holidays'!F20)</f>
        <v>17429</v>
      </c>
      <c r="G20" s="183">
        <f>Monthly!G20-(Saturdays!G20+'Sundays &amp; Holidays'!G20)</f>
        <v>31708</v>
      </c>
      <c r="H20" s="181">
        <f>Monthly!H20-(Saturdays!H20+'Sundays &amp; Holidays'!H20)</f>
        <v>25412</v>
      </c>
      <c r="I20" s="182">
        <f>Monthly!I20-(Saturdays!I20+'Sundays &amp; Holidays'!I20)</f>
        <v>39505</v>
      </c>
      <c r="J20" s="179">
        <f>Monthly!J20-(Saturdays!J20+'Sundays &amp; Holidays'!J20)</f>
        <v>9045</v>
      </c>
      <c r="K20" s="180">
        <f>Monthly!K20-(Saturdays!K20+'Sundays &amp; Holidays'!K20)</f>
        <v>2532</v>
      </c>
      <c r="L20" s="181">
        <f>Monthly!L20-(Saturdays!L20+'Sundays &amp; Holidays'!L20)</f>
        <v>23389</v>
      </c>
      <c r="M20" s="179">
        <f>Monthly!M20-(Saturdays!M20+'Sundays &amp; Holidays'!M20)</f>
        <v>8588</v>
      </c>
      <c r="N20" s="184">
        <f>Monthly!N20-(Saturdays!N20+'Sundays &amp; Holidays'!N20)</f>
        <v>36980</v>
      </c>
      <c r="O20" s="197">
        <f>Monthly!O20-(Saturdays!O20+'Sundays &amp; Holidays'!O20)</f>
        <v>23694</v>
      </c>
      <c r="P20" s="179">
        <f>Monthly!P20-(Saturdays!P20+'Sundays &amp; Holidays'!P20)</f>
        <v>19119</v>
      </c>
      <c r="Q20" s="180">
        <f>Monthly!Q20-(Saturdays!Q20+'Sundays &amp; Holidays'!Q20)</f>
        <v>12719</v>
      </c>
      <c r="R20" s="181">
        <f>Monthly!R20-(Saturdays!R20+'Sundays &amp; Holidays'!R20)</f>
        <v>21564</v>
      </c>
      <c r="S20" s="182">
        <f>Monthly!S20-(Saturdays!S20+'Sundays &amp; Holidays'!S20)</f>
        <v>22569</v>
      </c>
      <c r="T20" s="179">
        <f>Monthly!T20-(Saturdays!T20+'Sundays &amp; Holidays'!T20)</f>
        <v>11137</v>
      </c>
      <c r="U20" s="183">
        <f>Monthly!U20-(Saturdays!U20+'Sundays &amp; Holidays'!U20)</f>
        <v>2066</v>
      </c>
      <c r="V20" s="181">
        <f>Monthly!V20-(Saturdays!V20+'Sundays &amp; Holidays'!V20)</f>
        <v>27378</v>
      </c>
      <c r="W20" s="198">
        <f>Monthly!W20-(Saturdays!W20+'Sundays &amp; Holidays'!W20)</f>
        <v>14469</v>
      </c>
      <c r="X20" s="179">
        <f>Monthly!X20-(Saturdays!X20+'Sundays &amp; Holidays'!X20)</f>
        <v>17690</v>
      </c>
      <c r="Y20" s="183">
        <f>Monthly!Y20-(Saturdays!Y20+'Sundays &amp; Holidays'!Y20)</f>
        <v>5013</v>
      </c>
      <c r="Z20" s="181">
        <f>Monthly!Z20-(Saturdays!Z20+'Sundays &amp; Holidays'!Z20)</f>
        <v>32070</v>
      </c>
      <c r="AA20" s="179">
        <f>Monthly!AA20-(Saturdays!AA20+'Sundays &amp; Holidays'!AA20)</f>
        <v>38006</v>
      </c>
      <c r="AB20" s="163">
        <f t="shared" si="0"/>
        <v>267764</v>
      </c>
      <c r="AC20" s="164">
        <f t="shared" si="0"/>
        <v>238799</v>
      </c>
    </row>
    <row r="21" spans="1:29" x14ac:dyDescent="0.2">
      <c r="A21" s="138" t="s">
        <v>30</v>
      </c>
      <c r="B21" s="193">
        <f>Monthly!B21-(Saturdays!B21+'Sundays &amp; Holidays'!B21)</f>
        <v>17945</v>
      </c>
      <c r="C21" s="187">
        <f>Monthly!C21-(Saturdays!C21+'Sundays &amp; Holidays'!C21)</f>
        <v>38631</v>
      </c>
      <c r="D21" s="188">
        <f>Monthly!D21-(Saturdays!D21+'Sundays &amp; Holidays'!D21)</f>
        <v>14241</v>
      </c>
      <c r="E21" s="189">
        <f>Monthly!E21-(Saturdays!E21+'Sundays &amp; Holidays'!E21)</f>
        <v>11428</v>
      </c>
      <c r="F21" s="186">
        <f>Monthly!F21-(Saturdays!F21+'Sundays &amp; Holidays'!F21)</f>
        <v>18963</v>
      </c>
      <c r="G21" s="190">
        <f>Monthly!G21-(Saturdays!G21+'Sundays &amp; Holidays'!G21)</f>
        <v>39600</v>
      </c>
      <c r="H21" s="188">
        <f>Monthly!H21-(Saturdays!H21+'Sundays &amp; Holidays'!H21)</f>
        <v>30101</v>
      </c>
      <c r="I21" s="189">
        <f>Monthly!I21-(Saturdays!I21+'Sundays &amp; Holidays'!I21)</f>
        <v>51275</v>
      </c>
      <c r="J21" s="186">
        <f>Monthly!J21-(Saturdays!J21+'Sundays &amp; Holidays'!J21)</f>
        <v>12404</v>
      </c>
      <c r="K21" s="187">
        <f>Monthly!K21-(Saturdays!K21+'Sundays &amp; Holidays'!K21)</f>
        <v>2985</v>
      </c>
      <c r="L21" s="188">
        <f>Monthly!L21-(Saturdays!L21+'Sundays &amp; Holidays'!L21)</f>
        <v>32209</v>
      </c>
      <c r="M21" s="186">
        <f>Monthly!M21-(Saturdays!M21+'Sundays &amp; Holidays'!M21)</f>
        <v>9298</v>
      </c>
      <c r="N21" s="191">
        <f>Monthly!N21-(Saturdays!N21+'Sundays &amp; Holidays'!N21)</f>
        <v>50001</v>
      </c>
      <c r="O21" s="194">
        <f>Monthly!O21-(Saturdays!O21+'Sundays &amp; Holidays'!O21)</f>
        <v>28150</v>
      </c>
      <c r="P21" s="186">
        <f>Monthly!P21-(Saturdays!P21+'Sundays &amp; Holidays'!P21)</f>
        <v>24221</v>
      </c>
      <c r="Q21" s="187">
        <f>Monthly!Q21-(Saturdays!Q21+'Sundays &amp; Holidays'!Q21)</f>
        <v>17905</v>
      </c>
      <c r="R21" s="188">
        <f>Monthly!R21-(Saturdays!R21+'Sundays &amp; Holidays'!R21)</f>
        <v>22590</v>
      </c>
      <c r="S21" s="189">
        <f>Monthly!S21-(Saturdays!S21+'Sundays &amp; Holidays'!S21)</f>
        <v>29174</v>
      </c>
      <c r="T21" s="186">
        <f>Monthly!T21-(Saturdays!T21+'Sundays &amp; Holidays'!T21)</f>
        <v>12425</v>
      </c>
      <c r="U21" s="190">
        <f>Monthly!U21-(Saturdays!U21+'Sundays &amp; Holidays'!U21)</f>
        <v>2599</v>
      </c>
      <c r="V21" s="188">
        <f>Monthly!V21-(Saturdays!V21+'Sundays &amp; Holidays'!V21)</f>
        <v>30272</v>
      </c>
      <c r="W21" s="195">
        <f>Monthly!W21-(Saturdays!W21+'Sundays &amp; Holidays'!W21)</f>
        <v>17571</v>
      </c>
      <c r="X21" s="186">
        <f>Monthly!X21-(Saturdays!X21+'Sundays &amp; Holidays'!X21)</f>
        <v>23633</v>
      </c>
      <c r="Y21" s="190">
        <f>Monthly!Y21-(Saturdays!Y21+'Sundays &amp; Holidays'!Y21)</f>
        <v>6778</v>
      </c>
      <c r="Z21" s="188">
        <f>Monthly!Z21-(Saturdays!Z21+'Sundays &amp; Holidays'!Z21)</f>
        <v>34778</v>
      </c>
      <c r="AA21" s="186">
        <f>Monthly!AA21-(Saturdays!AA21+'Sundays &amp; Holidays'!AA21)</f>
        <v>46942</v>
      </c>
      <c r="AB21" s="163">
        <f t="shared" si="0"/>
        <v>323783</v>
      </c>
      <c r="AC21" s="164">
        <f t="shared" si="0"/>
        <v>302336</v>
      </c>
    </row>
    <row r="22" spans="1:29" x14ac:dyDescent="0.2">
      <c r="A22" s="130" t="s">
        <v>32</v>
      </c>
      <c r="B22" s="196">
        <f>Monthly!B22-(Saturdays!B22+'Sundays &amp; Holidays'!B22)</f>
        <v>17322</v>
      </c>
      <c r="C22" s="180">
        <f>Monthly!C22-(Saturdays!C22+'Sundays &amp; Holidays'!C22)</f>
        <v>39756</v>
      </c>
      <c r="D22" s="181">
        <f>Monthly!D22-(Saturdays!D22+'Sundays &amp; Holidays'!D22)</f>
        <v>9559</v>
      </c>
      <c r="E22" s="182">
        <f>Monthly!E22-(Saturdays!E22+'Sundays &amp; Holidays'!E22)</f>
        <v>12792</v>
      </c>
      <c r="F22" s="179">
        <f>Monthly!F22-(Saturdays!F22+'Sundays &amp; Holidays'!F22)</f>
        <v>14363</v>
      </c>
      <c r="G22" s="183">
        <f>Monthly!G22-(Saturdays!G22+'Sundays &amp; Holidays'!G22)</f>
        <v>37965</v>
      </c>
      <c r="H22" s="181">
        <f>Monthly!H22-(Saturdays!H22+'Sundays &amp; Holidays'!H22)</f>
        <v>28216</v>
      </c>
      <c r="I22" s="182">
        <f>Monthly!I22-(Saturdays!I22+'Sundays &amp; Holidays'!I22)</f>
        <v>53670</v>
      </c>
      <c r="J22" s="179">
        <f>Monthly!J22-(Saturdays!J22+'Sundays &amp; Holidays'!J22)</f>
        <v>8398</v>
      </c>
      <c r="K22" s="180">
        <f>Monthly!K22-(Saturdays!K22+'Sundays &amp; Holidays'!K22)</f>
        <v>2755</v>
      </c>
      <c r="L22" s="181">
        <f>Monthly!L22-(Saturdays!L22+'Sundays &amp; Holidays'!L22)</f>
        <v>32380</v>
      </c>
      <c r="M22" s="179">
        <f>Monthly!M22-(Saturdays!M22+'Sundays &amp; Holidays'!M22)</f>
        <v>8663</v>
      </c>
      <c r="N22" s="184">
        <f>Monthly!N22-(Saturdays!N22+'Sundays &amp; Holidays'!N22)</f>
        <v>44839</v>
      </c>
      <c r="O22" s="197">
        <f>Monthly!O22-(Saturdays!O22+'Sundays &amp; Holidays'!O22)</f>
        <v>29347</v>
      </c>
      <c r="P22" s="179">
        <f>Monthly!P22-(Saturdays!P22+'Sundays &amp; Holidays'!P22)</f>
        <v>21234</v>
      </c>
      <c r="Q22" s="180">
        <f>Monthly!Q22-(Saturdays!Q22+'Sundays &amp; Holidays'!Q22)</f>
        <v>20566</v>
      </c>
      <c r="R22" s="181">
        <f>Monthly!R22-(Saturdays!R22+'Sundays &amp; Holidays'!R22)</f>
        <v>21453</v>
      </c>
      <c r="S22" s="182">
        <f>Monthly!S22-(Saturdays!S22+'Sundays &amp; Holidays'!S22)</f>
        <v>30268</v>
      </c>
      <c r="T22" s="179">
        <f>Monthly!T22-(Saturdays!T22+'Sundays &amp; Holidays'!T22)</f>
        <v>10513</v>
      </c>
      <c r="U22" s="183">
        <f>Monthly!U22-(Saturdays!U22+'Sundays &amp; Holidays'!U22)</f>
        <v>2211</v>
      </c>
      <c r="V22" s="181">
        <f>Monthly!V22-(Saturdays!V22+'Sundays &amp; Holidays'!V22)</f>
        <v>32468</v>
      </c>
      <c r="W22" s="198">
        <f>Monthly!W22-(Saturdays!W22+'Sundays &amp; Holidays'!W22)</f>
        <v>15793</v>
      </c>
      <c r="X22" s="179">
        <f>Monthly!X22-(Saturdays!X22+'Sundays &amp; Holidays'!X22)</f>
        <v>21340</v>
      </c>
      <c r="Y22" s="183">
        <f>Monthly!Y22-(Saturdays!Y22+'Sundays &amp; Holidays'!Y22)</f>
        <v>7597</v>
      </c>
      <c r="Z22" s="181">
        <f>Monthly!Z22-(Saturdays!Z22+'Sundays &amp; Holidays'!Z22)</f>
        <v>31130</v>
      </c>
      <c r="AA22" s="179">
        <f>Monthly!AA22-(Saturdays!AA22+'Sundays &amp; Holidays'!AA22)</f>
        <v>48696</v>
      </c>
      <c r="AB22" s="163">
        <f t="shared" si="0"/>
        <v>293215</v>
      </c>
      <c r="AC22" s="164">
        <f t="shared" si="0"/>
        <v>310079</v>
      </c>
    </row>
    <row r="23" spans="1:29" x14ac:dyDescent="0.2">
      <c r="A23" s="138" t="s">
        <v>37</v>
      </c>
      <c r="B23" s="193">
        <f>Monthly!B23-(Saturdays!B23+'Sundays &amp; Holidays'!B23)</f>
        <v>18168</v>
      </c>
      <c r="C23" s="187">
        <f>Monthly!C23-(Saturdays!C23+'Sundays &amp; Holidays'!C23)</f>
        <v>30507</v>
      </c>
      <c r="D23" s="188">
        <f>Monthly!D23-(Saturdays!D23+'Sundays &amp; Holidays'!D23)</f>
        <v>6747</v>
      </c>
      <c r="E23" s="189">
        <f>Monthly!E23-(Saturdays!E23+'Sundays &amp; Holidays'!E23)</f>
        <v>11145</v>
      </c>
      <c r="F23" s="186">
        <f>Monthly!F23-(Saturdays!F23+'Sundays &amp; Holidays'!F23)</f>
        <v>12409</v>
      </c>
      <c r="G23" s="190">
        <f>Monthly!G23-(Saturdays!G23+'Sundays &amp; Holidays'!G23)</f>
        <v>35669</v>
      </c>
      <c r="H23" s="188">
        <f>Monthly!H23-(Saturdays!H23+'Sundays &amp; Holidays'!H23)</f>
        <v>24131</v>
      </c>
      <c r="I23" s="189">
        <f>Monthly!I23-(Saturdays!I23+'Sundays &amp; Holidays'!I23)</f>
        <v>42533</v>
      </c>
      <c r="J23" s="186">
        <f>Monthly!J23-(Saturdays!J23+'Sundays &amp; Holidays'!J23)</f>
        <v>6704</v>
      </c>
      <c r="K23" s="187">
        <f>Monthly!K23-(Saturdays!K23+'Sundays &amp; Holidays'!K23)</f>
        <v>2159</v>
      </c>
      <c r="L23" s="188">
        <f>Monthly!L23-(Saturdays!L23+'Sundays &amp; Holidays'!L23)</f>
        <v>23237</v>
      </c>
      <c r="M23" s="186">
        <f>Monthly!M23-(Saturdays!M23+'Sundays &amp; Holidays'!M23)</f>
        <v>8292</v>
      </c>
      <c r="N23" s="191">
        <f>Monthly!N23-(Saturdays!N23+'Sundays &amp; Holidays'!N23)</f>
        <v>35275</v>
      </c>
      <c r="O23" s="194">
        <f>Monthly!O23-(Saturdays!O23+'Sundays &amp; Holidays'!O23)</f>
        <v>25292</v>
      </c>
      <c r="P23" s="186">
        <f>Monthly!P23-(Saturdays!P23+'Sundays &amp; Holidays'!P23)</f>
        <v>13926</v>
      </c>
      <c r="Q23" s="187">
        <f>Monthly!Q23-(Saturdays!Q23+'Sundays &amp; Holidays'!Q23)</f>
        <v>17290</v>
      </c>
      <c r="R23" s="188">
        <f>Monthly!R23-(Saturdays!R23+'Sundays &amp; Holidays'!R23)</f>
        <v>16924</v>
      </c>
      <c r="S23" s="189">
        <f>Monthly!S23-(Saturdays!S23+'Sundays &amp; Holidays'!S23)</f>
        <v>24401</v>
      </c>
      <c r="T23" s="186">
        <f>Monthly!T23-(Saturdays!T23+'Sundays &amp; Holidays'!T23)</f>
        <v>6616</v>
      </c>
      <c r="U23" s="190">
        <f>Monthly!U23-(Saturdays!U23+'Sundays &amp; Holidays'!U23)</f>
        <v>2124</v>
      </c>
      <c r="V23" s="188">
        <f>Monthly!V23-(Saturdays!V23+'Sundays &amp; Holidays'!V23)</f>
        <v>25432</v>
      </c>
      <c r="W23" s="195">
        <f>Monthly!W23-(Saturdays!W23+'Sundays &amp; Holidays'!W23)</f>
        <v>13103</v>
      </c>
      <c r="X23" s="186">
        <f>Monthly!X23-(Saturdays!X23+'Sundays &amp; Holidays'!X23)</f>
        <v>13161</v>
      </c>
      <c r="Y23" s="190">
        <f>Monthly!Y23-(Saturdays!Y23+'Sundays &amp; Holidays'!Y23)</f>
        <v>6873</v>
      </c>
      <c r="Z23" s="188">
        <f>Monthly!Z23-(Saturdays!Z23+'Sundays &amp; Holidays'!Z23)</f>
        <v>25568</v>
      </c>
      <c r="AA23" s="186">
        <f>Monthly!AA23-(Saturdays!AA23+'Sundays &amp; Holidays'!AA23)</f>
        <v>38422</v>
      </c>
      <c r="AB23" s="163">
        <f t="shared" si="0"/>
        <v>228298</v>
      </c>
      <c r="AC23" s="164">
        <f t="shared" si="0"/>
        <v>257810</v>
      </c>
    </row>
    <row r="24" spans="1:29" x14ac:dyDescent="0.2">
      <c r="A24" s="130" t="s">
        <v>38</v>
      </c>
      <c r="B24" s="196">
        <f>Monthly!B24-(Saturdays!B24+'Sundays &amp; Holidays'!B24)</f>
        <v>15861</v>
      </c>
      <c r="C24" s="180">
        <f>Monthly!C24-(Saturdays!C24+'Sundays &amp; Holidays'!C24)</f>
        <v>18043</v>
      </c>
      <c r="D24" s="181">
        <f>Monthly!D24-(Saturdays!D24+'Sundays &amp; Holidays'!D24)</f>
        <v>5301</v>
      </c>
      <c r="E24" s="182">
        <f>Monthly!E24-(Saturdays!E24+'Sundays &amp; Holidays'!E24)</f>
        <v>8987</v>
      </c>
      <c r="F24" s="179">
        <f>Monthly!F24-(Saturdays!F24+'Sundays &amp; Holidays'!F24)</f>
        <v>12782</v>
      </c>
      <c r="G24" s="183">
        <f>Monthly!G24-(Saturdays!G24+'Sundays &amp; Holidays'!G24)</f>
        <v>23745</v>
      </c>
      <c r="H24" s="181">
        <f>Monthly!H24-(Saturdays!H24+'Sundays &amp; Holidays'!H24)</f>
        <v>20247</v>
      </c>
      <c r="I24" s="182">
        <f>Monthly!I24-(Saturdays!I24+'Sundays &amp; Holidays'!I24)</f>
        <v>30206</v>
      </c>
      <c r="J24" s="179">
        <f>Monthly!J24-(Saturdays!J24+'Sundays &amp; Holidays'!J24)</f>
        <v>5122</v>
      </c>
      <c r="K24" s="180">
        <f>Monthly!K24-(Saturdays!K24+'Sundays &amp; Holidays'!K24)</f>
        <v>1446</v>
      </c>
      <c r="L24" s="181">
        <f>Monthly!L24-(Saturdays!L24+'Sundays &amp; Holidays'!L24)</f>
        <v>15850</v>
      </c>
      <c r="M24" s="179">
        <f>Monthly!M24-(Saturdays!M24+'Sundays &amp; Holidays'!M24)</f>
        <v>9249</v>
      </c>
      <c r="N24" s="184">
        <f>Monthly!N24-(Saturdays!N24+'Sundays &amp; Holidays'!N24)</f>
        <v>25595</v>
      </c>
      <c r="O24" s="197">
        <f>Monthly!O24-(Saturdays!O24+'Sundays &amp; Holidays'!O24)</f>
        <v>23812</v>
      </c>
      <c r="P24" s="179">
        <f>Monthly!P24-(Saturdays!P24+'Sundays &amp; Holidays'!P24)</f>
        <v>8974</v>
      </c>
      <c r="Q24" s="180">
        <f>Monthly!Q24-(Saturdays!Q24+'Sundays &amp; Holidays'!Q24)</f>
        <v>14665</v>
      </c>
      <c r="R24" s="181">
        <f>Monthly!R24-(Saturdays!R24+'Sundays &amp; Holidays'!R24)</f>
        <v>13559</v>
      </c>
      <c r="S24" s="182">
        <f>Monthly!S24-(Saturdays!S24+'Sundays &amp; Holidays'!S24)</f>
        <v>17990</v>
      </c>
      <c r="T24" s="179">
        <f>Monthly!T24-(Saturdays!T24+'Sundays &amp; Holidays'!T24)</f>
        <v>4913</v>
      </c>
      <c r="U24" s="183">
        <f>Monthly!U24-(Saturdays!U24+'Sundays &amp; Holidays'!U24)</f>
        <v>2722</v>
      </c>
      <c r="V24" s="181">
        <f>Monthly!V24-(Saturdays!V24+'Sundays &amp; Holidays'!V24)</f>
        <v>18435</v>
      </c>
      <c r="W24" s="198">
        <f>Monthly!W24-(Saturdays!W24+'Sundays &amp; Holidays'!W24)</f>
        <v>12189</v>
      </c>
      <c r="X24" s="179">
        <f>Monthly!X24-(Saturdays!X24+'Sundays &amp; Holidays'!X24)</f>
        <v>7974</v>
      </c>
      <c r="Y24" s="183">
        <f>Monthly!Y24-(Saturdays!Y24+'Sundays &amp; Holidays'!Y24)</f>
        <v>6669</v>
      </c>
      <c r="Z24" s="181">
        <f>Monthly!Z24-(Saturdays!Z24+'Sundays &amp; Holidays'!Z24)</f>
        <v>20609</v>
      </c>
      <c r="AA24" s="179">
        <f>Monthly!AA24-(Saturdays!AA24+'Sundays &amp; Holidays'!AA24)</f>
        <v>26567</v>
      </c>
      <c r="AB24" s="163">
        <f t="shared" si="0"/>
        <v>175222</v>
      </c>
      <c r="AC24" s="164">
        <f t="shared" si="0"/>
        <v>196290</v>
      </c>
    </row>
    <row r="25" spans="1:29" x14ac:dyDescent="0.2">
      <c r="A25" s="138" t="s">
        <v>39</v>
      </c>
      <c r="B25" s="193">
        <f>Monthly!B25-(Saturdays!B25+'Sundays &amp; Holidays'!B25)</f>
        <v>5638</v>
      </c>
      <c r="C25" s="187">
        <f>Monthly!C25-(Saturdays!C25+'Sundays &amp; Holidays'!C25)</f>
        <v>12507</v>
      </c>
      <c r="D25" s="188">
        <f>Monthly!D25-(Saturdays!D25+'Sundays &amp; Holidays'!D25)</f>
        <v>2375</v>
      </c>
      <c r="E25" s="189">
        <f>Monthly!E25-(Saturdays!E25+'Sundays &amp; Holidays'!E25)</f>
        <v>6997</v>
      </c>
      <c r="F25" s="186">
        <f>Monthly!F25-(Saturdays!F25+'Sundays &amp; Holidays'!F25)</f>
        <v>6572</v>
      </c>
      <c r="G25" s="190">
        <f>Monthly!G25-(Saturdays!G25+'Sundays &amp; Holidays'!G25)</f>
        <v>20707</v>
      </c>
      <c r="H25" s="188">
        <f>Monthly!H25-(Saturdays!H25+'Sundays &amp; Holidays'!H25)</f>
        <v>9484</v>
      </c>
      <c r="I25" s="189">
        <f>Monthly!I25-(Saturdays!I25+'Sundays &amp; Holidays'!I25)</f>
        <v>23196</v>
      </c>
      <c r="J25" s="186">
        <f>Monthly!J25-(Saturdays!J25+'Sundays &amp; Holidays'!J25)</f>
        <v>1567</v>
      </c>
      <c r="K25" s="187">
        <f>Monthly!K25-(Saturdays!K25+'Sundays &amp; Holidays'!K25)</f>
        <v>1172</v>
      </c>
      <c r="L25" s="188">
        <f>Monthly!L25-(Saturdays!L25+'Sundays &amp; Holidays'!L25)</f>
        <v>16130</v>
      </c>
      <c r="M25" s="186">
        <f>Monthly!M25-(Saturdays!M25+'Sundays &amp; Holidays'!M25)</f>
        <v>6573</v>
      </c>
      <c r="N25" s="191">
        <f>Monthly!N25-(Saturdays!N25+'Sundays &amp; Holidays'!N25)</f>
        <v>21528</v>
      </c>
      <c r="O25" s="194">
        <f>Monthly!O25-(Saturdays!O25+'Sundays &amp; Holidays'!O25)</f>
        <v>19296</v>
      </c>
      <c r="P25" s="186">
        <f>Monthly!P25-(Saturdays!P25+'Sundays &amp; Holidays'!P25)</f>
        <v>7336</v>
      </c>
      <c r="Q25" s="187">
        <f>Monthly!Q25-(Saturdays!Q25+'Sundays &amp; Holidays'!Q25)</f>
        <v>11061</v>
      </c>
      <c r="R25" s="188">
        <f>Monthly!R25-(Saturdays!R25+'Sundays &amp; Holidays'!R25)</f>
        <v>10948</v>
      </c>
      <c r="S25" s="189">
        <f>Monthly!S25-(Saturdays!S25+'Sundays &amp; Holidays'!S25)</f>
        <v>14876</v>
      </c>
      <c r="T25" s="186">
        <f>Monthly!T25-(Saturdays!T25+'Sundays &amp; Holidays'!T25)</f>
        <v>2419</v>
      </c>
      <c r="U25" s="190">
        <f>Monthly!U25-(Saturdays!U25+'Sundays &amp; Holidays'!U25)</f>
        <v>2236</v>
      </c>
      <c r="V25" s="188">
        <f>Monthly!V25-(Saturdays!V25+'Sundays &amp; Holidays'!V25)</f>
        <v>15268</v>
      </c>
      <c r="W25" s="195">
        <f>Monthly!W25-(Saturdays!W25+'Sundays &amp; Holidays'!W25)</f>
        <v>8227</v>
      </c>
      <c r="X25" s="186">
        <f>Monthly!X25-(Saturdays!X25+'Sundays &amp; Holidays'!X25)</f>
        <v>4889</v>
      </c>
      <c r="Y25" s="190">
        <f>Monthly!Y25-(Saturdays!Y25+'Sundays &amp; Holidays'!Y25)</f>
        <v>6552</v>
      </c>
      <c r="Z25" s="188">
        <f>Monthly!Z25-(Saturdays!Z25+'Sundays &amp; Holidays'!Z25)</f>
        <v>14617</v>
      </c>
      <c r="AA25" s="186">
        <f>Monthly!AA25-(Saturdays!AA25+'Sundays &amp; Holidays'!AA25)</f>
        <v>17798</v>
      </c>
      <c r="AB25" s="163">
        <f t="shared" si="0"/>
        <v>118771</v>
      </c>
      <c r="AC25" s="164">
        <f t="shared" si="0"/>
        <v>151198</v>
      </c>
    </row>
    <row r="26" spans="1:29" x14ac:dyDescent="0.2">
      <c r="A26" s="130" t="s">
        <v>40</v>
      </c>
      <c r="B26" s="196">
        <f>Monthly!B26-(Saturdays!B26+'Sundays &amp; Holidays'!B26)</f>
        <v>0</v>
      </c>
      <c r="C26" s="180">
        <f>Monthly!C26-(Saturdays!C26+'Sundays &amp; Holidays'!C26)</f>
        <v>4605</v>
      </c>
      <c r="D26" s="181">
        <f>Monthly!D26-(Saturdays!D26+'Sundays &amp; Holidays'!D26)</f>
        <v>80</v>
      </c>
      <c r="E26" s="182">
        <f>Monthly!E26-(Saturdays!E26+'Sundays &amp; Holidays'!E26)</f>
        <v>2621</v>
      </c>
      <c r="F26" s="179">
        <f>Monthly!F26-(Saturdays!F26+'Sundays &amp; Holidays'!F26)</f>
        <v>169</v>
      </c>
      <c r="G26" s="183">
        <f>Monthly!G26-(Saturdays!G26+'Sundays &amp; Holidays'!G26)</f>
        <v>7215</v>
      </c>
      <c r="H26" s="181">
        <f>Monthly!H26-(Saturdays!H26+'Sundays &amp; Holidays'!H26)</f>
        <v>981</v>
      </c>
      <c r="I26" s="182">
        <f>Monthly!I26-(Saturdays!I26+'Sundays &amp; Holidays'!I26)</f>
        <v>6896</v>
      </c>
      <c r="J26" s="179">
        <f>Monthly!J26-(Saturdays!J26+'Sundays &amp; Holidays'!J26)</f>
        <v>335</v>
      </c>
      <c r="K26" s="180">
        <f>Monthly!K26-(Saturdays!K26+'Sundays &amp; Holidays'!K26)</f>
        <v>286</v>
      </c>
      <c r="L26" s="181">
        <f>Monthly!L26-(Saturdays!L26+'Sundays &amp; Holidays'!L26)</f>
        <v>2580</v>
      </c>
      <c r="M26" s="179">
        <f>Monthly!M26-(Saturdays!M26+'Sundays &amp; Holidays'!M26)</f>
        <v>1036</v>
      </c>
      <c r="N26" s="184">
        <f>Monthly!N26-(Saturdays!N26+'Sundays &amp; Holidays'!N26)</f>
        <v>3186</v>
      </c>
      <c r="O26" s="197">
        <f>Monthly!O26-(Saturdays!O26+'Sundays &amp; Holidays'!O26)</f>
        <v>2885</v>
      </c>
      <c r="P26" s="179">
        <f>Monthly!P26-(Saturdays!P26+'Sundays &amp; Holidays'!P26)</f>
        <v>1107</v>
      </c>
      <c r="Q26" s="180">
        <f>Monthly!Q26-(Saturdays!Q26+'Sundays &amp; Holidays'!Q26)</f>
        <v>1649</v>
      </c>
      <c r="R26" s="181">
        <f>Monthly!R26-(Saturdays!R26+'Sundays &amp; Holidays'!R26)</f>
        <v>2341</v>
      </c>
      <c r="S26" s="182">
        <f>Monthly!S26-(Saturdays!S26+'Sundays &amp; Holidays'!S26)</f>
        <v>1184</v>
      </c>
      <c r="T26" s="179">
        <f>Monthly!T26-(Saturdays!T26+'Sundays &amp; Holidays'!T26)</f>
        <v>347</v>
      </c>
      <c r="U26" s="183">
        <f>Monthly!U26-(Saturdays!U26+'Sundays &amp; Holidays'!U26)</f>
        <v>132</v>
      </c>
      <c r="V26" s="181">
        <f>Monthly!V26-(Saturdays!V26+'Sundays &amp; Holidays'!V26)</f>
        <v>1868</v>
      </c>
      <c r="W26" s="198">
        <f>Monthly!W26-(Saturdays!W26+'Sundays &amp; Holidays'!W26)</f>
        <v>263</v>
      </c>
      <c r="X26" s="179">
        <f>Monthly!X26-(Saturdays!X26+'Sundays &amp; Holidays'!X26)</f>
        <v>715</v>
      </c>
      <c r="Y26" s="183">
        <f>Monthly!Y26-(Saturdays!Y26+'Sundays &amp; Holidays'!Y26)</f>
        <v>554</v>
      </c>
      <c r="Z26" s="181">
        <f>Monthly!Z26-(Saturdays!Z26+'Sundays &amp; Holidays'!Z26)</f>
        <v>1117</v>
      </c>
      <c r="AA26" s="179">
        <f>Monthly!AA26-(Saturdays!AA26+'Sundays &amp; Holidays'!AA26)</f>
        <v>2049</v>
      </c>
      <c r="AB26" s="163">
        <f t="shared" si="0"/>
        <v>14826</v>
      </c>
      <c r="AC26" s="164">
        <f t="shared" si="0"/>
        <v>31375</v>
      </c>
    </row>
    <row r="27" spans="1:29" x14ac:dyDescent="0.2">
      <c r="A27" s="138" t="s">
        <v>41</v>
      </c>
      <c r="B27" s="193">
        <f>Monthly!B27-(Saturdays!B27+'Sundays &amp; Holidays'!B27)</f>
        <v>0</v>
      </c>
      <c r="C27" s="187">
        <f>Monthly!C27-(Saturdays!C27+'Sundays &amp; Holidays'!C27)</f>
        <v>17</v>
      </c>
      <c r="D27" s="188">
        <f>Monthly!D27-(Saturdays!D27+'Sundays &amp; Holidays'!D27)</f>
        <v>0</v>
      </c>
      <c r="E27" s="189">
        <f>Monthly!E27-(Saturdays!E27+'Sundays &amp; Holidays'!E27)</f>
        <v>2</v>
      </c>
      <c r="F27" s="186">
        <f>Monthly!F27-(Saturdays!F27+'Sundays &amp; Holidays'!F27)</f>
        <v>0</v>
      </c>
      <c r="G27" s="190">
        <f>Monthly!G27-(Saturdays!G27+'Sundays &amp; Holidays'!G27)</f>
        <v>4</v>
      </c>
      <c r="H27" s="188">
        <f>Monthly!H27-(Saturdays!H27+'Sundays &amp; Holidays'!H27)</f>
        <v>0</v>
      </c>
      <c r="I27" s="189">
        <f>Monthly!I27-(Saturdays!I27+'Sundays &amp; Holidays'!I27)</f>
        <v>0</v>
      </c>
      <c r="J27" s="186">
        <f>Monthly!J27-(Saturdays!J27+'Sundays &amp; Holidays'!J27)</f>
        <v>0</v>
      </c>
      <c r="K27" s="190">
        <f>Monthly!K27-(Saturdays!K27+'Sundays &amp; Holidays'!K27)</f>
        <v>0</v>
      </c>
      <c r="L27" s="188">
        <f>Monthly!L27-(Saturdays!L27+'Sundays &amp; Holidays'!L27)</f>
        <v>0</v>
      </c>
      <c r="M27" s="186">
        <f>Monthly!M27-(Saturdays!M27+'Sundays &amp; Holidays'!M27)</f>
        <v>0</v>
      </c>
      <c r="N27" s="191">
        <f>Monthly!N27-(Saturdays!N27+'Sundays &amp; Holidays'!N27)</f>
        <v>0</v>
      </c>
      <c r="O27" s="194">
        <f>Monthly!O27-(Saturdays!O27+'Sundays &amp; Holidays'!O27)</f>
        <v>0</v>
      </c>
      <c r="P27" s="186">
        <f>Monthly!P27-(Saturdays!P27+'Sundays &amp; Holidays'!P27)</f>
        <v>0</v>
      </c>
      <c r="Q27" s="190">
        <f>Monthly!Q27-(Saturdays!Q27+'Sundays &amp; Holidays'!Q27)</f>
        <v>0</v>
      </c>
      <c r="R27" s="188">
        <f>Monthly!R27-(Saturdays!R27+'Sundays &amp; Holidays'!R27)</f>
        <v>0</v>
      </c>
      <c r="S27" s="189">
        <f>Monthly!S27-(Saturdays!S27+'Sundays &amp; Holidays'!S27)</f>
        <v>0</v>
      </c>
      <c r="T27" s="186">
        <f>Monthly!T27-(Saturdays!T27+'Sundays &amp; Holidays'!T27)</f>
        <v>0</v>
      </c>
      <c r="U27" s="190">
        <f>Monthly!U27-(Saturdays!U27+'Sundays &amp; Holidays'!U27)</f>
        <v>0</v>
      </c>
      <c r="V27" s="188">
        <f>Monthly!V27-(Saturdays!V27+'Sundays &amp; Holidays'!V27)</f>
        <v>0</v>
      </c>
      <c r="W27" s="189">
        <f>Monthly!W27-(Saturdays!W27+'Sundays &amp; Holidays'!W27)</f>
        <v>0</v>
      </c>
      <c r="X27" s="186">
        <f>Monthly!X27-(Saturdays!X27+'Sundays &amp; Holidays'!X27)</f>
        <v>0</v>
      </c>
      <c r="Y27" s="190">
        <f>Monthly!Y27-(Saturdays!Y27+'Sundays &amp; Holidays'!Y27)</f>
        <v>0</v>
      </c>
      <c r="Z27" s="188">
        <f>Monthly!Z27-(Saturdays!Z27+'Sundays &amp; Holidays'!Z27)</f>
        <v>0</v>
      </c>
      <c r="AA27" s="186">
        <f>Monthly!AA27-(Saturdays!AA27+'Sundays &amp; Holidays'!AA27)</f>
        <v>0</v>
      </c>
      <c r="AB27" s="163">
        <f t="shared" si="0"/>
        <v>0</v>
      </c>
      <c r="AC27" s="164">
        <f t="shared" si="0"/>
        <v>23</v>
      </c>
    </row>
    <row r="28" spans="1:29" x14ac:dyDescent="0.2">
      <c r="A28" s="130" t="s">
        <v>42</v>
      </c>
      <c r="B28" s="55">
        <f>Monthly!B28-(Saturdays!B28+'Sundays &amp; Holidays'!B28)</f>
        <v>0</v>
      </c>
      <c r="C28" s="56">
        <f>Monthly!C28-(Saturdays!C28+'Sundays &amp; Holidays'!C28)</f>
        <v>0</v>
      </c>
      <c r="D28" s="132">
        <f>Monthly!D28-(Saturdays!D28+'Sundays &amp; Holidays'!D28)</f>
        <v>0</v>
      </c>
      <c r="E28" s="133">
        <f>Monthly!E28-(Saturdays!E28+'Sundays &amp; Holidays'!E28)</f>
        <v>0</v>
      </c>
      <c r="F28" s="131">
        <f>Monthly!F28-(Saturdays!F28+'Sundays &amp; Holidays'!F28)</f>
        <v>0</v>
      </c>
      <c r="G28" s="134">
        <f>Monthly!G28-(Saturdays!G28+'Sundays &amp; Holidays'!G28)</f>
        <v>0</v>
      </c>
      <c r="H28" s="132">
        <f>Monthly!H28-(Saturdays!H28+'Sundays &amp; Holidays'!H28)</f>
        <v>0</v>
      </c>
      <c r="I28" s="133">
        <f>Monthly!I28-(Saturdays!I28+'Sundays &amp; Holidays'!I28)</f>
        <v>0</v>
      </c>
      <c r="J28" s="131">
        <f>Monthly!J28-(Saturdays!J28+'Sundays &amp; Holidays'!J28)</f>
        <v>0</v>
      </c>
      <c r="K28" s="134">
        <f>Monthly!K28-(Saturdays!K28+'Sundays &amp; Holidays'!K28)</f>
        <v>0</v>
      </c>
      <c r="L28" s="132">
        <f>Monthly!L28-(Saturdays!L28+'Sundays &amp; Holidays'!L28)</f>
        <v>0</v>
      </c>
      <c r="M28" s="131">
        <f>Monthly!M28-(Saturdays!M28+'Sundays &amp; Holidays'!M28)</f>
        <v>0</v>
      </c>
      <c r="N28" s="135">
        <f>Monthly!N28-(Saturdays!N28+'Sundays &amp; Holidays'!N28)</f>
        <v>0</v>
      </c>
      <c r="O28" s="136">
        <f>Monthly!O28-(Saturdays!O28+'Sundays &amp; Holidays'!O28)</f>
        <v>0</v>
      </c>
      <c r="P28" s="131">
        <f>Monthly!P28-(Saturdays!P28+'Sundays &amp; Holidays'!P28)</f>
        <v>0</v>
      </c>
      <c r="Q28" s="134">
        <f>Monthly!Q28-(Saturdays!Q28+'Sundays &amp; Holidays'!Q28)</f>
        <v>0</v>
      </c>
      <c r="R28" s="132">
        <f>Monthly!R28-(Saturdays!R28+'Sundays &amp; Holidays'!R28)</f>
        <v>0</v>
      </c>
      <c r="S28" s="182">
        <f>Monthly!S28-(Saturdays!S28+'Sundays &amp; Holidays'!S28)</f>
        <v>0</v>
      </c>
      <c r="T28" s="131">
        <f>Monthly!T28-(Saturdays!T28+'Sundays &amp; Holidays'!T28)</f>
        <v>0</v>
      </c>
      <c r="U28" s="134">
        <f>Monthly!U28-(Saturdays!U28+'Sundays &amp; Holidays'!U28)</f>
        <v>0</v>
      </c>
      <c r="V28" s="132">
        <f>Monthly!V28-(Saturdays!V28+'Sundays &amp; Holidays'!V28)</f>
        <v>0</v>
      </c>
      <c r="W28" s="133">
        <f>Monthly!W28-(Saturdays!W28+'Sundays &amp; Holidays'!W28)</f>
        <v>0</v>
      </c>
      <c r="X28" s="131">
        <f>Monthly!X28-(Saturdays!X28+'Sundays &amp; Holidays'!X28)</f>
        <v>0</v>
      </c>
      <c r="Y28" s="134">
        <f>Monthly!Y28-(Saturdays!Y28+'Sundays &amp; Holidays'!Y28)</f>
        <v>0</v>
      </c>
      <c r="Z28" s="137">
        <f>Monthly!Z28-(Saturdays!Z28+'Sundays &amp; Holidays'!Z28)</f>
        <v>0</v>
      </c>
      <c r="AA28" s="2">
        <f>Monthly!AA28-(Saturdays!AA28+'Sundays &amp; Holidays'!AA28)</f>
        <v>0</v>
      </c>
      <c r="AB28" s="163">
        <f t="shared" si="0"/>
        <v>0</v>
      </c>
      <c r="AC28" s="164">
        <f t="shared" si="0"/>
        <v>0</v>
      </c>
    </row>
    <row r="29" spans="1:29" x14ac:dyDescent="0.2">
      <c r="A29" s="138" t="s">
        <v>43</v>
      </c>
      <c r="B29" s="53">
        <f>Monthly!B29-(Saturdays!B29+'Sundays &amp; Holidays'!B29)</f>
        <v>0</v>
      </c>
      <c r="C29" s="54">
        <f>Monthly!C29-(Saturdays!C29+'Sundays &amp; Holidays'!C29)</f>
        <v>0</v>
      </c>
      <c r="D29" s="143">
        <f>Monthly!D29-(Saturdays!D29+'Sundays &amp; Holidays'!D29)</f>
        <v>0</v>
      </c>
      <c r="E29" s="140">
        <f>Monthly!E29-(Saturdays!E29+'Sundays &amp; Holidays'!E29)</f>
        <v>0</v>
      </c>
      <c r="F29" s="141">
        <f>Monthly!F29-(Saturdays!F29+'Sundays &amp; Holidays'!F29)</f>
        <v>0</v>
      </c>
      <c r="G29" s="142">
        <f>Monthly!G29-(Saturdays!G29+'Sundays &amp; Holidays'!G29)</f>
        <v>0</v>
      </c>
      <c r="H29" s="143">
        <f>Monthly!H29-(Saturdays!H29+'Sundays &amp; Holidays'!H29)</f>
        <v>0</v>
      </c>
      <c r="I29" s="140">
        <f>Monthly!I29-(Saturdays!I29+'Sundays &amp; Holidays'!I29)</f>
        <v>0</v>
      </c>
      <c r="J29" s="141">
        <f>Monthly!J29-(Saturdays!J29+'Sundays &amp; Holidays'!J29)</f>
        <v>0</v>
      </c>
      <c r="K29" s="142">
        <f>Monthly!K29-(Saturdays!K29+'Sundays &amp; Holidays'!K29)</f>
        <v>0</v>
      </c>
      <c r="L29" s="143">
        <f>Monthly!L29-(Saturdays!L29+'Sundays &amp; Holidays'!L29)</f>
        <v>0</v>
      </c>
      <c r="M29" s="141">
        <f>Monthly!M29-(Saturdays!M29+'Sundays &amp; Holidays'!M29)</f>
        <v>0</v>
      </c>
      <c r="N29" s="145">
        <f>Monthly!N29-(Saturdays!N29+'Sundays &amp; Holidays'!N29)</f>
        <v>0</v>
      </c>
      <c r="O29" s="144">
        <f>Monthly!O29-(Saturdays!O29+'Sundays &amp; Holidays'!O29)</f>
        <v>0</v>
      </c>
      <c r="P29" s="141">
        <f>Monthly!P29-(Saturdays!P29+'Sundays &amp; Holidays'!P29)</f>
        <v>0</v>
      </c>
      <c r="Q29" s="142">
        <f>Monthly!Q29-(Saturdays!Q29+'Sundays &amp; Holidays'!Q29)</f>
        <v>0</v>
      </c>
      <c r="R29" s="143">
        <f>Monthly!R29-(Saturdays!R29+'Sundays &amp; Holidays'!R29)</f>
        <v>0</v>
      </c>
      <c r="S29" s="140">
        <f>Monthly!S29-(Saturdays!S29+'Sundays &amp; Holidays'!S29)</f>
        <v>0</v>
      </c>
      <c r="T29" s="141">
        <f>Monthly!T29-(Saturdays!T29+'Sundays &amp; Holidays'!T29)</f>
        <v>0</v>
      </c>
      <c r="U29" s="142">
        <f>Monthly!U29-(Saturdays!U29+'Sundays &amp; Holidays'!U29)</f>
        <v>0</v>
      </c>
      <c r="V29" s="143">
        <f>Monthly!V29-(Saturdays!V29+'Sundays &amp; Holidays'!V29)</f>
        <v>0</v>
      </c>
      <c r="W29" s="140">
        <f>Monthly!W29-(Saturdays!W29+'Sundays &amp; Holidays'!W29)</f>
        <v>0</v>
      </c>
      <c r="X29" s="141">
        <f>Monthly!X29-(Saturdays!X29+'Sundays &amp; Holidays'!X29)</f>
        <v>0</v>
      </c>
      <c r="Y29" s="142">
        <f>Monthly!Y29-(Saturdays!Y29+'Sundays &amp; Holidays'!Y29)</f>
        <v>0</v>
      </c>
      <c r="Z29" s="3">
        <f>Monthly!Z29-(Saturdays!Z29+'Sundays &amp; Holidays'!Z29)</f>
        <v>0</v>
      </c>
      <c r="AA29" s="139">
        <f>Monthly!AA29-(Saturdays!AA29+'Sundays &amp; Holidays'!AA29)</f>
        <v>0</v>
      </c>
      <c r="AB29" s="163">
        <f t="shared" si="0"/>
        <v>0</v>
      </c>
      <c r="AC29" s="164">
        <f t="shared" si="0"/>
        <v>0</v>
      </c>
    </row>
    <row r="30" spans="1:29" ht="13.5" thickBot="1" x14ac:dyDescent="0.25">
      <c r="A30" s="130" t="s">
        <v>44</v>
      </c>
      <c r="B30" s="55">
        <f>Monthly!B30-(Saturdays!B30+'Sundays &amp; Holidays'!B30)</f>
        <v>0</v>
      </c>
      <c r="C30" s="56">
        <f>Monthly!C30-(Saturdays!C30+'Sundays &amp; Holidays'!C30)</f>
        <v>0</v>
      </c>
      <c r="D30" s="132">
        <f>Monthly!D30-(Saturdays!D30+'Sundays &amp; Holidays'!D30)</f>
        <v>0</v>
      </c>
      <c r="E30" s="133">
        <f>Monthly!E30-(Saturdays!E30+'Sundays &amp; Holidays'!E30)</f>
        <v>0</v>
      </c>
      <c r="F30" s="131">
        <f>Monthly!F30-(Saturdays!F30+'Sundays &amp; Holidays'!F30)</f>
        <v>0</v>
      </c>
      <c r="G30" s="134">
        <f>Monthly!G30-(Saturdays!G30+'Sundays &amp; Holidays'!G30)</f>
        <v>0</v>
      </c>
      <c r="H30" s="132">
        <f>Monthly!H30-(Saturdays!H30+'Sundays &amp; Holidays'!H30)</f>
        <v>0</v>
      </c>
      <c r="I30" s="133">
        <f>Monthly!I30-(Saturdays!I30+'Sundays &amp; Holidays'!I30)</f>
        <v>0</v>
      </c>
      <c r="J30" s="131">
        <f>Monthly!J30-(Saturdays!J30+'Sundays &amp; Holidays'!J30)</f>
        <v>0</v>
      </c>
      <c r="K30" s="134">
        <f>Monthly!K30-(Saturdays!K30+'Sundays &amp; Holidays'!K30)</f>
        <v>0</v>
      </c>
      <c r="L30" s="132">
        <f>Monthly!L30-(Saturdays!L30+'Sundays &amp; Holidays'!L30)</f>
        <v>0</v>
      </c>
      <c r="M30" s="131">
        <f>Monthly!M30-(Saturdays!M30+'Sundays &amp; Holidays'!M30)</f>
        <v>0</v>
      </c>
      <c r="N30" s="135">
        <f>Monthly!N30-(Saturdays!N30+'Sundays &amp; Holidays'!N30)</f>
        <v>0</v>
      </c>
      <c r="O30" s="136">
        <f>Monthly!O30-(Saturdays!O30+'Sundays &amp; Holidays'!O30)</f>
        <v>0</v>
      </c>
      <c r="P30" s="131">
        <f>Monthly!P30-(Saturdays!P30+'Sundays &amp; Holidays'!P30)</f>
        <v>0</v>
      </c>
      <c r="Q30" s="134">
        <f>Monthly!Q30-(Saturdays!Q30+'Sundays &amp; Holidays'!Q30)</f>
        <v>0</v>
      </c>
      <c r="R30" s="132">
        <f>Monthly!R30-(Saturdays!R30+'Sundays &amp; Holidays'!R30)</f>
        <v>0</v>
      </c>
      <c r="S30" s="133">
        <f>Monthly!S30-(Saturdays!S30+'Sundays &amp; Holidays'!S30)</f>
        <v>0</v>
      </c>
      <c r="T30" s="131">
        <f>Monthly!T30-(Saturdays!T30+'Sundays &amp; Holidays'!T30)</f>
        <v>0</v>
      </c>
      <c r="U30" s="134">
        <f>Monthly!U30-(Saturdays!U30+'Sundays &amp; Holidays'!U30)</f>
        <v>0</v>
      </c>
      <c r="V30" s="132">
        <f>Monthly!V30-(Saturdays!V30+'Sundays &amp; Holidays'!V30)</f>
        <v>0</v>
      </c>
      <c r="W30" s="133">
        <f>Monthly!W30-(Saturdays!W30+'Sundays &amp; Holidays'!W30)</f>
        <v>0</v>
      </c>
      <c r="X30" s="131">
        <f>Monthly!X30-(Saturdays!X30+'Sundays &amp; Holidays'!X30)</f>
        <v>0</v>
      </c>
      <c r="Y30" s="134">
        <f>Monthly!Y30-(Saturdays!Y30+'Sundays &amp; Holidays'!Y30)</f>
        <v>0</v>
      </c>
      <c r="Z30" s="137">
        <f>Monthly!Z30-(Saturdays!Z30+'Sundays &amp; Holidays'!Z30)</f>
        <v>0</v>
      </c>
      <c r="AA30" s="2">
        <f>Monthly!AA30-(Saturdays!AA30+'Sundays &amp; Holidays'!AA30)</f>
        <v>0</v>
      </c>
      <c r="AB30" s="163">
        <f t="shared" si="0"/>
        <v>0</v>
      </c>
      <c r="AC30" s="164">
        <f t="shared" si="0"/>
        <v>0</v>
      </c>
    </row>
    <row r="31" spans="1:29" ht="14.25" thickTop="1" thickBot="1" x14ac:dyDescent="0.25">
      <c r="A31" s="40" t="s">
        <v>25</v>
      </c>
      <c r="B31" s="14">
        <f t="shared" ref="B31:AA31" si="1">SUM(B7:B30)</f>
        <v>330153</v>
      </c>
      <c r="C31" s="1">
        <f t="shared" si="1"/>
        <v>323204</v>
      </c>
      <c r="D31" s="41">
        <f t="shared" si="1"/>
        <v>150347</v>
      </c>
      <c r="E31" s="257">
        <f t="shared" si="1"/>
        <v>148570</v>
      </c>
      <c r="F31" s="14">
        <f t="shared" si="1"/>
        <v>375070</v>
      </c>
      <c r="G31" s="1">
        <f t="shared" si="1"/>
        <v>340982</v>
      </c>
      <c r="H31" s="41">
        <f t="shared" si="1"/>
        <v>467923</v>
      </c>
      <c r="I31" s="257">
        <f t="shared" si="1"/>
        <v>490070</v>
      </c>
      <c r="J31" s="14">
        <f t="shared" si="1"/>
        <v>83881</v>
      </c>
      <c r="K31" s="1">
        <f t="shared" si="1"/>
        <v>83247</v>
      </c>
      <c r="L31" s="41">
        <f t="shared" si="1"/>
        <v>260119</v>
      </c>
      <c r="M31" s="257">
        <f t="shared" si="1"/>
        <v>261062</v>
      </c>
      <c r="N31" s="14">
        <f t="shared" si="1"/>
        <v>484383</v>
      </c>
      <c r="O31" s="1">
        <f t="shared" si="1"/>
        <v>485727</v>
      </c>
      <c r="P31" s="41">
        <f t="shared" si="1"/>
        <v>246140</v>
      </c>
      <c r="Q31" s="257">
        <f t="shared" si="1"/>
        <v>244561</v>
      </c>
      <c r="R31" s="14">
        <f t="shared" si="1"/>
        <v>317723</v>
      </c>
      <c r="S31" s="1">
        <f t="shared" si="1"/>
        <v>324797</v>
      </c>
      <c r="T31" s="41">
        <f t="shared" si="1"/>
        <v>82714</v>
      </c>
      <c r="U31" s="257">
        <f t="shared" si="1"/>
        <v>90330</v>
      </c>
      <c r="V31" s="14">
        <f t="shared" si="1"/>
        <v>262113</v>
      </c>
      <c r="W31" s="1">
        <f t="shared" si="1"/>
        <v>295977</v>
      </c>
      <c r="X31" s="41">
        <f t="shared" si="1"/>
        <v>218298</v>
      </c>
      <c r="Y31" s="257">
        <f t="shared" si="1"/>
        <v>138870</v>
      </c>
      <c r="Z31" s="14">
        <f t="shared" si="1"/>
        <v>485804</v>
      </c>
      <c r="AA31" s="1">
        <f t="shared" si="1"/>
        <v>530274</v>
      </c>
      <c r="AB31" s="41">
        <f>SUM(AB7:AB30)</f>
        <v>3764668</v>
      </c>
      <c r="AC31" s="1">
        <f>SUM(AC7:AC30)</f>
        <v>3757671</v>
      </c>
    </row>
    <row r="32" spans="1:29" ht="15.75" thickTop="1" x14ac:dyDescent="0.2">
      <c r="AB32" s="174" t="str">
        <f>IF(AB31='Daily Total'!D44,"Correct","Wrong")</f>
        <v>Correct</v>
      </c>
      <c r="AC32" s="174" t="str">
        <f>IF(AC31='Daily Total'!E44,"Correct","Wrong")</f>
        <v>Correct</v>
      </c>
    </row>
    <row r="35" spans="1:29" x14ac:dyDescent="0.2">
      <c r="A35" s="42" t="s">
        <v>52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 x14ac:dyDescent="0.25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 x14ac:dyDescent="0.25">
      <c r="A37" s="276" t="s">
        <v>2</v>
      </c>
      <c r="B37" s="270" t="s">
        <v>3</v>
      </c>
      <c r="C37" s="271"/>
      <c r="D37" s="270" t="s">
        <v>4</v>
      </c>
      <c r="E37" s="271"/>
      <c r="F37" s="270" t="s">
        <v>5</v>
      </c>
      <c r="G37" s="271"/>
      <c r="H37" s="270" t="s">
        <v>6</v>
      </c>
      <c r="I37" s="271"/>
      <c r="J37" s="270" t="s">
        <v>7</v>
      </c>
      <c r="K37" s="271"/>
      <c r="L37" s="270" t="s">
        <v>8</v>
      </c>
      <c r="M37" s="271"/>
      <c r="N37" s="270" t="s">
        <v>9</v>
      </c>
      <c r="O37" s="271"/>
      <c r="P37" s="270" t="s">
        <v>10</v>
      </c>
      <c r="Q37" s="271"/>
      <c r="R37" s="270" t="s">
        <v>11</v>
      </c>
      <c r="S37" s="271"/>
      <c r="T37" s="270" t="s">
        <v>12</v>
      </c>
      <c r="U37" s="271"/>
      <c r="V37" s="270" t="s">
        <v>13</v>
      </c>
      <c r="W37" s="271"/>
      <c r="X37" s="270" t="s">
        <v>14</v>
      </c>
      <c r="Y37" s="271"/>
      <c r="Z37" s="270" t="s">
        <v>15</v>
      </c>
      <c r="AA37" s="271"/>
      <c r="AB37" s="270" t="s">
        <v>47</v>
      </c>
      <c r="AC37" s="271"/>
    </row>
    <row r="38" spans="1:29" ht="15" thickTop="1" thickBot="1" x14ac:dyDescent="0.3">
      <c r="A38" s="277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29" ht="13.5" thickTop="1" x14ac:dyDescent="0.2">
      <c r="A39" s="118" t="s">
        <v>19</v>
      </c>
      <c r="B39" s="119">
        <f>+B7/$B$65</f>
        <v>0</v>
      </c>
      <c r="C39" s="176">
        <f t="shared" ref="C39:AA39" si="2">+C7/$B$65</f>
        <v>0</v>
      </c>
      <c r="D39" s="120">
        <f t="shared" si="2"/>
        <v>0</v>
      </c>
      <c r="E39" s="171">
        <f t="shared" si="2"/>
        <v>0</v>
      </c>
      <c r="F39" s="119">
        <f t="shared" si="2"/>
        <v>0</v>
      </c>
      <c r="G39" s="121">
        <f t="shared" si="2"/>
        <v>0</v>
      </c>
      <c r="H39" s="120">
        <f t="shared" si="2"/>
        <v>0</v>
      </c>
      <c r="I39" s="171">
        <f t="shared" si="2"/>
        <v>0</v>
      </c>
      <c r="J39" s="119">
        <f t="shared" si="2"/>
        <v>0</v>
      </c>
      <c r="K39" s="121">
        <f t="shared" si="2"/>
        <v>0</v>
      </c>
      <c r="L39" s="120">
        <f t="shared" si="2"/>
        <v>0</v>
      </c>
      <c r="M39" s="119">
        <f t="shared" si="2"/>
        <v>0</v>
      </c>
      <c r="N39" s="170">
        <f t="shared" si="2"/>
        <v>0</v>
      </c>
      <c r="O39" s="172">
        <f t="shared" si="2"/>
        <v>0</v>
      </c>
      <c r="P39" s="119">
        <f t="shared" si="2"/>
        <v>0</v>
      </c>
      <c r="Q39" s="121">
        <f t="shared" si="2"/>
        <v>0</v>
      </c>
      <c r="R39" s="120">
        <f t="shared" si="2"/>
        <v>0</v>
      </c>
      <c r="S39" s="171">
        <f t="shared" si="2"/>
        <v>0</v>
      </c>
      <c r="T39" s="119">
        <f t="shared" si="2"/>
        <v>0</v>
      </c>
      <c r="U39" s="121">
        <f t="shared" si="2"/>
        <v>0</v>
      </c>
      <c r="V39" s="120">
        <f t="shared" si="2"/>
        <v>0</v>
      </c>
      <c r="W39" s="171">
        <f t="shared" si="2"/>
        <v>0</v>
      </c>
      <c r="X39" s="119">
        <f t="shared" si="2"/>
        <v>0</v>
      </c>
      <c r="Y39" s="121">
        <f t="shared" si="2"/>
        <v>0</v>
      </c>
      <c r="Z39" s="20">
        <f t="shared" si="2"/>
        <v>0</v>
      </c>
      <c r="AA39" s="175">
        <f t="shared" si="2"/>
        <v>0</v>
      </c>
      <c r="AB39" s="161">
        <f>+B39+D39+F39+H39+J39+L39+N39+P39+R39+T39+V39+X39+Z39</f>
        <v>0</v>
      </c>
      <c r="AC39" s="162">
        <f>+C39+E39+G39+I39+K39+M39+O39+Q39+S39+U39+W39+Y39+AA39</f>
        <v>0</v>
      </c>
    </row>
    <row r="40" spans="1:29" x14ac:dyDescent="0.2">
      <c r="A40" s="130" t="s">
        <v>21</v>
      </c>
      <c r="B40" s="179">
        <f t="shared" ref="B40:AA40" si="3">+B8/$B$65</f>
        <v>263.55555555555554</v>
      </c>
      <c r="C40" s="180">
        <f t="shared" si="3"/>
        <v>0</v>
      </c>
      <c r="D40" s="181">
        <f t="shared" si="3"/>
        <v>134.83333333333334</v>
      </c>
      <c r="E40" s="182">
        <f t="shared" si="3"/>
        <v>1.5</v>
      </c>
      <c r="F40" s="179">
        <f t="shared" si="3"/>
        <v>479.16666666666669</v>
      </c>
      <c r="G40" s="183">
        <f t="shared" si="3"/>
        <v>4.5555555555555554</v>
      </c>
      <c r="H40" s="181">
        <f t="shared" si="3"/>
        <v>337.83333333333331</v>
      </c>
      <c r="I40" s="182">
        <f t="shared" si="3"/>
        <v>22.777777777777779</v>
      </c>
      <c r="J40" s="179">
        <f t="shared" si="3"/>
        <v>10.666666666666666</v>
      </c>
      <c r="K40" s="183">
        <f t="shared" si="3"/>
        <v>10.777777777777779</v>
      </c>
      <c r="L40" s="181">
        <f t="shared" si="3"/>
        <v>20.222222222222221</v>
      </c>
      <c r="M40" s="179">
        <f t="shared" si="3"/>
        <v>43.055555555555557</v>
      </c>
      <c r="N40" s="184">
        <f t="shared" si="3"/>
        <v>126.11111111111111</v>
      </c>
      <c r="O40" s="185">
        <f t="shared" si="3"/>
        <v>82.055555555555557</v>
      </c>
      <c r="P40" s="179">
        <f t="shared" si="3"/>
        <v>35.666666666666664</v>
      </c>
      <c r="Q40" s="183">
        <f t="shared" si="3"/>
        <v>44.222222222222221</v>
      </c>
      <c r="R40" s="181">
        <f t="shared" si="3"/>
        <v>15.833333333333334</v>
      </c>
      <c r="S40" s="182">
        <f t="shared" si="3"/>
        <v>34.833333333333336</v>
      </c>
      <c r="T40" s="179">
        <f t="shared" si="3"/>
        <v>0.16666666666666666</v>
      </c>
      <c r="U40" s="183">
        <f t="shared" si="3"/>
        <v>0</v>
      </c>
      <c r="V40" s="181">
        <f t="shared" si="3"/>
        <v>3.3333333333333335</v>
      </c>
      <c r="W40" s="182">
        <f t="shared" si="3"/>
        <v>0</v>
      </c>
      <c r="X40" s="179">
        <f t="shared" si="3"/>
        <v>1.7222222222222223</v>
      </c>
      <c r="Y40" s="183">
        <f t="shared" si="3"/>
        <v>0</v>
      </c>
      <c r="Z40" s="181">
        <f t="shared" si="3"/>
        <v>0</v>
      </c>
      <c r="AA40" s="179">
        <f t="shared" si="3"/>
        <v>0</v>
      </c>
      <c r="AB40" s="163">
        <f>+B40+D40+F40+H40+J40+L40+N40+P40+R40+T40+V40+X40+Z40</f>
        <v>1429.1111111111111</v>
      </c>
      <c r="AC40" s="164">
        <f>+C40+E40+G40+I40+K40+M40+O40+Q40+S40+U40+W40+Y40+AA40</f>
        <v>243.7777777777778</v>
      </c>
    </row>
    <row r="41" spans="1:29" x14ac:dyDescent="0.2">
      <c r="A41" s="138" t="s">
        <v>23</v>
      </c>
      <c r="B41" s="186">
        <f t="shared" ref="B41:AA41" si="4">+B9/$B$65</f>
        <v>1247.6666666666667</v>
      </c>
      <c r="C41" s="187">
        <f t="shared" si="4"/>
        <v>39.666666666666664</v>
      </c>
      <c r="D41" s="188">
        <f t="shared" si="4"/>
        <v>570.11111111111109</v>
      </c>
      <c r="E41" s="189">
        <f t="shared" si="4"/>
        <v>101.55555555555556</v>
      </c>
      <c r="F41" s="186">
        <f t="shared" si="4"/>
        <v>1901.4444444444443</v>
      </c>
      <c r="G41" s="190">
        <f t="shared" si="4"/>
        <v>224.05555555555554</v>
      </c>
      <c r="H41" s="188">
        <f t="shared" si="4"/>
        <v>1428.7777777777778</v>
      </c>
      <c r="I41" s="189">
        <f t="shared" si="4"/>
        <v>365.11111111111109</v>
      </c>
      <c r="J41" s="186">
        <f t="shared" si="4"/>
        <v>64.277777777777771</v>
      </c>
      <c r="K41" s="190">
        <f t="shared" si="4"/>
        <v>156.16666666666666</v>
      </c>
      <c r="L41" s="188">
        <f t="shared" si="4"/>
        <v>233.5</v>
      </c>
      <c r="M41" s="186">
        <f t="shared" si="4"/>
        <v>547.66666666666663</v>
      </c>
      <c r="N41" s="191">
        <f t="shared" si="4"/>
        <v>898.44444444444446</v>
      </c>
      <c r="O41" s="192">
        <f t="shared" si="4"/>
        <v>1151.4444444444443</v>
      </c>
      <c r="P41" s="186">
        <f t="shared" si="4"/>
        <v>428.38888888888891</v>
      </c>
      <c r="Q41" s="190">
        <f t="shared" si="4"/>
        <v>615.55555555555554</v>
      </c>
      <c r="R41" s="188">
        <f t="shared" si="4"/>
        <v>561.38888888888891</v>
      </c>
      <c r="S41" s="189">
        <f t="shared" si="4"/>
        <v>713.5</v>
      </c>
      <c r="T41" s="186">
        <f t="shared" si="4"/>
        <v>49</v>
      </c>
      <c r="U41" s="190">
        <f t="shared" si="4"/>
        <v>353.27777777777777</v>
      </c>
      <c r="V41" s="188">
        <f t="shared" si="4"/>
        <v>253</v>
      </c>
      <c r="W41" s="189">
        <f t="shared" si="4"/>
        <v>834.88888888888891</v>
      </c>
      <c r="X41" s="186">
        <f t="shared" si="4"/>
        <v>472</v>
      </c>
      <c r="Y41" s="190">
        <f t="shared" si="4"/>
        <v>386.83333333333331</v>
      </c>
      <c r="Z41" s="188">
        <f t="shared" si="4"/>
        <v>1165.3888888888889</v>
      </c>
      <c r="AA41" s="186">
        <f t="shared" si="4"/>
        <v>763.61111111111109</v>
      </c>
      <c r="AB41" s="163">
        <f t="shared" ref="AB41:AB62" si="5">+B41+D41+F41+H41+J41+L41+N41+P41+R41+T41+V41+X41+Z41</f>
        <v>9273.3888888888887</v>
      </c>
      <c r="AC41" s="164">
        <f t="shared" ref="AC41:AC62" si="6">+C41+E41+G41+I41+K41+M41+O41+Q41+S41+U41+W41+Y41+AA41</f>
        <v>6253.333333333333</v>
      </c>
    </row>
    <row r="42" spans="1:29" x14ac:dyDescent="0.2">
      <c r="A42" s="130" t="s">
        <v>24</v>
      </c>
      <c r="B42" s="179">
        <f t="shared" ref="B42:AA42" si="7">+B10/$B$65</f>
        <v>1943</v>
      </c>
      <c r="C42" s="180">
        <f t="shared" si="7"/>
        <v>590.77777777777783</v>
      </c>
      <c r="D42" s="181">
        <f t="shared" si="7"/>
        <v>816.5</v>
      </c>
      <c r="E42" s="182">
        <f t="shared" si="7"/>
        <v>512.27777777777783</v>
      </c>
      <c r="F42" s="179">
        <f t="shared" si="7"/>
        <v>2329.3888888888887</v>
      </c>
      <c r="G42" s="183">
        <f t="shared" si="7"/>
        <v>823.61111111111109</v>
      </c>
      <c r="H42" s="181">
        <f t="shared" si="7"/>
        <v>2178.8333333333335</v>
      </c>
      <c r="I42" s="182">
        <f t="shared" si="7"/>
        <v>1068.8333333333333</v>
      </c>
      <c r="J42" s="179">
        <f t="shared" si="7"/>
        <v>140.38888888888889</v>
      </c>
      <c r="K42" s="183">
        <f t="shared" si="7"/>
        <v>396.66666666666669</v>
      </c>
      <c r="L42" s="181">
        <f t="shared" si="7"/>
        <v>487.44444444444446</v>
      </c>
      <c r="M42" s="179">
        <f t="shared" si="7"/>
        <v>1261.6666666666667</v>
      </c>
      <c r="N42" s="184">
        <f t="shared" si="7"/>
        <v>1600.2222222222222</v>
      </c>
      <c r="O42" s="185">
        <f t="shared" si="7"/>
        <v>2239.8333333333335</v>
      </c>
      <c r="P42" s="179">
        <f t="shared" si="7"/>
        <v>979</v>
      </c>
      <c r="Q42" s="183">
        <f t="shared" si="7"/>
        <v>1121.3888888888889</v>
      </c>
      <c r="R42" s="181">
        <f t="shared" si="7"/>
        <v>1271.9444444444443</v>
      </c>
      <c r="S42" s="182">
        <f t="shared" si="7"/>
        <v>1180</v>
      </c>
      <c r="T42" s="179">
        <f t="shared" si="7"/>
        <v>154.05555555555554</v>
      </c>
      <c r="U42" s="183">
        <f t="shared" si="7"/>
        <v>697.55555555555554</v>
      </c>
      <c r="V42" s="181">
        <f t="shared" si="7"/>
        <v>580.11111111111109</v>
      </c>
      <c r="W42" s="182">
        <f t="shared" si="7"/>
        <v>1661</v>
      </c>
      <c r="X42" s="179">
        <f t="shared" si="7"/>
        <v>869.27777777777783</v>
      </c>
      <c r="Y42" s="183">
        <f t="shared" si="7"/>
        <v>735.77777777777783</v>
      </c>
      <c r="Z42" s="181">
        <f t="shared" si="7"/>
        <v>1887.8333333333333</v>
      </c>
      <c r="AA42" s="179">
        <f t="shared" si="7"/>
        <v>1505.2222222222222</v>
      </c>
      <c r="AB42" s="163">
        <f t="shared" si="5"/>
        <v>15238</v>
      </c>
      <c r="AC42" s="164">
        <f t="shared" si="6"/>
        <v>13794.611111111109</v>
      </c>
    </row>
    <row r="43" spans="1:29" x14ac:dyDescent="0.2">
      <c r="A43" s="138" t="s">
        <v>20</v>
      </c>
      <c r="B43" s="186">
        <f t="shared" ref="B43:AA43" si="8">+B11/$B$65</f>
        <v>2022.1666666666667</v>
      </c>
      <c r="C43" s="187">
        <f t="shared" si="8"/>
        <v>802.16666666666663</v>
      </c>
      <c r="D43" s="188">
        <f t="shared" si="8"/>
        <v>720.38888888888891</v>
      </c>
      <c r="E43" s="189">
        <f t="shared" si="8"/>
        <v>648.44444444444446</v>
      </c>
      <c r="F43" s="186">
        <f t="shared" si="8"/>
        <v>2006.1666666666667</v>
      </c>
      <c r="G43" s="190">
        <f t="shared" si="8"/>
        <v>1071.7777777777778</v>
      </c>
      <c r="H43" s="188">
        <f t="shared" si="8"/>
        <v>2447.0555555555557</v>
      </c>
      <c r="I43" s="189">
        <f t="shared" si="8"/>
        <v>1485.8333333333333</v>
      </c>
      <c r="J43" s="186">
        <f t="shared" si="8"/>
        <v>187.27777777777777</v>
      </c>
      <c r="K43" s="190">
        <f t="shared" si="8"/>
        <v>658.11111111111109</v>
      </c>
      <c r="L43" s="188">
        <f t="shared" si="8"/>
        <v>646.44444444444446</v>
      </c>
      <c r="M43" s="186">
        <f t="shared" si="8"/>
        <v>1942.9444444444443</v>
      </c>
      <c r="N43" s="191">
        <f t="shared" si="8"/>
        <v>1888</v>
      </c>
      <c r="O43" s="192">
        <f t="shared" si="8"/>
        <v>2729.2777777777778</v>
      </c>
      <c r="P43" s="186">
        <f t="shared" si="8"/>
        <v>1343.2777777777778</v>
      </c>
      <c r="Q43" s="190">
        <f t="shared" si="8"/>
        <v>1253.9444444444443</v>
      </c>
      <c r="R43" s="188">
        <f t="shared" si="8"/>
        <v>1644.9444444444443</v>
      </c>
      <c r="S43" s="189">
        <f t="shared" si="8"/>
        <v>1276.4444444444443</v>
      </c>
      <c r="T43" s="186">
        <f t="shared" si="8"/>
        <v>215.83333333333334</v>
      </c>
      <c r="U43" s="190">
        <f t="shared" si="8"/>
        <v>850.22222222222217</v>
      </c>
      <c r="V43" s="188">
        <f t="shared" si="8"/>
        <v>631.11111111111109</v>
      </c>
      <c r="W43" s="189">
        <f t="shared" si="8"/>
        <v>1678.5</v>
      </c>
      <c r="X43" s="186">
        <f t="shared" si="8"/>
        <v>1101.8888888888889</v>
      </c>
      <c r="Y43" s="190">
        <f t="shared" si="8"/>
        <v>1037.6666666666667</v>
      </c>
      <c r="Z43" s="188">
        <f t="shared" si="8"/>
        <v>2209.1111111111113</v>
      </c>
      <c r="AA43" s="186">
        <f t="shared" si="8"/>
        <v>1814.1111111111111</v>
      </c>
      <c r="AB43" s="163">
        <f t="shared" si="5"/>
        <v>17063.666666666668</v>
      </c>
      <c r="AC43" s="164">
        <f t="shared" si="6"/>
        <v>17249.444444444445</v>
      </c>
    </row>
    <row r="44" spans="1:29" x14ac:dyDescent="0.2">
      <c r="A44" s="130" t="s">
        <v>22</v>
      </c>
      <c r="B44" s="179">
        <f t="shared" ref="B44:AA44" si="9">+B12/$B$65</f>
        <v>1717.5555555555557</v>
      </c>
      <c r="C44" s="180">
        <f t="shared" si="9"/>
        <v>743</v>
      </c>
      <c r="D44" s="181">
        <f t="shared" si="9"/>
        <v>558.66666666666663</v>
      </c>
      <c r="E44" s="182">
        <f t="shared" si="9"/>
        <v>574.22222222222217</v>
      </c>
      <c r="F44" s="179">
        <f t="shared" si="9"/>
        <v>1844.8888888888889</v>
      </c>
      <c r="G44" s="183">
        <f t="shared" si="9"/>
        <v>846.11111111111109</v>
      </c>
      <c r="H44" s="181">
        <f t="shared" si="9"/>
        <v>2021.7222222222222</v>
      </c>
      <c r="I44" s="182">
        <f t="shared" si="9"/>
        <v>1321.1111111111111</v>
      </c>
      <c r="J44" s="179">
        <f t="shared" si="9"/>
        <v>176.66666666666666</v>
      </c>
      <c r="K44" s="183">
        <f t="shared" si="9"/>
        <v>606.38888888888891</v>
      </c>
      <c r="L44" s="181">
        <f t="shared" si="9"/>
        <v>534.38888888888891</v>
      </c>
      <c r="M44" s="179">
        <f t="shared" si="9"/>
        <v>1744.1666666666667</v>
      </c>
      <c r="N44" s="184">
        <f t="shared" si="9"/>
        <v>1518.6666666666667</v>
      </c>
      <c r="O44" s="185">
        <f t="shared" si="9"/>
        <v>2408.1666666666665</v>
      </c>
      <c r="P44" s="179">
        <f t="shared" si="9"/>
        <v>1026.8888888888889</v>
      </c>
      <c r="Q44" s="183">
        <f t="shared" si="9"/>
        <v>1051.0555555555557</v>
      </c>
      <c r="R44" s="181">
        <f t="shared" si="9"/>
        <v>1486.3888888888889</v>
      </c>
      <c r="S44" s="182">
        <f t="shared" si="9"/>
        <v>1043.1111111111111</v>
      </c>
      <c r="T44" s="179">
        <f t="shared" si="9"/>
        <v>183.61111111111111</v>
      </c>
      <c r="U44" s="183">
        <f t="shared" si="9"/>
        <v>628.38888888888891</v>
      </c>
      <c r="V44" s="181">
        <f t="shared" si="9"/>
        <v>522.61111111111109</v>
      </c>
      <c r="W44" s="182">
        <f t="shared" si="9"/>
        <v>1380.9444444444443</v>
      </c>
      <c r="X44" s="179">
        <f t="shared" si="9"/>
        <v>881.44444444444446</v>
      </c>
      <c r="Y44" s="183">
        <f t="shared" si="9"/>
        <v>898.66666666666663</v>
      </c>
      <c r="Z44" s="181">
        <f t="shared" si="9"/>
        <v>1960.5</v>
      </c>
      <c r="AA44" s="179">
        <f t="shared" si="9"/>
        <v>1620.5555555555557</v>
      </c>
      <c r="AB44" s="163">
        <f t="shared" si="5"/>
        <v>14434.000000000002</v>
      </c>
      <c r="AC44" s="164">
        <f t="shared" si="6"/>
        <v>14865.888888888891</v>
      </c>
    </row>
    <row r="45" spans="1:29" x14ac:dyDescent="0.2">
      <c r="A45" s="138" t="s">
        <v>27</v>
      </c>
      <c r="B45" s="186">
        <f t="shared" ref="B45:AA45" si="10">+B13/$B$65</f>
        <v>1435.1666666666667</v>
      </c>
      <c r="C45" s="187">
        <f t="shared" si="10"/>
        <v>932.05555555555554</v>
      </c>
      <c r="D45" s="188">
        <f t="shared" si="10"/>
        <v>498.83333333333331</v>
      </c>
      <c r="E45" s="189">
        <f t="shared" si="10"/>
        <v>473.44444444444446</v>
      </c>
      <c r="F45" s="186">
        <f t="shared" si="10"/>
        <v>1827.5</v>
      </c>
      <c r="G45" s="190">
        <f t="shared" si="10"/>
        <v>674.66666666666663</v>
      </c>
      <c r="H45" s="188">
        <f t="shared" si="10"/>
        <v>1964.2777777777778</v>
      </c>
      <c r="I45" s="189">
        <f t="shared" si="10"/>
        <v>1393</v>
      </c>
      <c r="J45" s="186">
        <f t="shared" si="10"/>
        <v>195.05555555555554</v>
      </c>
      <c r="K45" s="190">
        <f t="shared" si="10"/>
        <v>590.22222222222217</v>
      </c>
      <c r="L45" s="188">
        <f t="shared" si="10"/>
        <v>514.22222222222217</v>
      </c>
      <c r="M45" s="186">
        <f t="shared" si="10"/>
        <v>1585.1666666666667</v>
      </c>
      <c r="N45" s="191">
        <f t="shared" si="10"/>
        <v>1449.0555555555557</v>
      </c>
      <c r="O45" s="192">
        <f t="shared" si="10"/>
        <v>2401.9444444444443</v>
      </c>
      <c r="P45" s="186">
        <f t="shared" si="10"/>
        <v>789.22222222222217</v>
      </c>
      <c r="Q45" s="190">
        <f t="shared" si="10"/>
        <v>887.94444444444446</v>
      </c>
      <c r="R45" s="188">
        <f t="shared" si="10"/>
        <v>1301.5555555555557</v>
      </c>
      <c r="S45" s="189">
        <f t="shared" si="10"/>
        <v>1008.4444444444445</v>
      </c>
      <c r="T45" s="186">
        <f t="shared" si="10"/>
        <v>171.77777777777777</v>
      </c>
      <c r="U45" s="190">
        <f t="shared" si="10"/>
        <v>446.72222222222223</v>
      </c>
      <c r="V45" s="188">
        <f t="shared" si="10"/>
        <v>513.77777777777783</v>
      </c>
      <c r="W45" s="189">
        <f t="shared" si="10"/>
        <v>1407.5</v>
      </c>
      <c r="X45" s="186">
        <f t="shared" si="10"/>
        <v>728.05555555555554</v>
      </c>
      <c r="Y45" s="190">
        <f t="shared" si="10"/>
        <v>593.83333333333337</v>
      </c>
      <c r="Z45" s="188">
        <f t="shared" si="10"/>
        <v>1866.6666666666667</v>
      </c>
      <c r="AA45" s="186">
        <f t="shared" si="10"/>
        <v>1669.5555555555557</v>
      </c>
      <c r="AB45" s="163">
        <f t="shared" si="5"/>
        <v>13255.166666666662</v>
      </c>
      <c r="AC45" s="164">
        <f t="shared" si="6"/>
        <v>14064.500000000004</v>
      </c>
    </row>
    <row r="46" spans="1:29" x14ac:dyDescent="0.2">
      <c r="A46" s="130" t="s">
        <v>28</v>
      </c>
      <c r="B46" s="179">
        <f t="shared" ref="B46:AA46" si="11">+B14/$B$65</f>
        <v>1009.0555555555555</v>
      </c>
      <c r="C46" s="180">
        <f t="shared" si="11"/>
        <v>871.44444444444446</v>
      </c>
      <c r="D46" s="181">
        <f t="shared" si="11"/>
        <v>421.27777777777777</v>
      </c>
      <c r="E46" s="182">
        <f t="shared" si="11"/>
        <v>409.33333333333331</v>
      </c>
      <c r="F46" s="179">
        <f t="shared" si="11"/>
        <v>1327.2222222222222</v>
      </c>
      <c r="G46" s="183">
        <f t="shared" si="11"/>
        <v>623.72222222222217</v>
      </c>
      <c r="H46" s="181">
        <f t="shared" si="11"/>
        <v>1543.1666666666667</v>
      </c>
      <c r="I46" s="182">
        <f t="shared" si="11"/>
        <v>1232.2777777777778</v>
      </c>
      <c r="J46" s="179">
        <f t="shared" si="11"/>
        <v>222</v>
      </c>
      <c r="K46" s="183">
        <f t="shared" si="11"/>
        <v>450.16666666666669</v>
      </c>
      <c r="L46" s="181">
        <f t="shared" si="11"/>
        <v>500.5</v>
      </c>
      <c r="M46" s="179">
        <f t="shared" si="11"/>
        <v>1105.7222222222222</v>
      </c>
      <c r="N46" s="184">
        <f t="shared" si="11"/>
        <v>1211.2777777777778</v>
      </c>
      <c r="O46" s="185">
        <f t="shared" si="11"/>
        <v>1645.3333333333333</v>
      </c>
      <c r="P46" s="179">
        <f t="shared" si="11"/>
        <v>640.55555555555554</v>
      </c>
      <c r="Q46" s="183">
        <f t="shared" si="11"/>
        <v>646.66666666666663</v>
      </c>
      <c r="R46" s="181">
        <f t="shared" si="11"/>
        <v>1030.3888888888889</v>
      </c>
      <c r="S46" s="182">
        <f t="shared" si="11"/>
        <v>900.33333333333337</v>
      </c>
      <c r="T46" s="179">
        <f t="shared" si="11"/>
        <v>152.22222222222223</v>
      </c>
      <c r="U46" s="183">
        <f t="shared" si="11"/>
        <v>313.94444444444446</v>
      </c>
      <c r="V46" s="181">
        <f t="shared" si="11"/>
        <v>478.22222222222223</v>
      </c>
      <c r="W46" s="182">
        <f t="shared" si="11"/>
        <v>1070</v>
      </c>
      <c r="X46" s="179">
        <f t="shared" si="11"/>
        <v>607.61111111111109</v>
      </c>
      <c r="Y46" s="183">
        <f t="shared" si="11"/>
        <v>436.5</v>
      </c>
      <c r="Z46" s="181">
        <f t="shared" si="11"/>
        <v>1612.2222222222222</v>
      </c>
      <c r="AA46" s="179">
        <f t="shared" si="11"/>
        <v>1660.1666666666667</v>
      </c>
      <c r="AB46" s="163">
        <f t="shared" si="5"/>
        <v>10755.722222222223</v>
      </c>
      <c r="AC46" s="164">
        <f t="shared" si="6"/>
        <v>11365.611111111109</v>
      </c>
    </row>
    <row r="47" spans="1:29" x14ac:dyDescent="0.2">
      <c r="A47" s="138" t="s">
        <v>29</v>
      </c>
      <c r="B47" s="193">
        <f t="shared" ref="B47:AA47" si="12">+B15/$B$65</f>
        <v>917.66666666666663</v>
      </c>
      <c r="C47" s="187">
        <f t="shared" si="12"/>
        <v>811.16666666666663</v>
      </c>
      <c r="D47" s="188">
        <f t="shared" si="12"/>
        <v>397.83333333333331</v>
      </c>
      <c r="E47" s="189">
        <f t="shared" si="12"/>
        <v>388.88888888888891</v>
      </c>
      <c r="F47" s="186">
        <f t="shared" si="12"/>
        <v>1190.9444444444443</v>
      </c>
      <c r="G47" s="190">
        <f t="shared" si="12"/>
        <v>612.11111111111109</v>
      </c>
      <c r="H47" s="188">
        <f t="shared" si="12"/>
        <v>1475.6666666666667</v>
      </c>
      <c r="I47" s="189">
        <f t="shared" si="12"/>
        <v>1206.3333333333333</v>
      </c>
      <c r="J47" s="186">
        <f t="shared" si="12"/>
        <v>236.16666666666666</v>
      </c>
      <c r="K47" s="190">
        <f t="shared" si="12"/>
        <v>276.11111111111109</v>
      </c>
      <c r="L47" s="188">
        <f t="shared" si="12"/>
        <v>563.83333333333337</v>
      </c>
      <c r="M47" s="186">
        <f t="shared" si="12"/>
        <v>999.83333333333337</v>
      </c>
      <c r="N47" s="191">
        <f t="shared" si="12"/>
        <v>1161.7222222222222</v>
      </c>
      <c r="O47" s="194">
        <f t="shared" si="12"/>
        <v>1447.5</v>
      </c>
      <c r="P47" s="186">
        <f t="shared" si="12"/>
        <v>620.16666666666663</v>
      </c>
      <c r="Q47" s="190">
        <f t="shared" si="12"/>
        <v>594.88888888888891</v>
      </c>
      <c r="R47" s="188">
        <f t="shared" si="12"/>
        <v>941.88888888888891</v>
      </c>
      <c r="S47" s="189">
        <f t="shared" si="12"/>
        <v>855.44444444444446</v>
      </c>
      <c r="T47" s="186">
        <f t="shared" si="12"/>
        <v>190.44444444444446</v>
      </c>
      <c r="U47" s="190">
        <f t="shared" si="12"/>
        <v>232.44444444444446</v>
      </c>
      <c r="V47" s="188">
        <f t="shared" si="12"/>
        <v>509.55555555555554</v>
      </c>
      <c r="W47" s="195">
        <f t="shared" si="12"/>
        <v>1002.9444444444445</v>
      </c>
      <c r="X47" s="186">
        <f t="shared" si="12"/>
        <v>548.5</v>
      </c>
      <c r="Y47" s="190">
        <f t="shared" si="12"/>
        <v>353.83333333333331</v>
      </c>
      <c r="Z47" s="188">
        <f t="shared" si="12"/>
        <v>1548.5555555555557</v>
      </c>
      <c r="AA47" s="186">
        <f t="shared" si="12"/>
        <v>1654.5555555555557</v>
      </c>
      <c r="AB47" s="163">
        <f t="shared" si="5"/>
        <v>10302.944444444445</v>
      </c>
      <c r="AC47" s="164">
        <f t="shared" si="6"/>
        <v>10436.055555555555</v>
      </c>
    </row>
    <row r="48" spans="1:29" x14ac:dyDescent="0.2">
      <c r="A48" s="130" t="s">
        <v>31</v>
      </c>
      <c r="B48" s="196">
        <f t="shared" ref="B48:AA48" si="13">+B16/$B$65</f>
        <v>800.61111111111109</v>
      </c>
      <c r="C48" s="180">
        <f t="shared" si="13"/>
        <v>785.33333333333337</v>
      </c>
      <c r="D48" s="181">
        <f t="shared" si="13"/>
        <v>375.72222222222223</v>
      </c>
      <c r="E48" s="182">
        <f t="shared" si="13"/>
        <v>387</v>
      </c>
      <c r="F48" s="179">
        <f t="shared" si="13"/>
        <v>1000.3888888888889</v>
      </c>
      <c r="G48" s="183">
        <f t="shared" si="13"/>
        <v>620.44444444444446</v>
      </c>
      <c r="H48" s="181">
        <f t="shared" si="13"/>
        <v>1292.5555555555557</v>
      </c>
      <c r="I48" s="182">
        <f t="shared" si="13"/>
        <v>1212.3888888888889</v>
      </c>
      <c r="J48" s="179">
        <f t="shared" si="13"/>
        <v>222.44444444444446</v>
      </c>
      <c r="K48" s="180">
        <f t="shared" si="13"/>
        <v>224.5</v>
      </c>
      <c r="L48" s="181">
        <f t="shared" si="13"/>
        <v>563.27777777777783</v>
      </c>
      <c r="M48" s="179">
        <f t="shared" si="13"/>
        <v>760.27777777777783</v>
      </c>
      <c r="N48" s="184">
        <f t="shared" si="13"/>
        <v>1115.6111111111111</v>
      </c>
      <c r="O48" s="197">
        <f t="shared" si="13"/>
        <v>1236</v>
      </c>
      <c r="P48" s="179">
        <f t="shared" si="13"/>
        <v>554.27777777777783</v>
      </c>
      <c r="Q48" s="180">
        <f t="shared" si="13"/>
        <v>542.61111111111109</v>
      </c>
      <c r="R48" s="181">
        <f t="shared" si="13"/>
        <v>835.72222222222217</v>
      </c>
      <c r="S48" s="182">
        <f t="shared" si="13"/>
        <v>797.44444444444446</v>
      </c>
      <c r="T48" s="188">
        <f t="shared" si="13"/>
        <v>169.83333333333334</v>
      </c>
      <c r="U48" s="179">
        <f t="shared" si="13"/>
        <v>205.33333333333334</v>
      </c>
      <c r="V48" s="181">
        <f t="shared" si="13"/>
        <v>524.88888888888891</v>
      </c>
      <c r="W48" s="198">
        <f t="shared" si="13"/>
        <v>797.16666666666663</v>
      </c>
      <c r="X48" s="179">
        <f t="shared" si="13"/>
        <v>452.55555555555554</v>
      </c>
      <c r="Y48" s="183">
        <f t="shared" si="13"/>
        <v>294.66666666666669</v>
      </c>
      <c r="Z48" s="181">
        <f t="shared" si="13"/>
        <v>1501.5</v>
      </c>
      <c r="AA48" s="179">
        <f t="shared" si="13"/>
        <v>1630.0555555555557</v>
      </c>
      <c r="AB48" s="163">
        <f t="shared" si="5"/>
        <v>9409.3888888888887</v>
      </c>
      <c r="AC48" s="164">
        <f t="shared" si="6"/>
        <v>9493.2222222222226</v>
      </c>
    </row>
    <row r="49" spans="1:29" x14ac:dyDescent="0.2">
      <c r="A49" s="138" t="s">
        <v>33</v>
      </c>
      <c r="B49" s="193">
        <f t="shared" ref="B49:AA49" si="14">+B17/$B$65</f>
        <v>714.83333333333337</v>
      </c>
      <c r="C49" s="187">
        <f t="shared" si="14"/>
        <v>787.38888888888891</v>
      </c>
      <c r="D49" s="188">
        <f t="shared" si="14"/>
        <v>324.83333333333331</v>
      </c>
      <c r="E49" s="189">
        <f t="shared" si="14"/>
        <v>408.33333333333331</v>
      </c>
      <c r="F49" s="186">
        <f t="shared" si="14"/>
        <v>783.61111111111109</v>
      </c>
      <c r="G49" s="190">
        <f t="shared" si="14"/>
        <v>640.61111111111109</v>
      </c>
      <c r="H49" s="188">
        <f t="shared" si="14"/>
        <v>1228.3888888888889</v>
      </c>
      <c r="I49" s="189">
        <f t="shared" si="14"/>
        <v>1213.5</v>
      </c>
      <c r="J49" s="186">
        <f t="shared" si="14"/>
        <v>235.88888888888889</v>
      </c>
      <c r="K49" s="187">
        <f t="shared" si="14"/>
        <v>206.22222222222223</v>
      </c>
      <c r="L49" s="188">
        <f t="shared" si="14"/>
        <v>579.66666666666663</v>
      </c>
      <c r="M49" s="186">
        <f t="shared" si="14"/>
        <v>617.88888888888891</v>
      </c>
      <c r="N49" s="191">
        <f t="shared" si="14"/>
        <v>1083.7222222222222</v>
      </c>
      <c r="O49" s="194">
        <f t="shared" si="14"/>
        <v>1089.8888888888889</v>
      </c>
      <c r="P49" s="186">
        <f t="shared" si="14"/>
        <v>562.94444444444446</v>
      </c>
      <c r="Q49" s="187">
        <f t="shared" si="14"/>
        <v>512.83333333333337</v>
      </c>
      <c r="R49" s="188">
        <f t="shared" si="14"/>
        <v>797.61111111111109</v>
      </c>
      <c r="S49" s="189">
        <f t="shared" si="14"/>
        <v>733.44444444444446</v>
      </c>
      <c r="T49" s="186">
        <f t="shared" si="14"/>
        <v>146.16666666666666</v>
      </c>
      <c r="U49" s="190">
        <f t="shared" si="14"/>
        <v>212.05555555555554</v>
      </c>
      <c r="V49" s="188">
        <f t="shared" si="14"/>
        <v>547.33333333333337</v>
      </c>
      <c r="W49" s="195">
        <f t="shared" si="14"/>
        <v>719.77777777777783</v>
      </c>
      <c r="X49" s="186">
        <f t="shared" si="14"/>
        <v>427.83333333333331</v>
      </c>
      <c r="Y49" s="190">
        <f t="shared" si="14"/>
        <v>264.55555555555554</v>
      </c>
      <c r="Z49" s="188">
        <f t="shared" si="14"/>
        <v>1396.5</v>
      </c>
      <c r="AA49" s="186">
        <f t="shared" si="14"/>
        <v>1611.3333333333333</v>
      </c>
      <c r="AB49" s="163">
        <f t="shared" si="5"/>
        <v>8829.3333333333321</v>
      </c>
      <c r="AC49" s="164">
        <f t="shared" si="6"/>
        <v>9017.8333333333321</v>
      </c>
    </row>
    <row r="50" spans="1:29" x14ac:dyDescent="0.2">
      <c r="A50" s="130" t="s">
        <v>34</v>
      </c>
      <c r="B50" s="196">
        <f t="shared" ref="B50:AA50" si="15">+B18/$B$65</f>
        <v>657.44444444444446</v>
      </c>
      <c r="C50" s="180">
        <f t="shared" si="15"/>
        <v>887.77777777777783</v>
      </c>
      <c r="D50" s="181">
        <f t="shared" si="15"/>
        <v>343.88888888888891</v>
      </c>
      <c r="E50" s="182">
        <f t="shared" si="15"/>
        <v>383.77777777777777</v>
      </c>
      <c r="F50" s="179">
        <f t="shared" si="15"/>
        <v>766.27777777777783</v>
      </c>
      <c r="G50" s="183">
        <f t="shared" si="15"/>
        <v>772.72222222222217</v>
      </c>
      <c r="H50" s="181">
        <f t="shared" si="15"/>
        <v>1162.8888888888889</v>
      </c>
      <c r="I50" s="182">
        <f t="shared" si="15"/>
        <v>1310.5555555555557</v>
      </c>
      <c r="J50" s="179">
        <f t="shared" si="15"/>
        <v>255.83333333333334</v>
      </c>
      <c r="K50" s="180">
        <f t="shared" si="15"/>
        <v>168.33333333333334</v>
      </c>
      <c r="L50" s="181">
        <f t="shared" si="15"/>
        <v>661.38888888888891</v>
      </c>
      <c r="M50" s="179">
        <f t="shared" si="15"/>
        <v>524.94444444444446</v>
      </c>
      <c r="N50" s="184">
        <f t="shared" si="15"/>
        <v>1218.8888888888889</v>
      </c>
      <c r="O50" s="197">
        <f t="shared" si="15"/>
        <v>1010.0555555555555</v>
      </c>
      <c r="P50" s="179">
        <f t="shared" si="15"/>
        <v>649.66666666666663</v>
      </c>
      <c r="Q50" s="180">
        <f t="shared" si="15"/>
        <v>465.27777777777777</v>
      </c>
      <c r="R50" s="181">
        <f t="shared" si="15"/>
        <v>817.83333333333337</v>
      </c>
      <c r="S50" s="182">
        <f t="shared" si="15"/>
        <v>778.16666666666663</v>
      </c>
      <c r="T50" s="179">
        <f t="shared" si="15"/>
        <v>189.16666666666666</v>
      </c>
      <c r="U50" s="183">
        <f t="shared" si="15"/>
        <v>180.44444444444446</v>
      </c>
      <c r="V50" s="181">
        <f t="shared" si="15"/>
        <v>672.83333333333337</v>
      </c>
      <c r="W50" s="198">
        <f t="shared" si="15"/>
        <v>665.94444444444446</v>
      </c>
      <c r="X50" s="179">
        <f t="shared" si="15"/>
        <v>446.88888888888891</v>
      </c>
      <c r="Y50" s="183">
        <f t="shared" si="15"/>
        <v>247.83333333333334</v>
      </c>
      <c r="Z50" s="181">
        <f t="shared" si="15"/>
        <v>1429.0555555555557</v>
      </c>
      <c r="AA50" s="179">
        <f t="shared" si="15"/>
        <v>1626.5555555555557</v>
      </c>
      <c r="AB50" s="163">
        <f t="shared" si="5"/>
        <v>9272.0555555555547</v>
      </c>
      <c r="AC50" s="164">
        <f t="shared" si="6"/>
        <v>9022.3888888888887</v>
      </c>
    </row>
    <row r="51" spans="1:29" x14ac:dyDescent="0.2">
      <c r="A51" s="138" t="s">
        <v>35</v>
      </c>
      <c r="B51" s="193">
        <f t="shared" ref="B51:AA51" si="16">+B19/$B$65</f>
        <v>661.11111111111109</v>
      </c>
      <c r="C51" s="187">
        <f t="shared" si="16"/>
        <v>1115.0555555555557</v>
      </c>
      <c r="D51" s="188">
        <f t="shared" si="16"/>
        <v>375.72222222222223</v>
      </c>
      <c r="E51" s="189">
        <f t="shared" si="16"/>
        <v>445.72222222222223</v>
      </c>
      <c r="F51" s="186">
        <f t="shared" si="16"/>
        <v>786.5</v>
      </c>
      <c r="G51" s="190">
        <f t="shared" si="16"/>
        <v>1106.1111111111111</v>
      </c>
      <c r="H51" s="188">
        <f t="shared" si="16"/>
        <v>1216.1111111111111</v>
      </c>
      <c r="I51" s="189">
        <f t="shared" si="16"/>
        <v>1656.5555555555557</v>
      </c>
      <c r="J51" s="186">
        <f t="shared" si="16"/>
        <v>292.55555555555554</v>
      </c>
      <c r="K51" s="187">
        <f t="shared" si="16"/>
        <v>140.33333333333334</v>
      </c>
      <c r="L51" s="188">
        <f t="shared" si="16"/>
        <v>1047.5555555555557</v>
      </c>
      <c r="M51" s="186">
        <f t="shared" si="16"/>
        <v>497.94444444444446</v>
      </c>
      <c r="N51" s="191">
        <f t="shared" si="16"/>
        <v>1560.4444444444443</v>
      </c>
      <c r="O51" s="194">
        <f t="shared" si="16"/>
        <v>1072.4444444444443</v>
      </c>
      <c r="P51" s="186">
        <f t="shared" si="16"/>
        <v>715.66666666666663</v>
      </c>
      <c r="Q51" s="187">
        <f t="shared" si="16"/>
        <v>525.05555555555554</v>
      </c>
      <c r="R51" s="188">
        <f t="shared" si="16"/>
        <v>869.16666666666663</v>
      </c>
      <c r="S51" s="189">
        <f t="shared" si="16"/>
        <v>919.66666666666663</v>
      </c>
      <c r="T51" s="186">
        <f t="shared" si="16"/>
        <v>285.72222222222223</v>
      </c>
      <c r="U51" s="190">
        <f t="shared" si="16"/>
        <v>115.16666666666667</v>
      </c>
      <c r="V51" s="188">
        <f t="shared" si="16"/>
        <v>929.44444444444446</v>
      </c>
      <c r="W51" s="195">
        <f t="shared" si="16"/>
        <v>690.33333333333337</v>
      </c>
      <c r="X51" s="186">
        <f t="shared" si="16"/>
        <v>623.11111111111109</v>
      </c>
      <c r="Y51" s="190">
        <f t="shared" si="16"/>
        <v>240.61111111111111</v>
      </c>
      <c r="Z51" s="188">
        <f t="shared" si="16"/>
        <v>1529.0555555555557</v>
      </c>
      <c r="AA51" s="186">
        <f t="shared" si="16"/>
        <v>1766.1666666666667</v>
      </c>
      <c r="AB51" s="163">
        <f t="shared" si="5"/>
        <v>10892.166666666668</v>
      </c>
      <c r="AC51" s="164">
        <f t="shared" si="6"/>
        <v>10291.166666666666</v>
      </c>
    </row>
    <row r="52" spans="1:29" x14ac:dyDescent="0.2">
      <c r="A52" s="130" t="s">
        <v>36</v>
      </c>
      <c r="B52" s="196">
        <f t="shared" ref="B52:AA52" si="17">+B20/$B$65</f>
        <v>789</v>
      </c>
      <c r="C52" s="180">
        <f t="shared" si="17"/>
        <v>1586.2777777777778</v>
      </c>
      <c r="D52" s="181">
        <f t="shared" si="17"/>
        <v>686.05555555555554</v>
      </c>
      <c r="E52" s="182">
        <f t="shared" si="17"/>
        <v>520.94444444444446</v>
      </c>
      <c r="F52" s="179">
        <f t="shared" si="17"/>
        <v>968.27777777777783</v>
      </c>
      <c r="G52" s="183">
        <f t="shared" si="17"/>
        <v>1761.5555555555557</v>
      </c>
      <c r="H52" s="181">
        <f t="shared" si="17"/>
        <v>1411.7777777777778</v>
      </c>
      <c r="I52" s="182">
        <f t="shared" si="17"/>
        <v>2194.7222222222222</v>
      </c>
      <c r="J52" s="179">
        <f t="shared" si="17"/>
        <v>502.5</v>
      </c>
      <c r="K52" s="180">
        <f t="shared" si="17"/>
        <v>140.66666666666666</v>
      </c>
      <c r="L52" s="181">
        <f t="shared" si="17"/>
        <v>1299.3888888888889</v>
      </c>
      <c r="M52" s="179">
        <f t="shared" si="17"/>
        <v>477.11111111111109</v>
      </c>
      <c r="N52" s="184">
        <f t="shared" si="17"/>
        <v>2054.4444444444443</v>
      </c>
      <c r="O52" s="197">
        <f t="shared" si="17"/>
        <v>1316.3333333333333</v>
      </c>
      <c r="P52" s="179">
        <f t="shared" si="17"/>
        <v>1062.1666666666667</v>
      </c>
      <c r="Q52" s="180">
        <f t="shared" si="17"/>
        <v>706.61111111111109</v>
      </c>
      <c r="R52" s="181">
        <f t="shared" si="17"/>
        <v>1198</v>
      </c>
      <c r="S52" s="182">
        <f t="shared" si="17"/>
        <v>1253.8333333333333</v>
      </c>
      <c r="T52" s="179">
        <f t="shared" si="17"/>
        <v>618.72222222222217</v>
      </c>
      <c r="U52" s="183">
        <f t="shared" si="17"/>
        <v>114.77777777777777</v>
      </c>
      <c r="V52" s="181">
        <f t="shared" si="17"/>
        <v>1521</v>
      </c>
      <c r="W52" s="198">
        <f t="shared" si="17"/>
        <v>803.83333333333337</v>
      </c>
      <c r="X52" s="179">
        <f t="shared" si="17"/>
        <v>982.77777777777783</v>
      </c>
      <c r="Y52" s="183">
        <f t="shared" si="17"/>
        <v>278.5</v>
      </c>
      <c r="Z52" s="181">
        <f t="shared" si="17"/>
        <v>1781.6666666666667</v>
      </c>
      <c r="AA52" s="179">
        <f t="shared" si="17"/>
        <v>2111.4444444444443</v>
      </c>
      <c r="AB52" s="163">
        <f t="shared" si="5"/>
        <v>14875.777777777777</v>
      </c>
      <c r="AC52" s="164">
        <f t="shared" si="6"/>
        <v>13266.611111111113</v>
      </c>
    </row>
    <row r="53" spans="1:29" x14ac:dyDescent="0.2">
      <c r="A53" s="138" t="s">
        <v>30</v>
      </c>
      <c r="B53" s="193">
        <f t="shared" ref="B53:AA53" si="18">+B21/$B$65</f>
        <v>996.94444444444446</v>
      </c>
      <c r="C53" s="187">
        <f t="shared" si="18"/>
        <v>2146.1666666666665</v>
      </c>
      <c r="D53" s="188">
        <f t="shared" si="18"/>
        <v>791.16666666666663</v>
      </c>
      <c r="E53" s="189">
        <f t="shared" si="18"/>
        <v>634.88888888888891</v>
      </c>
      <c r="F53" s="186">
        <f t="shared" si="18"/>
        <v>1053.5</v>
      </c>
      <c r="G53" s="190">
        <f t="shared" si="18"/>
        <v>2200</v>
      </c>
      <c r="H53" s="188">
        <f t="shared" si="18"/>
        <v>1672.2777777777778</v>
      </c>
      <c r="I53" s="189">
        <f t="shared" si="18"/>
        <v>2848.6111111111113</v>
      </c>
      <c r="J53" s="186">
        <f t="shared" si="18"/>
        <v>689.11111111111109</v>
      </c>
      <c r="K53" s="187">
        <f t="shared" si="18"/>
        <v>165.83333333333334</v>
      </c>
      <c r="L53" s="188">
        <f t="shared" si="18"/>
        <v>1789.3888888888889</v>
      </c>
      <c r="M53" s="186">
        <f t="shared" si="18"/>
        <v>516.55555555555554</v>
      </c>
      <c r="N53" s="191">
        <f t="shared" si="18"/>
        <v>2777.8333333333335</v>
      </c>
      <c r="O53" s="194">
        <f t="shared" si="18"/>
        <v>1563.8888888888889</v>
      </c>
      <c r="P53" s="186">
        <f t="shared" si="18"/>
        <v>1345.6111111111111</v>
      </c>
      <c r="Q53" s="187">
        <f t="shared" si="18"/>
        <v>994.72222222222217</v>
      </c>
      <c r="R53" s="188">
        <f t="shared" si="18"/>
        <v>1255</v>
      </c>
      <c r="S53" s="189">
        <f t="shared" si="18"/>
        <v>1620.7777777777778</v>
      </c>
      <c r="T53" s="186">
        <f t="shared" si="18"/>
        <v>690.27777777777783</v>
      </c>
      <c r="U53" s="190">
        <f t="shared" si="18"/>
        <v>144.38888888888889</v>
      </c>
      <c r="V53" s="188">
        <f t="shared" si="18"/>
        <v>1681.7777777777778</v>
      </c>
      <c r="W53" s="195">
        <f t="shared" si="18"/>
        <v>976.16666666666663</v>
      </c>
      <c r="X53" s="186">
        <f t="shared" si="18"/>
        <v>1312.9444444444443</v>
      </c>
      <c r="Y53" s="190">
        <f t="shared" si="18"/>
        <v>376.55555555555554</v>
      </c>
      <c r="Z53" s="188">
        <f t="shared" si="18"/>
        <v>1932.1111111111111</v>
      </c>
      <c r="AA53" s="186">
        <f t="shared" si="18"/>
        <v>2607.8888888888887</v>
      </c>
      <c r="AB53" s="163">
        <f t="shared" si="5"/>
        <v>17987.944444444442</v>
      </c>
      <c r="AC53" s="164">
        <f t="shared" si="6"/>
        <v>16796.444444444442</v>
      </c>
    </row>
    <row r="54" spans="1:29" x14ac:dyDescent="0.2">
      <c r="A54" s="130" t="s">
        <v>32</v>
      </c>
      <c r="B54" s="196">
        <f t="shared" ref="B54:AA54" si="19">+B22/$B$65</f>
        <v>962.33333333333337</v>
      </c>
      <c r="C54" s="180">
        <f t="shared" si="19"/>
        <v>2208.6666666666665</v>
      </c>
      <c r="D54" s="181">
        <f t="shared" si="19"/>
        <v>531.05555555555554</v>
      </c>
      <c r="E54" s="182">
        <f t="shared" si="19"/>
        <v>710.66666666666663</v>
      </c>
      <c r="F54" s="179">
        <f t="shared" si="19"/>
        <v>797.94444444444446</v>
      </c>
      <c r="G54" s="183">
        <f t="shared" si="19"/>
        <v>2109.1666666666665</v>
      </c>
      <c r="H54" s="181">
        <f t="shared" si="19"/>
        <v>1567.5555555555557</v>
      </c>
      <c r="I54" s="182">
        <f t="shared" si="19"/>
        <v>2981.6666666666665</v>
      </c>
      <c r="J54" s="179">
        <f t="shared" si="19"/>
        <v>466.55555555555554</v>
      </c>
      <c r="K54" s="180">
        <f t="shared" si="19"/>
        <v>153.05555555555554</v>
      </c>
      <c r="L54" s="181">
        <f t="shared" si="19"/>
        <v>1798.8888888888889</v>
      </c>
      <c r="M54" s="179">
        <f t="shared" si="19"/>
        <v>481.27777777777777</v>
      </c>
      <c r="N54" s="184">
        <f t="shared" si="19"/>
        <v>2491.0555555555557</v>
      </c>
      <c r="O54" s="197">
        <f t="shared" si="19"/>
        <v>1630.3888888888889</v>
      </c>
      <c r="P54" s="179">
        <f t="shared" si="19"/>
        <v>1179.6666666666667</v>
      </c>
      <c r="Q54" s="180">
        <f t="shared" si="19"/>
        <v>1142.5555555555557</v>
      </c>
      <c r="R54" s="181">
        <f t="shared" si="19"/>
        <v>1191.8333333333333</v>
      </c>
      <c r="S54" s="182">
        <f t="shared" si="19"/>
        <v>1681.5555555555557</v>
      </c>
      <c r="T54" s="179">
        <f t="shared" si="19"/>
        <v>584.05555555555554</v>
      </c>
      <c r="U54" s="183">
        <f t="shared" si="19"/>
        <v>122.83333333333333</v>
      </c>
      <c r="V54" s="181">
        <f t="shared" si="19"/>
        <v>1803.7777777777778</v>
      </c>
      <c r="W54" s="198">
        <f t="shared" si="19"/>
        <v>877.38888888888891</v>
      </c>
      <c r="X54" s="179">
        <f t="shared" si="19"/>
        <v>1185.5555555555557</v>
      </c>
      <c r="Y54" s="183">
        <f t="shared" si="19"/>
        <v>422.05555555555554</v>
      </c>
      <c r="Z54" s="181">
        <f t="shared" si="19"/>
        <v>1729.4444444444443</v>
      </c>
      <c r="AA54" s="179">
        <f t="shared" si="19"/>
        <v>2705.3333333333335</v>
      </c>
      <c r="AB54" s="163">
        <f t="shared" si="5"/>
        <v>16289.722222222223</v>
      </c>
      <c r="AC54" s="164">
        <f t="shared" si="6"/>
        <v>17226.611111111109</v>
      </c>
    </row>
    <row r="55" spans="1:29" x14ac:dyDescent="0.2">
      <c r="A55" s="138" t="s">
        <v>37</v>
      </c>
      <c r="B55" s="193">
        <f t="shared" ref="B55:AA55" si="20">+B23/$B$65</f>
        <v>1009.3333333333334</v>
      </c>
      <c r="C55" s="187">
        <f t="shared" si="20"/>
        <v>1694.8333333333333</v>
      </c>
      <c r="D55" s="188">
        <f t="shared" si="20"/>
        <v>374.83333333333331</v>
      </c>
      <c r="E55" s="189">
        <f t="shared" si="20"/>
        <v>619.16666666666663</v>
      </c>
      <c r="F55" s="186">
        <f t="shared" si="20"/>
        <v>689.38888888888891</v>
      </c>
      <c r="G55" s="190">
        <f t="shared" si="20"/>
        <v>1981.6111111111111</v>
      </c>
      <c r="H55" s="188">
        <f t="shared" si="20"/>
        <v>1340.6111111111111</v>
      </c>
      <c r="I55" s="189">
        <f t="shared" si="20"/>
        <v>2362.9444444444443</v>
      </c>
      <c r="J55" s="186">
        <f t="shared" si="20"/>
        <v>372.44444444444446</v>
      </c>
      <c r="K55" s="187">
        <f t="shared" si="20"/>
        <v>119.94444444444444</v>
      </c>
      <c r="L55" s="188">
        <f t="shared" si="20"/>
        <v>1290.9444444444443</v>
      </c>
      <c r="M55" s="186">
        <f t="shared" si="20"/>
        <v>460.66666666666669</v>
      </c>
      <c r="N55" s="191">
        <f t="shared" si="20"/>
        <v>1959.7222222222222</v>
      </c>
      <c r="O55" s="194">
        <f t="shared" si="20"/>
        <v>1405.1111111111111</v>
      </c>
      <c r="P55" s="186">
        <f t="shared" si="20"/>
        <v>773.66666666666663</v>
      </c>
      <c r="Q55" s="187">
        <f t="shared" si="20"/>
        <v>960.55555555555554</v>
      </c>
      <c r="R55" s="188">
        <f t="shared" si="20"/>
        <v>940.22222222222217</v>
      </c>
      <c r="S55" s="189">
        <f t="shared" si="20"/>
        <v>1355.6111111111111</v>
      </c>
      <c r="T55" s="186">
        <f t="shared" si="20"/>
        <v>367.55555555555554</v>
      </c>
      <c r="U55" s="190">
        <f t="shared" si="20"/>
        <v>118</v>
      </c>
      <c r="V55" s="188">
        <f t="shared" si="20"/>
        <v>1412.8888888888889</v>
      </c>
      <c r="W55" s="195">
        <f t="shared" si="20"/>
        <v>727.94444444444446</v>
      </c>
      <c r="X55" s="186">
        <f t="shared" si="20"/>
        <v>731.16666666666663</v>
      </c>
      <c r="Y55" s="190">
        <f t="shared" si="20"/>
        <v>381.83333333333331</v>
      </c>
      <c r="Z55" s="188">
        <f t="shared" si="20"/>
        <v>1420.4444444444443</v>
      </c>
      <c r="AA55" s="186">
        <f t="shared" si="20"/>
        <v>2134.5555555555557</v>
      </c>
      <c r="AB55" s="163">
        <f t="shared" si="5"/>
        <v>12683.222222222219</v>
      </c>
      <c r="AC55" s="164">
        <f t="shared" si="6"/>
        <v>14322.777777777777</v>
      </c>
    </row>
    <row r="56" spans="1:29" x14ac:dyDescent="0.2">
      <c r="A56" s="130" t="s">
        <v>38</v>
      </c>
      <c r="B56" s="196">
        <f t="shared" ref="B56:AA56" si="21">+B24/$B$65</f>
        <v>881.16666666666663</v>
      </c>
      <c r="C56" s="180">
        <f t="shared" si="21"/>
        <v>1002.3888888888889</v>
      </c>
      <c r="D56" s="181">
        <f t="shared" si="21"/>
        <v>294.5</v>
      </c>
      <c r="E56" s="182">
        <f t="shared" si="21"/>
        <v>499.27777777777777</v>
      </c>
      <c r="F56" s="179">
        <f t="shared" si="21"/>
        <v>710.11111111111109</v>
      </c>
      <c r="G56" s="183">
        <f t="shared" si="21"/>
        <v>1319.1666666666667</v>
      </c>
      <c r="H56" s="181">
        <f t="shared" si="21"/>
        <v>1124.8333333333333</v>
      </c>
      <c r="I56" s="182">
        <f t="shared" si="21"/>
        <v>1678.1111111111111</v>
      </c>
      <c r="J56" s="179">
        <f t="shared" si="21"/>
        <v>284.55555555555554</v>
      </c>
      <c r="K56" s="180">
        <f t="shared" si="21"/>
        <v>80.333333333333329</v>
      </c>
      <c r="L56" s="181">
        <f t="shared" si="21"/>
        <v>880.55555555555554</v>
      </c>
      <c r="M56" s="179">
        <f t="shared" si="21"/>
        <v>513.83333333333337</v>
      </c>
      <c r="N56" s="184">
        <f t="shared" si="21"/>
        <v>1421.9444444444443</v>
      </c>
      <c r="O56" s="197">
        <f t="shared" si="21"/>
        <v>1322.8888888888889</v>
      </c>
      <c r="P56" s="179">
        <f t="shared" si="21"/>
        <v>498.55555555555554</v>
      </c>
      <c r="Q56" s="180">
        <f t="shared" si="21"/>
        <v>814.72222222222217</v>
      </c>
      <c r="R56" s="181">
        <f t="shared" si="21"/>
        <v>753.27777777777783</v>
      </c>
      <c r="S56" s="182">
        <f t="shared" si="21"/>
        <v>999.44444444444446</v>
      </c>
      <c r="T56" s="179">
        <f t="shared" si="21"/>
        <v>272.94444444444446</v>
      </c>
      <c r="U56" s="183">
        <f t="shared" si="21"/>
        <v>151.22222222222223</v>
      </c>
      <c r="V56" s="181">
        <f t="shared" si="21"/>
        <v>1024.1666666666667</v>
      </c>
      <c r="W56" s="198">
        <f t="shared" si="21"/>
        <v>677.16666666666663</v>
      </c>
      <c r="X56" s="179">
        <f t="shared" si="21"/>
        <v>443</v>
      </c>
      <c r="Y56" s="183">
        <f t="shared" si="21"/>
        <v>370.5</v>
      </c>
      <c r="Z56" s="181">
        <f t="shared" si="21"/>
        <v>1144.9444444444443</v>
      </c>
      <c r="AA56" s="179">
        <f t="shared" si="21"/>
        <v>1475.9444444444443</v>
      </c>
      <c r="AB56" s="163">
        <f t="shared" si="5"/>
        <v>9734.5555555555547</v>
      </c>
      <c r="AC56" s="164">
        <f t="shared" si="6"/>
        <v>10905</v>
      </c>
    </row>
    <row r="57" spans="1:29" x14ac:dyDescent="0.2">
      <c r="A57" s="138" t="s">
        <v>39</v>
      </c>
      <c r="B57" s="193">
        <f t="shared" ref="B57:AA57" si="22">+B25/$B$65</f>
        <v>313.22222222222223</v>
      </c>
      <c r="C57" s="187">
        <f t="shared" si="22"/>
        <v>694.83333333333337</v>
      </c>
      <c r="D57" s="188">
        <f t="shared" si="22"/>
        <v>131.94444444444446</v>
      </c>
      <c r="E57" s="189">
        <f t="shared" si="22"/>
        <v>388.72222222222223</v>
      </c>
      <c r="F57" s="186">
        <f t="shared" si="22"/>
        <v>365.11111111111109</v>
      </c>
      <c r="G57" s="190">
        <f t="shared" si="22"/>
        <v>1150.3888888888889</v>
      </c>
      <c r="H57" s="188">
        <f t="shared" si="22"/>
        <v>526.88888888888891</v>
      </c>
      <c r="I57" s="189">
        <f t="shared" si="22"/>
        <v>1288.6666666666667</v>
      </c>
      <c r="J57" s="186">
        <f t="shared" si="22"/>
        <v>87.055555555555557</v>
      </c>
      <c r="K57" s="187">
        <f t="shared" si="22"/>
        <v>65.111111111111114</v>
      </c>
      <c r="L57" s="188">
        <f t="shared" si="22"/>
        <v>896.11111111111109</v>
      </c>
      <c r="M57" s="186">
        <f t="shared" si="22"/>
        <v>365.16666666666669</v>
      </c>
      <c r="N57" s="191">
        <f t="shared" si="22"/>
        <v>1196</v>
      </c>
      <c r="O57" s="194">
        <f t="shared" si="22"/>
        <v>1072</v>
      </c>
      <c r="P57" s="186">
        <f t="shared" si="22"/>
        <v>407.55555555555554</v>
      </c>
      <c r="Q57" s="187">
        <f t="shared" si="22"/>
        <v>614.5</v>
      </c>
      <c r="R57" s="188">
        <f t="shared" si="22"/>
        <v>608.22222222222217</v>
      </c>
      <c r="S57" s="189">
        <f t="shared" si="22"/>
        <v>826.44444444444446</v>
      </c>
      <c r="T57" s="186">
        <f t="shared" si="22"/>
        <v>134.38888888888889</v>
      </c>
      <c r="U57" s="190">
        <f t="shared" si="22"/>
        <v>124.22222222222223</v>
      </c>
      <c r="V57" s="188">
        <f t="shared" si="22"/>
        <v>848.22222222222217</v>
      </c>
      <c r="W57" s="195">
        <f t="shared" si="22"/>
        <v>457.05555555555554</v>
      </c>
      <c r="X57" s="186">
        <f t="shared" si="22"/>
        <v>271.61111111111109</v>
      </c>
      <c r="Y57" s="190">
        <f t="shared" si="22"/>
        <v>364</v>
      </c>
      <c r="Z57" s="188">
        <f t="shared" si="22"/>
        <v>812.05555555555554</v>
      </c>
      <c r="AA57" s="186">
        <f t="shared" si="22"/>
        <v>988.77777777777783</v>
      </c>
      <c r="AB57" s="163">
        <f t="shared" si="5"/>
        <v>6598.3888888888896</v>
      </c>
      <c r="AC57" s="164">
        <f t="shared" si="6"/>
        <v>8399.8888888888887</v>
      </c>
    </row>
    <row r="58" spans="1:29" x14ac:dyDescent="0.2">
      <c r="A58" s="130" t="s">
        <v>40</v>
      </c>
      <c r="B58" s="196">
        <f t="shared" ref="B58:AA58" si="23">+B26/$B$65</f>
        <v>0</v>
      </c>
      <c r="C58" s="180">
        <f t="shared" si="23"/>
        <v>255.83333333333334</v>
      </c>
      <c r="D58" s="181">
        <f t="shared" si="23"/>
        <v>4.4444444444444446</v>
      </c>
      <c r="E58" s="182">
        <f t="shared" si="23"/>
        <v>145.61111111111111</v>
      </c>
      <c r="F58" s="179">
        <f t="shared" si="23"/>
        <v>9.3888888888888893</v>
      </c>
      <c r="G58" s="183">
        <f t="shared" si="23"/>
        <v>400.83333333333331</v>
      </c>
      <c r="H58" s="181">
        <f t="shared" si="23"/>
        <v>54.5</v>
      </c>
      <c r="I58" s="182">
        <f t="shared" si="23"/>
        <v>383.11111111111109</v>
      </c>
      <c r="J58" s="179">
        <f t="shared" si="23"/>
        <v>18.611111111111111</v>
      </c>
      <c r="K58" s="180">
        <f t="shared" si="23"/>
        <v>15.888888888888889</v>
      </c>
      <c r="L58" s="181">
        <f t="shared" si="23"/>
        <v>143.33333333333334</v>
      </c>
      <c r="M58" s="179">
        <f t="shared" si="23"/>
        <v>57.555555555555557</v>
      </c>
      <c r="N58" s="184">
        <f t="shared" si="23"/>
        <v>177</v>
      </c>
      <c r="O58" s="197">
        <f t="shared" si="23"/>
        <v>160.27777777777777</v>
      </c>
      <c r="P58" s="179">
        <f t="shared" si="23"/>
        <v>61.5</v>
      </c>
      <c r="Q58" s="180">
        <f t="shared" si="23"/>
        <v>91.611111111111114</v>
      </c>
      <c r="R58" s="181">
        <f t="shared" si="23"/>
        <v>130.05555555555554</v>
      </c>
      <c r="S58" s="182">
        <f t="shared" si="23"/>
        <v>65.777777777777771</v>
      </c>
      <c r="T58" s="179">
        <f t="shared" si="23"/>
        <v>19.277777777777779</v>
      </c>
      <c r="U58" s="183">
        <f t="shared" si="23"/>
        <v>7.333333333333333</v>
      </c>
      <c r="V58" s="181">
        <f t="shared" si="23"/>
        <v>103.77777777777777</v>
      </c>
      <c r="W58" s="198">
        <f t="shared" si="23"/>
        <v>14.611111111111111</v>
      </c>
      <c r="X58" s="179">
        <f t="shared" si="23"/>
        <v>39.722222222222221</v>
      </c>
      <c r="Y58" s="183">
        <f t="shared" si="23"/>
        <v>30.777777777777779</v>
      </c>
      <c r="Z58" s="181">
        <f t="shared" si="23"/>
        <v>62.055555555555557</v>
      </c>
      <c r="AA58" s="179">
        <f t="shared" si="23"/>
        <v>113.83333333333333</v>
      </c>
      <c r="AB58" s="163">
        <f t="shared" si="5"/>
        <v>823.66666666666663</v>
      </c>
      <c r="AC58" s="164">
        <f t="shared" si="6"/>
        <v>1743.0555555555557</v>
      </c>
    </row>
    <row r="59" spans="1:29" x14ac:dyDescent="0.2">
      <c r="A59" s="138" t="s">
        <v>41</v>
      </c>
      <c r="B59" s="193">
        <f t="shared" ref="B59:AA59" si="24">+B27/$B$65</f>
        <v>0</v>
      </c>
      <c r="C59" s="187">
        <f t="shared" si="24"/>
        <v>0.94444444444444442</v>
      </c>
      <c r="D59" s="188">
        <f t="shared" si="24"/>
        <v>0</v>
      </c>
      <c r="E59" s="189">
        <f t="shared" si="24"/>
        <v>0.1111111111111111</v>
      </c>
      <c r="F59" s="186">
        <f t="shared" si="24"/>
        <v>0</v>
      </c>
      <c r="G59" s="190">
        <f t="shared" si="24"/>
        <v>0.22222222222222221</v>
      </c>
      <c r="H59" s="188">
        <f t="shared" si="24"/>
        <v>0</v>
      </c>
      <c r="I59" s="189">
        <f t="shared" si="24"/>
        <v>0</v>
      </c>
      <c r="J59" s="186">
        <f t="shared" si="24"/>
        <v>0</v>
      </c>
      <c r="K59" s="190">
        <f t="shared" si="24"/>
        <v>0</v>
      </c>
      <c r="L59" s="188">
        <f t="shared" si="24"/>
        <v>0</v>
      </c>
      <c r="M59" s="186">
        <f t="shared" si="24"/>
        <v>0</v>
      </c>
      <c r="N59" s="191">
        <f t="shared" si="24"/>
        <v>0</v>
      </c>
      <c r="O59" s="194">
        <f t="shared" si="24"/>
        <v>0</v>
      </c>
      <c r="P59" s="186">
        <f t="shared" si="24"/>
        <v>0</v>
      </c>
      <c r="Q59" s="190">
        <f t="shared" si="24"/>
        <v>0</v>
      </c>
      <c r="R59" s="188">
        <f t="shared" si="24"/>
        <v>0</v>
      </c>
      <c r="S59" s="189">
        <f t="shared" si="24"/>
        <v>0</v>
      </c>
      <c r="T59" s="186">
        <f t="shared" si="24"/>
        <v>0</v>
      </c>
      <c r="U59" s="190">
        <f t="shared" si="24"/>
        <v>0</v>
      </c>
      <c r="V59" s="188">
        <f t="shared" si="24"/>
        <v>0</v>
      </c>
      <c r="W59" s="189">
        <f t="shared" si="24"/>
        <v>0</v>
      </c>
      <c r="X59" s="186">
        <f t="shared" si="24"/>
        <v>0</v>
      </c>
      <c r="Y59" s="190">
        <f t="shared" si="24"/>
        <v>0</v>
      </c>
      <c r="Z59" s="188">
        <f t="shared" si="24"/>
        <v>0</v>
      </c>
      <c r="AA59" s="186">
        <f t="shared" si="24"/>
        <v>0</v>
      </c>
      <c r="AB59" s="163">
        <f t="shared" si="5"/>
        <v>0</v>
      </c>
      <c r="AC59" s="164">
        <f t="shared" si="6"/>
        <v>1.2777777777777777</v>
      </c>
    </row>
    <row r="60" spans="1:29" x14ac:dyDescent="0.2">
      <c r="A60" s="130" t="s">
        <v>42</v>
      </c>
      <c r="B60" s="55">
        <f t="shared" ref="B60:AA60" si="25">+B28/$B$65</f>
        <v>0</v>
      </c>
      <c r="C60" s="56">
        <f t="shared" si="25"/>
        <v>0</v>
      </c>
      <c r="D60" s="132">
        <f t="shared" si="25"/>
        <v>0</v>
      </c>
      <c r="E60" s="133">
        <f t="shared" si="25"/>
        <v>0</v>
      </c>
      <c r="F60" s="131">
        <f t="shared" si="25"/>
        <v>0</v>
      </c>
      <c r="G60" s="134">
        <f t="shared" si="25"/>
        <v>0</v>
      </c>
      <c r="H60" s="132">
        <f t="shared" si="25"/>
        <v>0</v>
      </c>
      <c r="I60" s="133">
        <f t="shared" si="25"/>
        <v>0</v>
      </c>
      <c r="J60" s="131">
        <f t="shared" si="25"/>
        <v>0</v>
      </c>
      <c r="K60" s="134">
        <f t="shared" si="25"/>
        <v>0</v>
      </c>
      <c r="L60" s="132">
        <f t="shared" si="25"/>
        <v>0</v>
      </c>
      <c r="M60" s="131">
        <f t="shared" si="25"/>
        <v>0</v>
      </c>
      <c r="N60" s="135">
        <f t="shared" si="25"/>
        <v>0</v>
      </c>
      <c r="O60" s="136">
        <f t="shared" si="25"/>
        <v>0</v>
      </c>
      <c r="P60" s="131">
        <f t="shared" si="25"/>
        <v>0</v>
      </c>
      <c r="Q60" s="134">
        <f t="shared" si="25"/>
        <v>0</v>
      </c>
      <c r="R60" s="132">
        <f t="shared" si="25"/>
        <v>0</v>
      </c>
      <c r="S60" s="182">
        <f t="shared" si="25"/>
        <v>0</v>
      </c>
      <c r="T60" s="131">
        <f t="shared" si="25"/>
        <v>0</v>
      </c>
      <c r="U60" s="134">
        <f t="shared" si="25"/>
        <v>0</v>
      </c>
      <c r="V60" s="132">
        <f t="shared" si="25"/>
        <v>0</v>
      </c>
      <c r="W60" s="133">
        <f t="shared" si="25"/>
        <v>0</v>
      </c>
      <c r="X60" s="131">
        <f t="shared" si="25"/>
        <v>0</v>
      </c>
      <c r="Y60" s="134">
        <f t="shared" si="25"/>
        <v>0</v>
      </c>
      <c r="Z60" s="137">
        <f t="shared" si="25"/>
        <v>0</v>
      </c>
      <c r="AA60" s="2">
        <f t="shared" si="25"/>
        <v>0</v>
      </c>
      <c r="AB60" s="163">
        <f t="shared" si="5"/>
        <v>0</v>
      </c>
      <c r="AC60" s="164">
        <f t="shared" si="6"/>
        <v>0</v>
      </c>
    </row>
    <row r="61" spans="1:29" x14ac:dyDescent="0.2">
      <c r="A61" s="138" t="s">
        <v>43</v>
      </c>
      <c r="B61" s="53">
        <f t="shared" ref="B61:AA62" si="26">B29/5</f>
        <v>0</v>
      </c>
      <c r="C61" s="54">
        <f t="shared" si="26"/>
        <v>0</v>
      </c>
      <c r="D61" s="143">
        <f t="shared" si="26"/>
        <v>0</v>
      </c>
      <c r="E61" s="140">
        <f t="shared" si="26"/>
        <v>0</v>
      </c>
      <c r="F61" s="141">
        <f t="shared" si="26"/>
        <v>0</v>
      </c>
      <c r="G61" s="142">
        <f t="shared" si="26"/>
        <v>0</v>
      </c>
      <c r="H61" s="143">
        <f t="shared" si="26"/>
        <v>0</v>
      </c>
      <c r="I61" s="140">
        <f t="shared" si="26"/>
        <v>0</v>
      </c>
      <c r="J61" s="141">
        <f t="shared" si="26"/>
        <v>0</v>
      </c>
      <c r="K61" s="142">
        <f t="shared" si="26"/>
        <v>0</v>
      </c>
      <c r="L61" s="143">
        <f t="shared" si="26"/>
        <v>0</v>
      </c>
      <c r="M61" s="141">
        <f t="shared" si="26"/>
        <v>0</v>
      </c>
      <c r="N61" s="145">
        <f t="shared" si="26"/>
        <v>0</v>
      </c>
      <c r="O61" s="144">
        <f t="shared" si="26"/>
        <v>0</v>
      </c>
      <c r="P61" s="141">
        <f t="shared" si="26"/>
        <v>0</v>
      </c>
      <c r="Q61" s="142">
        <f t="shared" si="26"/>
        <v>0</v>
      </c>
      <c r="R61" s="143">
        <f t="shared" si="26"/>
        <v>0</v>
      </c>
      <c r="S61" s="140">
        <f t="shared" si="26"/>
        <v>0</v>
      </c>
      <c r="T61" s="141">
        <f t="shared" si="26"/>
        <v>0</v>
      </c>
      <c r="U61" s="142">
        <f t="shared" si="26"/>
        <v>0</v>
      </c>
      <c r="V61" s="143">
        <f t="shared" si="26"/>
        <v>0</v>
      </c>
      <c r="W61" s="140">
        <f t="shared" si="26"/>
        <v>0</v>
      </c>
      <c r="X61" s="141">
        <f t="shared" si="26"/>
        <v>0</v>
      </c>
      <c r="Y61" s="142">
        <f t="shared" si="26"/>
        <v>0</v>
      </c>
      <c r="Z61" s="3">
        <f t="shared" si="26"/>
        <v>0</v>
      </c>
      <c r="AA61" s="139">
        <f t="shared" si="26"/>
        <v>0</v>
      </c>
      <c r="AB61" s="163">
        <f t="shared" si="5"/>
        <v>0</v>
      </c>
      <c r="AC61" s="164">
        <f t="shared" si="6"/>
        <v>0</v>
      </c>
    </row>
    <row r="62" spans="1:29" ht="13.5" thickBot="1" x14ac:dyDescent="0.25">
      <c r="A62" s="130" t="s">
        <v>44</v>
      </c>
      <c r="B62" s="55">
        <f t="shared" si="26"/>
        <v>0</v>
      </c>
      <c r="C62" s="56">
        <f t="shared" si="26"/>
        <v>0</v>
      </c>
      <c r="D62" s="132">
        <f t="shared" si="26"/>
        <v>0</v>
      </c>
      <c r="E62" s="133">
        <f t="shared" si="26"/>
        <v>0</v>
      </c>
      <c r="F62" s="131">
        <f t="shared" si="26"/>
        <v>0</v>
      </c>
      <c r="G62" s="134">
        <f t="shared" si="26"/>
        <v>0</v>
      </c>
      <c r="H62" s="132">
        <f t="shared" si="26"/>
        <v>0</v>
      </c>
      <c r="I62" s="133">
        <f t="shared" si="26"/>
        <v>0</v>
      </c>
      <c r="J62" s="131">
        <f t="shared" si="26"/>
        <v>0</v>
      </c>
      <c r="K62" s="134">
        <f t="shared" si="26"/>
        <v>0</v>
      </c>
      <c r="L62" s="132">
        <f t="shared" si="26"/>
        <v>0</v>
      </c>
      <c r="M62" s="131">
        <f t="shared" si="26"/>
        <v>0</v>
      </c>
      <c r="N62" s="135">
        <f t="shared" si="26"/>
        <v>0</v>
      </c>
      <c r="O62" s="136">
        <f t="shared" si="26"/>
        <v>0</v>
      </c>
      <c r="P62" s="131">
        <f t="shared" si="26"/>
        <v>0</v>
      </c>
      <c r="Q62" s="134">
        <f t="shared" si="26"/>
        <v>0</v>
      </c>
      <c r="R62" s="132">
        <f t="shared" si="26"/>
        <v>0</v>
      </c>
      <c r="S62" s="133">
        <f t="shared" si="26"/>
        <v>0</v>
      </c>
      <c r="T62" s="131">
        <f t="shared" si="26"/>
        <v>0</v>
      </c>
      <c r="U62" s="134">
        <f t="shared" si="26"/>
        <v>0</v>
      </c>
      <c r="V62" s="132">
        <f t="shared" si="26"/>
        <v>0</v>
      </c>
      <c r="W62" s="133">
        <f t="shared" si="26"/>
        <v>0</v>
      </c>
      <c r="X62" s="131">
        <f t="shared" si="26"/>
        <v>0</v>
      </c>
      <c r="Y62" s="134">
        <f t="shared" si="26"/>
        <v>0</v>
      </c>
      <c r="Z62" s="137">
        <f t="shared" si="26"/>
        <v>0</v>
      </c>
      <c r="AA62" s="2">
        <f t="shared" si="26"/>
        <v>0</v>
      </c>
      <c r="AB62" s="163">
        <f t="shared" si="5"/>
        <v>0</v>
      </c>
      <c r="AC62" s="164">
        <f t="shared" si="6"/>
        <v>0</v>
      </c>
    </row>
    <row r="63" spans="1:29" s="87" customFormat="1" ht="14.25" thickTop="1" thickBot="1" x14ac:dyDescent="0.25">
      <c r="A63" s="9" t="s">
        <v>47</v>
      </c>
      <c r="B63" s="14">
        <f t="shared" ref="B63:AA63" si="27">SUM(B39:B62)</f>
        <v>18341.833333333336</v>
      </c>
      <c r="C63" s="1">
        <f t="shared" si="27"/>
        <v>17955.777777777774</v>
      </c>
      <c r="D63" s="41">
        <f t="shared" si="27"/>
        <v>8352.6111111111131</v>
      </c>
      <c r="E63" s="257">
        <f t="shared" si="27"/>
        <v>8253.8888888888905</v>
      </c>
      <c r="F63" s="14">
        <f t="shared" si="27"/>
        <v>20837.222222222223</v>
      </c>
      <c r="G63" s="1">
        <f t="shared" si="27"/>
        <v>18943.444444444445</v>
      </c>
      <c r="H63" s="41">
        <f t="shared" si="27"/>
        <v>25995.722222222215</v>
      </c>
      <c r="I63" s="257">
        <f t="shared" si="27"/>
        <v>27226.111111111109</v>
      </c>
      <c r="J63" s="14">
        <f t="shared" si="27"/>
        <v>4660.0555555555557</v>
      </c>
      <c r="K63" s="1">
        <f t="shared" si="27"/>
        <v>4624.8333333333321</v>
      </c>
      <c r="L63" s="41">
        <f t="shared" si="27"/>
        <v>14451.055555555555</v>
      </c>
      <c r="M63" s="257">
        <f t="shared" si="27"/>
        <v>14503.444444444443</v>
      </c>
      <c r="N63" s="14">
        <f t="shared" si="27"/>
        <v>26910.166666666668</v>
      </c>
      <c r="O63" s="1">
        <f t="shared" si="27"/>
        <v>26984.833333333336</v>
      </c>
      <c r="P63" s="41">
        <f t="shared" si="27"/>
        <v>13674.444444444442</v>
      </c>
      <c r="Q63" s="257">
        <f t="shared" si="27"/>
        <v>13586.722222222221</v>
      </c>
      <c r="R63" s="14">
        <f t="shared" si="27"/>
        <v>17651.277777777781</v>
      </c>
      <c r="S63" s="1">
        <f t="shared" si="27"/>
        <v>18044.277777777777</v>
      </c>
      <c r="T63" s="41">
        <f t="shared" si="27"/>
        <v>4595.2222222222208</v>
      </c>
      <c r="U63" s="257">
        <f t="shared" si="27"/>
        <v>5018.333333333333</v>
      </c>
      <c r="V63" s="14">
        <f t="shared" si="27"/>
        <v>14561.833333333332</v>
      </c>
      <c r="W63" s="1">
        <f t="shared" si="27"/>
        <v>16443.166666666664</v>
      </c>
      <c r="X63" s="41">
        <f t="shared" si="27"/>
        <v>12127.666666666664</v>
      </c>
      <c r="Y63" s="257">
        <f t="shared" si="27"/>
        <v>7715</v>
      </c>
      <c r="Z63" s="14">
        <f t="shared" si="27"/>
        <v>26989.111111111109</v>
      </c>
      <c r="AA63" s="1">
        <f t="shared" si="27"/>
        <v>29459.666666666668</v>
      </c>
      <c r="AB63" s="41">
        <f>AB31/B65</f>
        <v>209148.22222222222</v>
      </c>
      <c r="AC63" s="1">
        <f>SUM(AC39:AC62)</f>
        <v>208759.5</v>
      </c>
    </row>
    <row r="64" spans="1:29" ht="15.75" thickTop="1" x14ac:dyDescent="0.2">
      <c r="A64" s="8"/>
      <c r="AB64" s="174" t="str">
        <f>IF(AB63='Daily Total'!D45,"Correct","Wrong")</f>
        <v>Correct</v>
      </c>
      <c r="AC64" s="174" t="str">
        <f>IF(AC63='Daily Total'!E45,"Correct","Wrong")</f>
        <v>Correct</v>
      </c>
    </row>
    <row r="65" spans="1:30" x14ac:dyDescent="0.2">
      <c r="A65" t="s">
        <v>48</v>
      </c>
      <c r="B65">
        <f>COUNTIF('Daily Total'!$G$7:$G$37,1)</f>
        <v>18</v>
      </c>
    </row>
    <row r="67" spans="1:30" s="8" customFormat="1" x14ac:dyDescent="0.2">
      <c r="A67" s="42" t="s">
        <v>53</v>
      </c>
      <c r="B67" s="17"/>
      <c r="C67" s="17"/>
      <c r="AB67" s="42"/>
      <c r="AC67" s="42"/>
    </row>
    <row r="68" spans="1:30" s="8" customFormat="1" ht="13.5" thickBot="1" x14ac:dyDescent="0.25">
      <c r="A68" s="42"/>
      <c r="B68" s="17"/>
      <c r="C68" s="17"/>
      <c r="AB68" s="42"/>
      <c r="AC68" s="42"/>
    </row>
    <row r="69" spans="1:30" s="8" customFormat="1" ht="14.25" thickTop="1" thickBot="1" x14ac:dyDescent="0.25">
      <c r="A69" s="276" t="s">
        <v>2</v>
      </c>
      <c r="B69" s="270" t="s">
        <v>3</v>
      </c>
      <c r="C69" s="271"/>
      <c r="D69" s="270" t="s">
        <v>4</v>
      </c>
      <c r="E69" s="271"/>
      <c r="F69" s="270" t="s">
        <v>5</v>
      </c>
      <c r="G69" s="271"/>
      <c r="H69" s="270" t="s">
        <v>6</v>
      </c>
      <c r="I69" s="271"/>
      <c r="J69" s="270" t="s">
        <v>7</v>
      </c>
      <c r="K69" s="271"/>
      <c r="L69" s="270" t="s">
        <v>8</v>
      </c>
      <c r="M69" s="271"/>
      <c r="N69" s="270" t="s">
        <v>9</v>
      </c>
      <c r="O69" s="271"/>
      <c r="P69" s="270" t="s">
        <v>10</v>
      </c>
      <c r="Q69" s="271"/>
      <c r="R69" s="270" t="s">
        <v>11</v>
      </c>
      <c r="S69" s="271"/>
      <c r="T69" s="270" t="s">
        <v>12</v>
      </c>
      <c r="U69" s="271"/>
      <c r="V69" s="270" t="s">
        <v>13</v>
      </c>
      <c r="W69" s="271"/>
      <c r="X69" s="270" t="s">
        <v>14</v>
      </c>
      <c r="Y69" s="271"/>
      <c r="Z69" s="270" t="s">
        <v>15</v>
      </c>
      <c r="AA69" s="271"/>
      <c r="AB69" s="270" t="s">
        <v>50</v>
      </c>
      <c r="AC69" s="271"/>
    </row>
    <row r="70" spans="1:30" s="65" customFormat="1" ht="15" thickTop="1" thickBot="1" x14ac:dyDescent="0.3">
      <c r="A70" s="277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0" s="8" customFormat="1" ht="13.5" thickTop="1" x14ac:dyDescent="0.2">
      <c r="A71" s="225" t="s">
        <v>19</v>
      </c>
      <c r="B71" s="226">
        <f>B7/B31</f>
        <v>0</v>
      </c>
      <c r="C71" s="227">
        <f t="shared" ref="C71:AC71" si="28">C7/C31</f>
        <v>0</v>
      </c>
      <c r="D71" s="228">
        <f t="shared" si="28"/>
        <v>0</v>
      </c>
      <c r="E71" s="229">
        <f t="shared" si="28"/>
        <v>0</v>
      </c>
      <c r="F71" s="226">
        <f t="shared" si="28"/>
        <v>0</v>
      </c>
      <c r="G71" s="227">
        <f t="shared" si="28"/>
        <v>0</v>
      </c>
      <c r="H71" s="228">
        <f t="shared" si="28"/>
        <v>0</v>
      </c>
      <c r="I71" s="229">
        <f t="shared" si="28"/>
        <v>0</v>
      </c>
      <c r="J71" s="226">
        <f t="shared" si="28"/>
        <v>0</v>
      </c>
      <c r="K71" s="227">
        <f t="shared" si="28"/>
        <v>0</v>
      </c>
      <c r="L71" s="228">
        <f t="shared" si="28"/>
        <v>0</v>
      </c>
      <c r="M71" s="226">
        <f t="shared" si="28"/>
        <v>0</v>
      </c>
      <c r="N71" s="230">
        <f t="shared" si="28"/>
        <v>0</v>
      </c>
      <c r="O71" s="231">
        <f t="shared" si="28"/>
        <v>0</v>
      </c>
      <c r="P71" s="226">
        <f t="shared" si="28"/>
        <v>0</v>
      </c>
      <c r="Q71" s="227">
        <f t="shared" si="28"/>
        <v>0</v>
      </c>
      <c r="R71" s="228">
        <f t="shared" si="28"/>
        <v>0</v>
      </c>
      <c r="S71" s="229">
        <f t="shared" si="28"/>
        <v>0</v>
      </c>
      <c r="T71" s="226">
        <f t="shared" si="28"/>
        <v>0</v>
      </c>
      <c r="U71" s="227">
        <f t="shared" si="28"/>
        <v>0</v>
      </c>
      <c r="V71" s="228">
        <f t="shared" si="28"/>
        <v>0</v>
      </c>
      <c r="W71" s="229">
        <f t="shared" si="28"/>
        <v>0</v>
      </c>
      <c r="X71" s="226">
        <f t="shared" si="28"/>
        <v>0</v>
      </c>
      <c r="Y71" s="227">
        <f t="shared" si="28"/>
        <v>0</v>
      </c>
      <c r="Z71" s="228">
        <f t="shared" si="28"/>
        <v>0</v>
      </c>
      <c r="AA71" s="226">
        <f t="shared" si="28"/>
        <v>0</v>
      </c>
      <c r="AB71" s="232">
        <f t="shared" si="28"/>
        <v>0</v>
      </c>
      <c r="AC71" s="233">
        <f t="shared" si="28"/>
        <v>0</v>
      </c>
      <c r="AD71" s="17"/>
    </row>
    <row r="72" spans="1:30" s="8" customFormat="1" x14ac:dyDescent="0.2">
      <c r="A72" s="234" t="s">
        <v>21</v>
      </c>
      <c r="B72" s="235">
        <f>B8/B31</f>
        <v>1.436909554055241E-2</v>
      </c>
      <c r="C72" s="236">
        <f t="shared" ref="C72:AC72" si="29">C8/C31</f>
        <v>0</v>
      </c>
      <c r="D72" s="237">
        <f t="shared" si="29"/>
        <v>1.6142656654273113E-2</v>
      </c>
      <c r="E72" s="238">
        <f t="shared" si="29"/>
        <v>1.8173251665881403E-4</v>
      </c>
      <c r="F72" s="235">
        <f t="shared" si="29"/>
        <v>2.2995707467939316E-2</v>
      </c>
      <c r="G72" s="236">
        <f t="shared" si="29"/>
        <v>2.4048190227050109E-4</v>
      </c>
      <c r="H72" s="237">
        <f t="shared" si="29"/>
        <v>1.2995727929595254E-2</v>
      </c>
      <c r="I72" s="238">
        <f t="shared" si="29"/>
        <v>8.3661517742363337E-4</v>
      </c>
      <c r="J72" s="235">
        <f t="shared" si="29"/>
        <v>2.288956974761865E-3</v>
      </c>
      <c r="K72" s="236">
        <f t="shared" si="29"/>
        <v>2.3304143092243565E-3</v>
      </c>
      <c r="L72" s="237">
        <f t="shared" si="29"/>
        <v>1.3993595239102103E-3</v>
      </c>
      <c r="M72" s="235">
        <f t="shared" si="29"/>
        <v>2.9686434640047192E-3</v>
      </c>
      <c r="N72" s="239">
        <f t="shared" si="29"/>
        <v>4.6863742121420445E-3</v>
      </c>
      <c r="O72" s="240">
        <f t="shared" si="29"/>
        <v>3.0408027554572835E-3</v>
      </c>
      <c r="P72" s="235">
        <f t="shared" si="29"/>
        <v>2.6082717152839849E-3</v>
      </c>
      <c r="Q72" s="236">
        <f t="shared" si="29"/>
        <v>3.2548116829747998E-3</v>
      </c>
      <c r="R72" s="237">
        <f t="shared" si="29"/>
        <v>8.9700777091995224E-4</v>
      </c>
      <c r="S72" s="238">
        <f t="shared" si="29"/>
        <v>1.9304365495986723E-3</v>
      </c>
      <c r="T72" s="235">
        <f t="shared" si="29"/>
        <v>3.6269555335251588E-5</v>
      </c>
      <c r="U72" s="236">
        <f t="shared" si="29"/>
        <v>0</v>
      </c>
      <c r="V72" s="237">
        <f t="shared" si="29"/>
        <v>2.2890890570097629E-4</v>
      </c>
      <c r="W72" s="238">
        <f t="shared" si="29"/>
        <v>0</v>
      </c>
      <c r="X72" s="235">
        <f t="shared" si="29"/>
        <v>1.4200771422550826E-4</v>
      </c>
      <c r="Y72" s="236">
        <f t="shared" si="29"/>
        <v>0</v>
      </c>
      <c r="Z72" s="237">
        <f t="shared" si="29"/>
        <v>0</v>
      </c>
      <c r="AA72" s="235">
        <f t="shared" si="29"/>
        <v>0</v>
      </c>
      <c r="AB72" s="241">
        <f t="shared" si="29"/>
        <v>6.8330062571254624E-3</v>
      </c>
      <c r="AC72" s="242">
        <f t="shared" si="29"/>
        <v>1.1677445949898222E-3</v>
      </c>
      <c r="AD72" s="17"/>
    </row>
    <row r="73" spans="1:30" s="8" customFormat="1" x14ac:dyDescent="0.2">
      <c r="A73" s="243" t="s">
        <v>23</v>
      </c>
      <c r="B73" s="244">
        <f>B9/B31</f>
        <v>6.8023007514697725E-2</v>
      </c>
      <c r="C73" s="245">
        <f t="shared" ref="C73:AC73" si="30">C9/C31</f>
        <v>2.2091310751104565E-3</v>
      </c>
      <c r="D73" s="246">
        <f t="shared" si="30"/>
        <v>6.8255435758611746E-2</v>
      </c>
      <c r="E73" s="247">
        <f t="shared" si="30"/>
        <v>1.2303964461196743E-2</v>
      </c>
      <c r="F73" s="244">
        <f t="shared" si="30"/>
        <v>9.1252299570746792E-2</v>
      </c>
      <c r="G73" s="245">
        <f t="shared" si="30"/>
        <v>1.1827603803133304E-2</v>
      </c>
      <c r="H73" s="246">
        <f t="shared" si="30"/>
        <v>5.4962034351805744E-2</v>
      </c>
      <c r="I73" s="247">
        <f t="shared" si="30"/>
        <v>1.3410329136653947E-2</v>
      </c>
      <c r="J73" s="244">
        <f t="shared" si="30"/>
        <v>1.3793350103122281E-2</v>
      </c>
      <c r="K73" s="245">
        <f t="shared" si="30"/>
        <v>3.3766982593967348E-2</v>
      </c>
      <c r="L73" s="246">
        <f t="shared" si="30"/>
        <v>1.615798922800718E-2</v>
      </c>
      <c r="M73" s="244">
        <f t="shared" si="30"/>
        <v>3.7761144862140029E-2</v>
      </c>
      <c r="N73" s="248">
        <f t="shared" si="30"/>
        <v>3.3386803417956454E-2</v>
      </c>
      <c r="O73" s="249">
        <f t="shared" si="30"/>
        <v>4.2670059519030239E-2</v>
      </c>
      <c r="P73" s="244">
        <f t="shared" si="30"/>
        <v>3.1327699683107176E-2</v>
      </c>
      <c r="Q73" s="245">
        <f t="shared" si="30"/>
        <v>4.5305670160000984E-2</v>
      </c>
      <c r="R73" s="246">
        <f t="shared" si="30"/>
        <v>3.1804433421565324E-2</v>
      </c>
      <c r="S73" s="247">
        <f t="shared" si="30"/>
        <v>3.9541621381970891E-2</v>
      </c>
      <c r="T73" s="244">
        <f t="shared" si="30"/>
        <v>1.0663249268563968E-2</v>
      </c>
      <c r="U73" s="245">
        <f t="shared" si="30"/>
        <v>7.03974316395439E-2</v>
      </c>
      <c r="V73" s="246">
        <f t="shared" si="30"/>
        <v>1.7374185942704103E-2</v>
      </c>
      <c r="W73" s="247">
        <f t="shared" si="30"/>
        <v>5.0774215564047209E-2</v>
      </c>
      <c r="X73" s="244">
        <f t="shared" si="30"/>
        <v>3.891927548580381E-2</v>
      </c>
      <c r="Y73" s="245">
        <f t="shared" si="30"/>
        <v>5.0140419096997194E-2</v>
      </c>
      <c r="Z73" s="246">
        <f t="shared" si="30"/>
        <v>4.3179965582827641E-2</v>
      </c>
      <c r="AA73" s="244">
        <f t="shared" si="30"/>
        <v>2.5920561822755782E-2</v>
      </c>
      <c r="AB73" s="241">
        <f t="shared" si="30"/>
        <v>4.4338836784545144E-2</v>
      </c>
      <c r="AC73" s="242">
        <f t="shared" si="30"/>
        <v>2.9954724615326889E-2</v>
      </c>
      <c r="AD73" s="17"/>
    </row>
    <row r="74" spans="1:30" s="8" customFormat="1" x14ac:dyDescent="0.2">
      <c r="A74" s="234" t="s">
        <v>24</v>
      </c>
      <c r="B74" s="235">
        <f>B10/B31</f>
        <v>0.10593270392817876</v>
      </c>
      <c r="C74" s="236">
        <f t="shared" ref="C74:AC74" si="31">C10/C31</f>
        <v>3.2901820522023242E-2</v>
      </c>
      <c r="D74" s="237">
        <f t="shared" si="31"/>
        <v>9.775386273088256E-2</v>
      </c>
      <c r="E74" s="238">
        <f t="shared" si="31"/>
        <v>6.2065019855960156E-2</v>
      </c>
      <c r="F74" s="235">
        <f t="shared" si="31"/>
        <v>0.11178979923747567</v>
      </c>
      <c r="G74" s="236">
        <f t="shared" si="31"/>
        <v>4.3477368306831445E-2</v>
      </c>
      <c r="H74" s="237">
        <f t="shared" si="31"/>
        <v>8.3815072137937222E-2</v>
      </c>
      <c r="I74" s="238">
        <f t="shared" si="31"/>
        <v>3.9257657069398252E-2</v>
      </c>
      <c r="J74" s="235">
        <f t="shared" si="31"/>
        <v>3.0126011850121006E-2</v>
      </c>
      <c r="K74" s="236">
        <f t="shared" si="31"/>
        <v>8.5768856535370641E-2</v>
      </c>
      <c r="L74" s="237">
        <f t="shared" si="31"/>
        <v>3.3730715557110401E-2</v>
      </c>
      <c r="M74" s="235">
        <f t="shared" si="31"/>
        <v>8.6990829764576991E-2</v>
      </c>
      <c r="N74" s="239">
        <f t="shared" si="31"/>
        <v>5.9465340443409453E-2</v>
      </c>
      <c r="O74" s="240">
        <f t="shared" si="31"/>
        <v>8.3003415498829586E-2</v>
      </c>
      <c r="P74" s="235">
        <f t="shared" si="31"/>
        <v>7.1593402128869749E-2</v>
      </c>
      <c r="Q74" s="236">
        <f t="shared" si="31"/>
        <v>8.2535645503575797E-2</v>
      </c>
      <c r="R74" s="237">
        <f t="shared" si="31"/>
        <v>7.2059624263902833E-2</v>
      </c>
      <c r="S74" s="238">
        <f t="shared" si="31"/>
        <v>6.5394692684969377E-2</v>
      </c>
      <c r="T74" s="235">
        <f t="shared" si="31"/>
        <v>3.3525158981550889E-2</v>
      </c>
      <c r="U74" s="236">
        <f t="shared" si="31"/>
        <v>0.13900143916749697</v>
      </c>
      <c r="V74" s="237">
        <f t="shared" si="31"/>
        <v>3.9837779888826572E-2</v>
      </c>
      <c r="W74" s="238">
        <f t="shared" si="31"/>
        <v>0.10101460586464489</v>
      </c>
      <c r="X74" s="235">
        <f t="shared" si="31"/>
        <v>7.1677248531823473E-2</v>
      </c>
      <c r="Y74" s="236">
        <f t="shared" si="31"/>
        <v>9.5369770288759273E-2</v>
      </c>
      <c r="Z74" s="237">
        <f t="shared" si="31"/>
        <v>6.9947962552799073E-2</v>
      </c>
      <c r="AA74" s="235">
        <f t="shared" si="31"/>
        <v>5.1094339907293208E-2</v>
      </c>
      <c r="AB74" s="241">
        <f t="shared" si="31"/>
        <v>7.2857420627795072E-2</v>
      </c>
      <c r="AC74" s="242">
        <f t="shared" si="31"/>
        <v>6.6078962208240152E-2</v>
      </c>
      <c r="AD74" s="17"/>
    </row>
    <row r="75" spans="1:30" s="8" customFormat="1" x14ac:dyDescent="0.2">
      <c r="A75" s="243" t="s">
        <v>20</v>
      </c>
      <c r="B75" s="244">
        <f>B11/B31</f>
        <v>0.11024888460804536</v>
      </c>
      <c r="C75" s="245">
        <f t="shared" ref="C75:AC75" si="32">C11/C31</f>
        <v>4.4674570859271547E-2</v>
      </c>
      <c r="D75" s="246">
        <f t="shared" si="32"/>
        <v>8.6247148263683349E-2</v>
      </c>
      <c r="E75" s="247">
        <f t="shared" si="32"/>
        <v>7.8562293868210273E-2</v>
      </c>
      <c r="F75" s="244">
        <f t="shared" si="32"/>
        <v>9.6278028101421068E-2</v>
      </c>
      <c r="G75" s="245">
        <f t="shared" si="32"/>
        <v>5.6577766568323258E-2</v>
      </c>
      <c r="H75" s="246">
        <f t="shared" si="32"/>
        <v>9.4133009063457021E-2</v>
      </c>
      <c r="I75" s="247">
        <f t="shared" si="32"/>
        <v>5.4573836390719693E-2</v>
      </c>
      <c r="J75" s="244">
        <f t="shared" si="32"/>
        <v>4.0187885218345036E-2</v>
      </c>
      <c r="K75" s="245">
        <f t="shared" si="32"/>
        <v>0.14229942220140065</v>
      </c>
      <c r="L75" s="246">
        <f t="shared" si="32"/>
        <v>4.4733372033569252E-2</v>
      </c>
      <c r="M75" s="244">
        <f t="shared" si="32"/>
        <v>0.13396434563437037</v>
      </c>
      <c r="N75" s="248">
        <f t="shared" si="32"/>
        <v>7.0159357368033151E-2</v>
      </c>
      <c r="O75" s="249">
        <f t="shared" si="32"/>
        <v>0.10114117601039267</v>
      </c>
      <c r="P75" s="244">
        <f t="shared" si="32"/>
        <v>9.823271309011132E-2</v>
      </c>
      <c r="Q75" s="245">
        <f t="shared" si="32"/>
        <v>9.2291902633698755E-2</v>
      </c>
      <c r="R75" s="246">
        <f t="shared" si="32"/>
        <v>9.3191238909364441E-2</v>
      </c>
      <c r="S75" s="247">
        <f t="shared" si="32"/>
        <v>7.073956963888213E-2</v>
      </c>
      <c r="T75" s="244">
        <f t="shared" si="32"/>
        <v>4.696907415915081E-2</v>
      </c>
      <c r="U75" s="245">
        <f t="shared" si="32"/>
        <v>0.16942322594929701</v>
      </c>
      <c r="V75" s="246">
        <f t="shared" si="32"/>
        <v>4.3340086146051511E-2</v>
      </c>
      <c r="W75" s="247">
        <f t="shared" si="32"/>
        <v>0.10207887775063602</v>
      </c>
      <c r="X75" s="244">
        <f t="shared" si="32"/>
        <v>9.0857451740281633E-2</v>
      </c>
      <c r="Y75" s="245">
        <f t="shared" si="32"/>
        <v>0.13449989198531001</v>
      </c>
      <c r="Z75" s="246">
        <f t="shared" si="32"/>
        <v>8.1851940288676095E-2</v>
      </c>
      <c r="AA75" s="244">
        <f t="shared" si="32"/>
        <v>6.1579485322682238E-2</v>
      </c>
      <c r="AB75" s="241">
        <f t="shared" si="32"/>
        <v>8.1586477213926964E-2</v>
      </c>
      <c r="AC75" s="242">
        <f t="shared" si="32"/>
        <v>8.2628308864719668E-2</v>
      </c>
      <c r="AD75" s="17"/>
    </row>
    <row r="76" spans="1:30" s="8" customFormat="1" x14ac:dyDescent="0.2">
      <c r="A76" s="234" t="s">
        <v>22</v>
      </c>
      <c r="B76" s="235">
        <f>B12/B31</f>
        <v>9.3641432911407738E-2</v>
      </c>
      <c r="C76" s="236">
        <f t="shared" ref="C76:AC76" si="33">C12/C31</f>
        <v>4.1379438373287461E-2</v>
      </c>
      <c r="D76" s="237">
        <f t="shared" si="33"/>
        <v>6.6885272070609986E-2</v>
      </c>
      <c r="E76" s="238">
        <f t="shared" si="33"/>
        <v>6.9569899710574146E-2</v>
      </c>
      <c r="F76" s="235">
        <f t="shared" si="33"/>
        <v>8.8538139547284511E-2</v>
      </c>
      <c r="G76" s="236">
        <f t="shared" si="33"/>
        <v>4.4665114287557699E-2</v>
      </c>
      <c r="H76" s="237">
        <f t="shared" si="33"/>
        <v>7.7771342720917763E-2</v>
      </c>
      <c r="I76" s="238">
        <f t="shared" si="33"/>
        <v>4.8523680290570734E-2</v>
      </c>
      <c r="J76" s="235">
        <f t="shared" si="33"/>
        <v>3.7910849894493392E-2</v>
      </c>
      <c r="K76" s="236">
        <f t="shared" si="33"/>
        <v>0.13111583600610233</v>
      </c>
      <c r="L76" s="237">
        <f t="shared" si="33"/>
        <v>3.6979228737616242E-2</v>
      </c>
      <c r="M76" s="235">
        <f t="shared" si="33"/>
        <v>0.1202587890999073</v>
      </c>
      <c r="N76" s="239">
        <f t="shared" si="33"/>
        <v>5.6434680820755478E-2</v>
      </c>
      <c r="O76" s="240">
        <f t="shared" si="33"/>
        <v>8.9241487502238911E-2</v>
      </c>
      <c r="P76" s="235">
        <f t="shared" si="33"/>
        <v>7.5095474120419267E-2</v>
      </c>
      <c r="Q76" s="236">
        <f t="shared" si="33"/>
        <v>7.7359022902261598E-2</v>
      </c>
      <c r="R76" s="237">
        <f t="shared" si="33"/>
        <v>8.420857161741517E-2</v>
      </c>
      <c r="S76" s="238">
        <f t="shared" si="33"/>
        <v>5.7808415718125478E-2</v>
      </c>
      <c r="T76" s="235">
        <f t="shared" si="33"/>
        <v>3.9956960127668834E-2</v>
      </c>
      <c r="U76" s="236">
        <f t="shared" si="33"/>
        <v>0.12521864275434519</v>
      </c>
      <c r="V76" s="237">
        <f t="shared" si="33"/>
        <v>3.5889101265484731E-2</v>
      </c>
      <c r="W76" s="238">
        <f t="shared" si="33"/>
        <v>8.3982877047878726E-2</v>
      </c>
      <c r="X76" s="235">
        <f t="shared" si="33"/>
        <v>7.2680464319416577E-2</v>
      </c>
      <c r="Y76" s="236">
        <f t="shared" si="33"/>
        <v>0.11648304169367034</v>
      </c>
      <c r="Z76" s="237">
        <f t="shared" si="33"/>
        <v>7.2640406419049661E-2</v>
      </c>
      <c r="AA76" s="235">
        <f t="shared" si="33"/>
        <v>5.5009297080377315E-2</v>
      </c>
      <c r="AB76" s="241">
        <f t="shared" si="33"/>
        <v>6.9013256945898022E-2</v>
      </c>
      <c r="AC76" s="242">
        <f t="shared" si="33"/>
        <v>7.1210598266851999E-2</v>
      </c>
      <c r="AD76" s="17"/>
    </row>
    <row r="77" spans="1:30" s="8" customFormat="1" x14ac:dyDescent="0.2">
      <c r="A77" s="243" t="s">
        <v>27</v>
      </c>
      <c r="B77" s="244">
        <f>B13/B31</f>
        <v>7.824554070385549E-2</v>
      </c>
      <c r="C77" s="245">
        <f t="shared" ref="C77:AC77" si="34">C13/C31</f>
        <v>5.1908392222868527E-2</v>
      </c>
      <c r="D77" s="246">
        <f t="shared" si="34"/>
        <v>5.9721843468775564E-2</v>
      </c>
      <c r="E77" s="247">
        <f t="shared" si="34"/>
        <v>5.7360166924681967E-2</v>
      </c>
      <c r="F77" s="244">
        <f t="shared" si="34"/>
        <v>8.7703628655984217E-2</v>
      </c>
      <c r="G77" s="245">
        <f t="shared" si="34"/>
        <v>3.5614783185036157E-2</v>
      </c>
      <c r="H77" s="246">
        <f t="shared" si="34"/>
        <v>7.5561577439023087E-2</v>
      </c>
      <c r="I77" s="247">
        <f t="shared" si="34"/>
        <v>5.1164119411512644E-2</v>
      </c>
      <c r="J77" s="244">
        <f t="shared" si="34"/>
        <v>4.1856916345775562E-2</v>
      </c>
      <c r="K77" s="245">
        <f t="shared" si="34"/>
        <v>0.1276202145422658</v>
      </c>
      <c r="L77" s="246">
        <f t="shared" si="34"/>
        <v>3.5583713608002492E-2</v>
      </c>
      <c r="M77" s="244">
        <f t="shared" si="34"/>
        <v>0.10929587607541504</v>
      </c>
      <c r="N77" s="248">
        <f t="shared" si="34"/>
        <v>5.3847884834934343E-2</v>
      </c>
      <c r="O77" s="249">
        <f t="shared" si="34"/>
        <v>8.9010905302772961E-2</v>
      </c>
      <c r="P77" s="244">
        <f t="shared" si="34"/>
        <v>5.7715121475583005E-2</v>
      </c>
      <c r="Q77" s="245">
        <f t="shared" si="34"/>
        <v>6.5353838101741488E-2</v>
      </c>
      <c r="R77" s="246">
        <f t="shared" si="34"/>
        <v>7.3737186165307514E-2</v>
      </c>
      <c r="S77" s="247">
        <f t="shared" si="34"/>
        <v>5.5887215707041631E-2</v>
      </c>
      <c r="T77" s="244">
        <f t="shared" si="34"/>
        <v>3.7381821698865975E-2</v>
      </c>
      <c r="U77" s="245">
        <f t="shared" si="34"/>
        <v>8.9018044946307981E-2</v>
      </c>
      <c r="V77" s="246">
        <f t="shared" si="34"/>
        <v>3.5282492665377148E-2</v>
      </c>
      <c r="W77" s="247">
        <f t="shared" si="34"/>
        <v>8.5597867401858929E-2</v>
      </c>
      <c r="X77" s="244">
        <f t="shared" si="34"/>
        <v>6.0032615965331791E-2</v>
      </c>
      <c r="Y77" s="245">
        <f t="shared" si="34"/>
        <v>7.6971268092460576E-2</v>
      </c>
      <c r="Z77" s="246">
        <f t="shared" si="34"/>
        <v>6.9163695646804066E-2</v>
      </c>
      <c r="AA77" s="244">
        <f t="shared" si="34"/>
        <v>5.6672588133681832E-2</v>
      </c>
      <c r="AB77" s="241">
        <f t="shared" si="34"/>
        <v>6.3376903355090011E-2</v>
      </c>
      <c r="AC77" s="242">
        <f t="shared" si="34"/>
        <v>6.7371784278080757E-2</v>
      </c>
      <c r="AD77" s="17"/>
    </row>
    <row r="78" spans="1:30" s="8" customFormat="1" x14ac:dyDescent="0.2">
      <c r="A78" s="234" t="s">
        <v>28</v>
      </c>
      <c r="B78" s="235">
        <f>B14/B31</f>
        <v>5.5013887500643642E-2</v>
      </c>
      <c r="C78" s="236">
        <f t="shared" ref="C78:AC78" si="35">C14/C31</f>
        <v>4.8532815187930844E-2</v>
      </c>
      <c r="D78" s="237">
        <f t="shared" si="35"/>
        <v>5.0436656534550074E-2</v>
      </c>
      <c r="E78" s="238">
        <f t="shared" si="35"/>
        <v>4.9592784546005249E-2</v>
      </c>
      <c r="F78" s="235">
        <f t="shared" si="35"/>
        <v>6.3694776974964673E-2</v>
      </c>
      <c r="G78" s="236">
        <f t="shared" si="35"/>
        <v>3.29254916681819E-2</v>
      </c>
      <c r="H78" s="237">
        <f t="shared" si="35"/>
        <v>5.9362330981806835E-2</v>
      </c>
      <c r="I78" s="238">
        <f t="shared" si="35"/>
        <v>4.5260881098618568E-2</v>
      </c>
      <c r="J78" s="235">
        <f t="shared" si="35"/>
        <v>4.7638917037231318E-2</v>
      </c>
      <c r="K78" s="236">
        <f t="shared" si="35"/>
        <v>9.7336840967242058E-2</v>
      </c>
      <c r="L78" s="237">
        <f t="shared" si="35"/>
        <v>3.4634148216777703E-2</v>
      </c>
      <c r="M78" s="235">
        <f t="shared" si="35"/>
        <v>7.6238594663336684E-2</v>
      </c>
      <c r="N78" s="239">
        <f t="shared" si="35"/>
        <v>4.5011901738913215E-2</v>
      </c>
      <c r="O78" s="240">
        <f t="shared" si="35"/>
        <v>6.0972521601640427E-2</v>
      </c>
      <c r="P78" s="235">
        <f t="shared" si="35"/>
        <v>4.6843259933371253E-2</v>
      </c>
      <c r="Q78" s="236">
        <f t="shared" si="35"/>
        <v>4.7595487424405364E-2</v>
      </c>
      <c r="R78" s="237">
        <f t="shared" si="35"/>
        <v>5.8374747814920545E-2</v>
      </c>
      <c r="S78" s="238">
        <f t="shared" si="35"/>
        <v>4.9895781057091047E-2</v>
      </c>
      <c r="T78" s="235">
        <f t="shared" si="35"/>
        <v>3.312619387286312E-2</v>
      </c>
      <c r="U78" s="236">
        <f t="shared" si="35"/>
        <v>6.2559504040739511E-2</v>
      </c>
      <c r="V78" s="237">
        <f t="shared" si="35"/>
        <v>3.28407976712334E-2</v>
      </c>
      <c r="W78" s="238">
        <f t="shared" si="35"/>
        <v>6.5072623886315489E-2</v>
      </c>
      <c r="X78" s="235">
        <f t="shared" si="35"/>
        <v>5.0101237757560764E-2</v>
      </c>
      <c r="Y78" s="236">
        <f t="shared" si="35"/>
        <v>5.6578094620868435E-2</v>
      </c>
      <c r="Z78" s="237">
        <f t="shared" si="35"/>
        <v>5.9736025228281364E-2</v>
      </c>
      <c r="AA78" s="235">
        <f t="shared" si="35"/>
        <v>5.6353884972674503E-2</v>
      </c>
      <c r="AB78" s="241">
        <f t="shared" si="35"/>
        <v>5.1426314352288172E-2</v>
      </c>
      <c r="AC78" s="242">
        <f t="shared" si="35"/>
        <v>5.4443563579674753E-2</v>
      </c>
      <c r="AD78" s="17"/>
    </row>
    <row r="79" spans="1:30" s="8" customFormat="1" x14ac:dyDescent="0.2">
      <c r="A79" s="243" t="s">
        <v>29</v>
      </c>
      <c r="B79" s="244">
        <f>B15/B31</f>
        <v>5.0031349101780087E-2</v>
      </c>
      <c r="C79" s="245">
        <f t="shared" ref="C79:AC79" si="36">C15/C31</f>
        <v>4.5175802279674757E-2</v>
      </c>
      <c r="D79" s="246">
        <f t="shared" si="36"/>
        <v>4.7629816358158127E-2</v>
      </c>
      <c r="E79" s="247">
        <f t="shared" si="36"/>
        <v>4.7115837652285115E-2</v>
      </c>
      <c r="F79" s="244">
        <f t="shared" si="36"/>
        <v>5.7154664462633641E-2</v>
      </c>
      <c r="G79" s="245">
        <f t="shared" si="36"/>
        <v>3.2312556088004644E-2</v>
      </c>
      <c r="H79" s="246">
        <f t="shared" si="36"/>
        <v>5.6765749920392884E-2</v>
      </c>
      <c r="I79" s="247">
        <f t="shared" si="36"/>
        <v>4.4307956006284815E-2</v>
      </c>
      <c r="J79" s="244">
        <f t="shared" si="36"/>
        <v>5.0678938019336921E-2</v>
      </c>
      <c r="K79" s="245">
        <f t="shared" si="36"/>
        <v>5.9701851117757998E-2</v>
      </c>
      <c r="L79" s="246">
        <f t="shared" si="36"/>
        <v>3.9016757714738254E-2</v>
      </c>
      <c r="M79" s="244">
        <f t="shared" si="36"/>
        <v>6.8937646995732821E-2</v>
      </c>
      <c r="N79" s="248">
        <f t="shared" si="36"/>
        <v>4.3170383766564888E-2</v>
      </c>
      <c r="O79" s="249">
        <f t="shared" si="36"/>
        <v>5.364124292040591E-2</v>
      </c>
      <c r="P79" s="244">
        <f t="shared" si="36"/>
        <v>4.5352238563419189E-2</v>
      </c>
      <c r="Q79" s="245">
        <f t="shared" si="36"/>
        <v>4.3784577262932355E-2</v>
      </c>
      <c r="R79" s="246">
        <f t="shared" si="36"/>
        <v>5.3360946484831126E-2</v>
      </c>
      <c r="S79" s="247">
        <f t="shared" si="36"/>
        <v>4.7408073350431193E-2</v>
      </c>
      <c r="T79" s="244">
        <f t="shared" si="36"/>
        <v>4.1444011896414147E-2</v>
      </c>
      <c r="U79" s="245">
        <f t="shared" si="36"/>
        <v>4.6319052363555852E-2</v>
      </c>
      <c r="V79" s="246">
        <f t="shared" si="36"/>
        <v>3.4992541384822579E-2</v>
      </c>
      <c r="W79" s="247">
        <f t="shared" si="36"/>
        <v>6.0994604310470067E-2</v>
      </c>
      <c r="X79" s="244">
        <f t="shared" si="36"/>
        <v>4.5227166533820744E-2</v>
      </c>
      <c r="Y79" s="245">
        <f t="shared" si="36"/>
        <v>4.5863037373082741E-2</v>
      </c>
      <c r="Z79" s="246">
        <f t="shared" si="36"/>
        <v>5.737704918032787E-2</v>
      </c>
      <c r="AA79" s="244">
        <f t="shared" si="36"/>
        <v>5.6163417403078411E-2</v>
      </c>
      <c r="AB79" s="241">
        <f t="shared" si="36"/>
        <v>4.9261448818328737E-2</v>
      </c>
      <c r="AC79" s="242">
        <f t="shared" si="36"/>
        <v>4.9990805474987035E-2</v>
      </c>
      <c r="AD79" s="17"/>
    </row>
    <row r="80" spans="1:30" s="8" customFormat="1" x14ac:dyDescent="0.2">
      <c r="A80" s="234" t="s">
        <v>31</v>
      </c>
      <c r="B80" s="235">
        <f>B16/B31</f>
        <v>4.364945949302293E-2</v>
      </c>
      <c r="C80" s="236">
        <f t="shared" ref="C80:AC80" si="37">C16/C31</f>
        <v>4.3737082461850721E-2</v>
      </c>
      <c r="D80" s="237">
        <f t="shared" si="37"/>
        <v>4.4982606902698424E-2</v>
      </c>
      <c r="E80" s="238">
        <f t="shared" si="37"/>
        <v>4.6886989297974017E-2</v>
      </c>
      <c r="F80" s="235">
        <f t="shared" si="37"/>
        <v>4.8009704855093718E-2</v>
      </c>
      <c r="G80" s="236">
        <f t="shared" si="37"/>
        <v>3.2752462006792146E-2</v>
      </c>
      <c r="H80" s="237">
        <f t="shared" si="37"/>
        <v>4.9721855946384341E-2</v>
      </c>
      <c r="I80" s="238">
        <f t="shared" si="37"/>
        <v>4.4530373211990125E-2</v>
      </c>
      <c r="J80" s="235">
        <f t="shared" si="37"/>
        <v>4.7734290244513061E-2</v>
      </c>
      <c r="K80" s="236">
        <f t="shared" si="37"/>
        <v>4.8542289812245489E-2</v>
      </c>
      <c r="L80" s="237">
        <f t="shared" si="37"/>
        <v>3.8978313771773687E-2</v>
      </c>
      <c r="M80" s="235">
        <f t="shared" si="37"/>
        <v>5.2420497812780104E-2</v>
      </c>
      <c r="N80" s="239">
        <f t="shared" si="37"/>
        <v>4.1456863680186959E-2</v>
      </c>
      <c r="O80" s="240">
        <f t="shared" si="37"/>
        <v>4.5803506908201522E-2</v>
      </c>
      <c r="P80" s="235">
        <f t="shared" si="37"/>
        <v>4.0533842528642235E-2</v>
      </c>
      <c r="Q80" s="236">
        <f t="shared" si="37"/>
        <v>3.9936866466852849E-2</v>
      </c>
      <c r="R80" s="237">
        <f t="shared" si="37"/>
        <v>4.7346273326136286E-2</v>
      </c>
      <c r="S80" s="238">
        <f t="shared" si="37"/>
        <v>4.4193757947271678E-2</v>
      </c>
      <c r="T80" s="246">
        <f t="shared" si="37"/>
        <v>3.6958676886621369E-2</v>
      </c>
      <c r="U80" s="235">
        <f t="shared" si="37"/>
        <v>4.0916638990368646E-2</v>
      </c>
      <c r="V80" s="237">
        <f t="shared" si="37"/>
        <v>3.604552235104707E-2</v>
      </c>
      <c r="W80" s="238">
        <f t="shared" si="37"/>
        <v>4.848011838757741E-2</v>
      </c>
      <c r="X80" s="235">
        <f t="shared" si="37"/>
        <v>3.7315962583257749E-2</v>
      </c>
      <c r="Y80" s="236">
        <f t="shared" si="37"/>
        <v>3.8193994383236118E-2</v>
      </c>
      <c r="Z80" s="237">
        <f t="shared" si="37"/>
        <v>5.5633547685898017E-2</v>
      </c>
      <c r="AA80" s="235">
        <f t="shared" si="37"/>
        <v>5.5331771876426149E-2</v>
      </c>
      <c r="AB80" s="241">
        <f t="shared" si="37"/>
        <v>4.4989093327751611E-2</v>
      </c>
      <c r="AC80" s="242">
        <f t="shared" si="37"/>
        <v>4.5474444143726263E-2</v>
      </c>
      <c r="AD80" s="17"/>
    </row>
    <row r="81" spans="1:30" s="8" customFormat="1" x14ac:dyDescent="0.2">
      <c r="A81" s="243" t="s">
        <v>33</v>
      </c>
      <c r="B81" s="244">
        <f>B17/B31</f>
        <v>3.897283986515343E-2</v>
      </c>
      <c r="C81" s="245">
        <f t="shared" ref="C81:AC81" si="38">C17/C31</f>
        <v>4.3851561243053921E-2</v>
      </c>
      <c r="D81" s="246">
        <f t="shared" si="38"/>
        <v>3.88900343871178E-2</v>
      </c>
      <c r="E81" s="247">
        <f t="shared" si="38"/>
        <v>4.9471629534899371E-2</v>
      </c>
      <c r="F81" s="244">
        <f t="shared" si="38"/>
        <v>3.7606313488148878E-2</v>
      </c>
      <c r="G81" s="245">
        <f t="shared" si="38"/>
        <v>3.38170343302579E-2</v>
      </c>
      <c r="H81" s="246">
        <f t="shared" si="38"/>
        <v>4.7253501110225402E-2</v>
      </c>
      <c r="I81" s="247">
        <f t="shared" si="38"/>
        <v>4.4571183708449813E-2</v>
      </c>
      <c r="J81" s="244">
        <f t="shared" si="38"/>
        <v>5.061932976478583E-2</v>
      </c>
      <c r="K81" s="245">
        <f t="shared" si="38"/>
        <v>4.4590195442478407E-2</v>
      </c>
      <c r="L81" s="246">
        <f t="shared" si="38"/>
        <v>4.011241008922839E-2</v>
      </c>
      <c r="M81" s="244">
        <f t="shared" si="38"/>
        <v>4.2602906589239341E-2</v>
      </c>
      <c r="N81" s="248">
        <f t="shared" si="38"/>
        <v>4.0271850993944876E-2</v>
      </c>
      <c r="O81" s="249">
        <f t="shared" si="38"/>
        <v>4.0388942760027753E-2</v>
      </c>
      <c r="P81" s="244">
        <f t="shared" si="38"/>
        <v>4.1167628179085071E-2</v>
      </c>
      <c r="Q81" s="245">
        <f t="shared" si="38"/>
        <v>3.7745184228065796E-2</v>
      </c>
      <c r="R81" s="246">
        <f t="shared" si="38"/>
        <v>4.5187159884553525E-2</v>
      </c>
      <c r="S81" s="247">
        <f t="shared" si="38"/>
        <v>4.0646927157578429E-2</v>
      </c>
      <c r="T81" s="244">
        <f t="shared" si="38"/>
        <v>3.1808400029015645E-2</v>
      </c>
      <c r="U81" s="245">
        <f t="shared" si="38"/>
        <v>4.22561718144581E-2</v>
      </c>
      <c r="V81" s="246">
        <f t="shared" si="38"/>
        <v>3.7586842316100308E-2</v>
      </c>
      <c r="W81" s="247">
        <f t="shared" si="38"/>
        <v>4.3773671602861032E-2</v>
      </c>
      <c r="X81" s="244">
        <f t="shared" si="38"/>
        <v>3.5277464750020616E-2</v>
      </c>
      <c r="Y81" s="245">
        <f t="shared" si="38"/>
        <v>3.4291063584647515E-2</v>
      </c>
      <c r="Z81" s="246">
        <f t="shared" si="38"/>
        <v>5.1743089805765287E-2</v>
      </c>
      <c r="AA81" s="244">
        <f t="shared" si="38"/>
        <v>5.4696251371932243E-2</v>
      </c>
      <c r="AB81" s="241">
        <f t="shared" si="38"/>
        <v>4.2215674795227628E-2</v>
      </c>
      <c r="AC81" s="242">
        <f t="shared" si="38"/>
        <v>4.3197235734581341E-2</v>
      </c>
      <c r="AD81" s="17"/>
    </row>
    <row r="82" spans="1:30" s="8" customFormat="1" x14ac:dyDescent="0.2">
      <c r="A82" s="234" t="s">
        <v>34</v>
      </c>
      <c r="B82" s="235">
        <f>B18/B31</f>
        <v>3.584398748459048E-2</v>
      </c>
      <c r="C82" s="236">
        <f t="shared" ref="C82:AC82" si="39">C18/C31</f>
        <v>4.9442457395329265E-2</v>
      </c>
      <c r="D82" s="237">
        <f t="shared" si="39"/>
        <v>4.1171423440441113E-2</v>
      </c>
      <c r="E82" s="238">
        <f t="shared" si="39"/>
        <v>4.6496600928855082E-2</v>
      </c>
      <c r="F82" s="235">
        <f t="shared" si="39"/>
        <v>3.6774468765830376E-2</v>
      </c>
      <c r="G82" s="236">
        <f t="shared" si="39"/>
        <v>4.0791009496102433E-2</v>
      </c>
      <c r="H82" s="237">
        <f t="shared" si="39"/>
        <v>4.4733855783964459E-2</v>
      </c>
      <c r="I82" s="238">
        <f t="shared" si="39"/>
        <v>4.8135980574203686E-2</v>
      </c>
      <c r="J82" s="235">
        <f t="shared" si="39"/>
        <v>5.4899202441554107E-2</v>
      </c>
      <c r="K82" s="236">
        <f t="shared" si="39"/>
        <v>3.6397708025514432E-2</v>
      </c>
      <c r="L82" s="237">
        <f t="shared" si="39"/>
        <v>4.5767514099316085E-2</v>
      </c>
      <c r="M82" s="235">
        <f t="shared" si="39"/>
        <v>3.6194467214684632E-2</v>
      </c>
      <c r="N82" s="239">
        <f t="shared" si="39"/>
        <v>4.5294735777267163E-2</v>
      </c>
      <c r="O82" s="240">
        <f t="shared" si="39"/>
        <v>3.7430490790094022E-2</v>
      </c>
      <c r="P82" s="235">
        <f t="shared" si="39"/>
        <v>4.7509547412041928E-2</v>
      </c>
      <c r="Q82" s="236">
        <f t="shared" si="39"/>
        <v>3.4245034981047674E-2</v>
      </c>
      <c r="R82" s="237">
        <f t="shared" si="39"/>
        <v>4.6332811914781113E-2</v>
      </c>
      <c r="S82" s="238">
        <f t="shared" si="39"/>
        <v>4.312539832572345E-2</v>
      </c>
      <c r="T82" s="235">
        <f t="shared" si="39"/>
        <v>4.1165945305510557E-2</v>
      </c>
      <c r="U82" s="236">
        <f t="shared" si="39"/>
        <v>3.5957046385475477E-2</v>
      </c>
      <c r="V82" s="237">
        <f t="shared" si="39"/>
        <v>4.6205262615742065E-2</v>
      </c>
      <c r="W82" s="238">
        <f t="shared" si="39"/>
        <v>4.049976856309781E-2</v>
      </c>
      <c r="X82" s="235">
        <f t="shared" si="39"/>
        <v>3.6848711394515753E-2</v>
      </c>
      <c r="Y82" s="236">
        <f t="shared" si="39"/>
        <v>3.2123568805357529E-2</v>
      </c>
      <c r="Z82" s="237">
        <f t="shared" si="39"/>
        <v>5.2949337592938718E-2</v>
      </c>
      <c r="AA82" s="235">
        <f t="shared" si="39"/>
        <v>5.5212965372618682E-2</v>
      </c>
      <c r="AB82" s="241">
        <f t="shared" si="39"/>
        <v>4.4332461720396059E-2</v>
      </c>
      <c r="AC82" s="242">
        <f t="shared" si="39"/>
        <v>4.32190577621085E-2</v>
      </c>
      <c r="AD82" s="17"/>
    </row>
    <row r="83" spans="1:30" s="8" customFormat="1" x14ac:dyDescent="0.2">
      <c r="A83" s="243" t="s">
        <v>35</v>
      </c>
      <c r="B83" s="244">
        <f>B19/B31</f>
        <v>3.6043894800289564E-2</v>
      </c>
      <c r="C83" s="245">
        <f t="shared" ref="C83:AC83" si="40">C19/C31</f>
        <v>6.2100097771067189E-2</v>
      </c>
      <c r="D83" s="246">
        <f t="shared" si="40"/>
        <v>4.4982606902698424E-2</v>
      </c>
      <c r="E83" s="247">
        <f t="shared" si="40"/>
        <v>5.4001480783469072E-2</v>
      </c>
      <c r="F83" s="244">
        <f t="shared" si="40"/>
        <v>3.7744954275201963E-2</v>
      </c>
      <c r="G83" s="245">
        <f t="shared" si="40"/>
        <v>5.8390178953727764E-2</v>
      </c>
      <c r="H83" s="246">
        <f t="shared" si="40"/>
        <v>4.6781201180536115E-2</v>
      </c>
      <c r="I83" s="247">
        <f t="shared" si="40"/>
        <v>6.0844369171750977E-2</v>
      </c>
      <c r="J83" s="244">
        <f t="shared" si="40"/>
        <v>6.2779413693208233E-2</v>
      </c>
      <c r="K83" s="245">
        <f t="shared" si="40"/>
        <v>3.0343435799488269E-2</v>
      </c>
      <c r="L83" s="246">
        <f t="shared" si="40"/>
        <v>7.2489898853986059E-2</v>
      </c>
      <c r="M83" s="244">
        <f t="shared" si="40"/>
        <v>3.4332840474676517E-2</v>
      </c>
      <c r="N83" s="248">
        <f t="shared" si="40"/>
        <v>5.7987171308654516E-2</v>
      </c>
      <c r="O83" s="249">
        <f t="shared" si="40"/>
        <v>3.9742489093667843E-2</v>
      </c>
      <c r="P83" s="244">
        <f t="shared" si="40"/>
        <v>5.2336068903875842E-2</v>
      </c>
      <c r="Q83" s="245">
        <f t="shared" si="40"/>
        <v>3.8644755296224666E-2</v>
      </c>
      <c r="R83" s="246">
        <f t="shared" si="40"/>
        <v>4.9241005529974222E-2</v>
      </c>
      <c r="S83" s="247">
        <f t="shared" si="40"/>
        <v>5.0967219524810883E-2</v>
      </c>
      <c r="T83" s="244">
        <f t="shared" si="40"/>
        <v>6.2178107696399643E-2</v>
      </c>
      <c r="U83" s="245">
        <f t="shared" si="40"/>
        <v>2.294918631683826E-2</v>
      </c>
      <c r="V83" s="246">
        <f t="shared" si="40"/>
        <v>6.3827433206288892E-2</v>
      </c>
      <c r="W83" s="247">
        <f t="shared" si="40"/>
        <v>4.1982991921669592E-2</v>
      </c>
      <c r="X83" s="244">
        <f t="shared" si="40"/>
        <v>5.1379307185590341E-2</v>
      </c>
      <c r="Y83" s="245">
        <f t="shared" si="40"/>
        <v>3.1187441492042917E-2</v>
      </c>
      <c r="Z83" s="246">
        <f t="shared" si="40"/>
        <v>5.6654535574017506E-2</v>
      </c>
      <c r="AA83" s="244">
        <f t="shared" si="40"/>
        <v>5.9952024802272033E-2</v>
      </c>
      <c r="AB83" s="241">
        <f t="shared" si="40"/>
        <v>5.2078695916877665E-2</v>
      </c>
      <c r="AC83" s="242">
        <f t="shared" si="40"/>
        <v>4.9296758550708669E-2</v>
      </c>
      <c r="AD83" s="17"/>
    </row>
    <row r="84" spans="1:30" s="8" customFormat="1" x14ac:dyDescent="0.2">
      <c r="A84" s="234" t="s">
        <v>36</v>
      </c>
      <c r="B84" s="235">
        <f>B20/B31</f>
        <v>4.3016419659975831E-2</v>
      </c>
      <c r="C84" s="236">
        <f t="shared" ref="C84:AC84" si="41">C20/C31</f>
        <v>8.8343584856623067E-2</v>
      </c>
      <c r="D84" s="237">
        <f t="shared" si="41"/>
        <v>8.2136657199678081E-2</v>
      </c>
      <c r="E84" s="238">
        <f t="shared" si="41"/>
        <v>6.3115029952211077E-2</v>
      </c>
      <c r="F84" s="235">
        <f t="shared" si="41"/>
        <v>4.646865918361906E-2</v>
      </c>
      <c r="G84" s="236">
        <f t="shared" si="41"/>
        <v>9.2990245819427414E-2</v>
      </c>
      <c r="H84" s="237">
        <f t="shared" si="41"/>
        <v>5.4308080603005196E-2</v>
      </c>
      <c r="I84" s="238">
        <f t="shared" si="41"/>
        <v>8.0610933132001544E-2</v>
      </c>
      <c r="J84" s="235">
        <f t="shared" si="41"/>
        <v>0.10783133248292223</v>
      </c>
      <c r="K84" s="236">
        <f t="shared" si="41"/>
        <v>3.0415510468845726E-2</v>
      </c>
      <c r="L84" s="237">
        <f t="shared" si="41"/>
        <v>8.9916538199823925E-2</v>
      </c>
      <c r="M84" s="235">
        <f t="shared" si="41"/>
        <v>3.289640008886778E-2</v>
      </c>
      <c r="N84" s="239">
        <f t="shared" si="41"/>
        <v>7.6344545535247929E-2</v>
      </c>
      <c r="O84" s="240">
        <f t="shared" si="41"/>
        <v>4.878048780487805E-2</v>
      </c>
      <c r="P84" s="235">
        <f t="shared" si="41"/>
        <v>7.7675306736003896E-2</v>
      </c>
      <c r="Q84" s="236">
        <f t="shared" si="41"/>
        <v>5.2007474617784523E-2</v>
      </c>
      <c r="R84" s="237">
        <f t="shared" si="41"/>
        <v>6.7870440603922291E-2</v>
      </c>
      <c r="S84" s="238">
        <f t="shared" si="41"/>
        <v>6.948647924703738E-2</v>
      </c>
      <c r="T84" s="235">
        <f t="shared" si="41"/>
        <v>0.13464467925623233</v>
      </c>
      <c r="U84" s="236">
        <f t="shared" si="41"/>
        <v>2.2871692682386802E-2</v>
      </c>
      <c r="V84" s="237">
        <f t="shared" si="41"/>
        <v>0.10445113367135549</v>
      </c>
      <c r="W84" s="238">
        <f t="shared" si="41"/>
        <v>4.8885555296526419E-2</v>
      </c>
      <c r="X84" s="235">
        <f t="shared" si="41"/>
        <v>8.1036014988685193E-2</v>
      </c>
      <c r="Y84" s="236">
        <f t="shared" si="41"/>
        <v>3.6098509397278031E-2</v>
      </c>
      <c r="Z84" s="237">
        <f t="shared" si="41"/>
        <v>6.6014277362887092E-2</v>
      </c>
      <c r="AA84" s="235">
        <f t="shared" si="41"/>
        <v>7.1672380693754548E-2</v>
      </c>
      <c r="AB84" s="241">
        <f t="shared" si="41"/>
        <v>7.1125528200627522E-2</v>
      </c>
      <c r="AC84" s="242">
        <f t="shared" si="41"/>
        <v>6.3549735993385259E-2</v>
      </c>
      <c r="AD84" s="17"/>
    </row>
    <row r="85" spans="1:30" s="8" customFormat="1" x14ac:dyDescent="0.2">
      <c r="A85" s="243" t="s">
        <v>30</v>
      </c>
      <c r="B85" s="244">
        <f>B21/B31</f>
        <v>5.4353587579092116E-2</v>
      </c>
      <c r="C85" s="245">
        <f t="shared" ref="C85:AC85" si="42">C21/C31</f>
        <v>0.11952512963948465</v>
      </c>
      <c r="D85" s="246">
        <f t="shared" si="42"/>
        <v>9.4720879033169933E-2</v>
      </c>
      <c r="E85" s="247">
        <f t="shared" si="42"/>
        <v>7.6919970384330613E-2</v>
      </c>
      <c r="F85" s="244">
        <f t="shared" si="42"/>
        <v>5.055856240168502E-2</v>
      </c>
      <c r="G85" s="245">
        <f t="shared" si="42"/>
        <v>0.11613516255990053</v>
      </c>
      <c r="H85" s="246">
        <f t="shared" si="42"/>
        <v>6.4328960106684221E-2</v>
      </c>
      <c r="I85" s="247">
        <f t="shared" si="42"/>
        <v>0.10462791029852878</v>
      </c>
      <c r="J85" s="244">
        <f t="shared" si="42"/>
        <v>0.14787615789034467</v>
      </c>
      <c r="K85" s="245">
        <f t="shared" si="42"/>
        <v>3.5857148005333524E-2</v>
      </c>
      <c r="L85" s="246">
        <f t="shared" si="42"/>
        <v>0.12382409589457133</v>
      </c>
      <c r="M85" s="244">
        <f t="shared" si="42"/>
        <v>3.5616060552665647E-2</v>
      </c>
      <c r="N85" s="248">
        <f t="shared" si="42"/>
        <v>0.10322616607106359</v>
      </c>
      <c r="O85" s="249">
        <f t="shared" si="42"/>
        <v>5.7954365312202119E-2</v>
      </c>
      <c r="P85" s="244">
        <f t="shared" si="42"/>
        <v>9.8403347688307469E-2</v>
      </c>
      <c r="Q85" s="245">
        <f t="shared" si="42"/>
        <v>7.3212818069929381E-2</v>
      </c>
      <c r="R85" s="246">
        <f t="shared" si="42"/>
        <v>7.109966857923411E-2</v>
      </c>
      <c r="S85" s="247">
        <f t="shared" si="42"/>
        <v>8.9822258210513026E-2</v>
      </c>
      <c r="T85" s="244">
        <f t="shared" si="42"/>
        <v>0.15021640834683367</v>
      </c>
      <c r="U85" s="245">
        <f t="shared" si="42"/>
        <v>2.8772279419904793E-2</v>
      </c>
      <c r="V85" s="246">
        <f t="shared" si="42"/>
        <v>0.11549217322299925</v>
      </c>
      <c r="W85" s="247">
        <f t="shared" si="42"/>
        <v>5.9366099392858231E-2</v>
      </c>
      <c r="X85" s="244">
        <f t="shared" si="42"/>
        <v>0.10826026807391731</v>
      </c>
      <c r="Y85" s="245">
        <f t="shared" si="42"/>
        <v>4.880823792035717E-2</v>
      </c>
      <c r="Z85" s="246">
        <f t="shared" si="42"/>
        <v>7.1588541881087847E-2</v>
      </c>
      <c r="AA85" s="244">
        <f t="shared" si="42"/>
        <v>8.852404605920712E-2</v>
      </c>
      <c r="AB85" s="241">
        <f t="shared" si="42"/>
        <v>8.6005724807605877E-2</v>
      </c>
      <c r="AC85" s="242">
        <f t="shared" si="42"/>
        <v>8.0458347737202118E-2</v>
      </c>
      <c r="AD85" s="17"/>
    </row>
    <row r="86" spans="1:30" s="8" customFormat="1" x14ac:dyDescent="0.2">
      <c r="A86" s="234" t="s">
        <v>32</v>
      </c>
      <c r="B86" s="235">
        <f>B22/B31</f>
        <v>5.2466583674841666E-2</v>
      </c>
      <c r="C86" s="236">
        <f t="shared" ref="C86:AC86" si="43">C22/C31</f>
        <v>0.12300590339228475</v>
      </c>
      <c r="D86" s="237">
        <f t="shared" si="43"/>
        <v>6.3579585891304788E-2</v>
      </c>
      <c r="E86" s="238">
        <f t="shared" si="43"/>
        <v>8.6100827892575893E-2</v>
      </c>
      <c r="F86" s="235">
        <f t="shared" si="43"/>
        <v>3.8294185085450717E-2</v>
      </c>
      <c r="G86" s="236">
        <f t="shared" si="43"/>
        <v>0.11134018804511675</v>
      </c>
      <c r="H86" s="237">
        <f t="shared" si="43"/>
        <v>6.0300519529922658E-2</v>
      </c>
      <c r="I86" s="238">
        <f t="shared" si="43"/>
        <v>0.10951496724957659</v>
      </c>
      <c r="J86" s="235">
        <f t="shared" si="43"/>
        <v>0.10011802434401115</v>
      </c>
      <c r="K86" s="236">
        <f t="shared" si="43"/>
        <v>3.309428567996444E-2</v>
      </c>
      <c r="L86" s="237">
        <f t="shared" si="43"/>
        <v>0.12448148731926541</v>
      </c>
      <c r="M86" s="235">
        <f t="shared" si="43"/>
        <v>3.3183688166029526E-2</v>
      </c>
      <c r="N86" s="239">
        <f t="shared" si="43"/>
        <v>9.2569309823011953E-2</v>
      </c>
      <c r="O86" s="240">
        <f t="shared" si="43"/>
        <v>6.0418712568994518E-2</v>
      </c>
      <c r="P86" s="235">
        <f t="shared" si="43"/>
        <v>8.6267977573738525E-2</v>
      </c>
      <c r="Q86" s="236">
        <f t="shared" si="43"/>
        <v>8.4093539035250922E-2</v>
      </c>
      <c r="R86" s="237">
        <f t="shared" si="43"/>
        <v>6.7521079682616614E-2</v>
      </c>
      <c r="S86" s="238">
        <f t="shared" si="43"/>
        <v>9.319051592225297E-2</v>
      </c>
      <c r="T86" s="235">
        <f t="shared" si="43"/>
        <v>0.12710061174649998</v>
      </c>
      <c r="U86" s="236">
        <f t="shared" si="43"/>
        <v>2.4476917967452674E-2</v>
      </c>
      <c r="V86" s="237">
        <f t="shared" si="43"/>
        <v>0.12387023917165497</v>
      </c>
      <c r="W86" s="238">
        <f t="shared" si="43"/>
        <v>5.3358875858597124E-2</v>
      </c>
      <c r="X86" s="235">
        <f t="shared" si="43"/>
        <v>9.7756278115236975E-2</v>
      </c>
      <c r="Y86" s="236">
        <f t="shared" si="43"/>
        <v>5.4705839994239218E-2</v>
      </c>
      <c r="Z86" s="237">
        <f t="shared" si="43"/>
        <v>6.4079340639434837E-2</v>
      </c>
      <c r="AA86" s="235">
        <f t="shared" si="43"/>
        <v>9.183176999060863E-2</v>
      </c>
      <c r="AB86" s="241">
        <f t="shared" si="43"/>
        <v>7.7886018103057161E-2</v>
      </c>
      <c r="AC86" s="242">
        <f t="shared" si="43"/>
        <v>8.2518932604796966E-2</v>
      </c>
      <c r="AD86" s="17"/>
    </row>
    <row r="87" spans="1:30" s="8" customFormat="1" x14ac:dyDescent="0.2">
      <c r="A87" s="243" t="s">
        <v>37</v>
      </c>
      <c r="B87" s="244">
        <f>B23/B31</f>
        <v>5.502903199425721E-2</v>
      </c>
      <c r="C87" s="245">
        <f t="shared" ref="C87:AC87" si="44">C23/C31</f>
        <v>9.438930211259762E-2</v>
      </c>
      <c r="D87" s="246">
        <f t="shared" si="44"/>
        <v>4.4876186422076927E-2</v>
      </c>
      <c r="E87" s="247">
        <f t="shared" si="44"/>
        <v>7.5015144376388232E-2</v>
      </c>
      <c r="F87" s="244">
        <f t="shared" si="44"/>
        <v>3.3084490895032924E-2</v>
      </c>
      <c r="G87" s="245">
        <f t="shared" si="44"/>
        <v>0.10460669478154272</v>
      </c>
      <c r="H87" s="246">
        <f t="shared" si="44"/>
        <v>5.1570450693810735E-2</v>
      </c>
      <c r="I87" s="247">
        <f t="shared" si="44"/>
        <v>8.6789642295998531E-2</v>
      </c>
      <c r="J87" s="244">
        <f t="shared" si="44"/>
        <v>7.9922747702101782E-2</v>
      </c>
      <c r="K87" s="245">
        <f t="shared" si="44"/>
        <v>2.5934868523790646E-2</v>
      </c>
      <c r="L87" s="246">
        <f t="shared" si="44"/>
        <v>8.9332190266762521E-2</v>
      </c>
      <c r="M87" s="244">
        <f t="shared" si="44"/>
        <v>3.1762569811002749E-2</v>
      </c>
      <c r="N87" s="248">
        <f t="shared" si="44"/>
        <v>7.2824603671061944E-2</v>
      </c>
      <c r="O87" s="249">
        <f t="shared" si="44"/>
        <v>5.2070401686544088E-2</v>
      </c>
      <c r="P87" s="244">
        <f t="shared" si="44"/>
        <v>5.6577557487608676E-2</v>
      </c>
      <c r="Q87" s="245">
        <f t="shared" si="44"/>
        <v>7.069810803848528E-2</v>
      </c>
      <c r="R87" s="246">
        <f t="shared" si="44"/>
        <v>5.3266524614207972E-2</v>
      </c>
      <c r="S87" s="247">
        <f t="shared" si="44"/>
        <v>7.5126925433424571E-2</v>
      </c>
      <c r="T87" s="244">
        <f t="shared" si="44"/>
        <v>7.9986459366008178E-2</v>
      </c>
      <c r="U87" s="245">
        <f t="shared" si="44"/>
        <v>2.3513782796413151E-2</v>
      </c>
      <c r="V87" s="246">
        <f t="shared" si="44"/>
        <v>9.7026854829787151E-2</v>
      </c>
      <c r="W87" s="247">
        <f t="shared" si="44"/>
        <v>4.4270331816323567E-2</v>
      </c>
      <c r="X87" s="244">
        <f t="shared" si="44"/>
        <v>6.0289146029739164E-2</v>
      </c>
      <c r="Y87" s="245">
        <f t="shared" si="44"/>
        <v>4.9492330957010153E-2</v>
      </c>
      <c r="Z87" s="246">
        <f t="shared" si="44"/>
        <v>5.2630278877901379E-2</v>
      </c>
      <c r="AA87" s="244">
        <f t="shared" si="44"/>
        <v>7.2456880782387975E-2</v>
      </c>
      <c r="AB87" s="241">
        <f t="shared" si="44"/>
        <v>6.064226646280628E-2</v>
      </c>
      <c r="AC87" s="242">
        <f t="shared" si="44"/>
        <v>6.8608986789955806E-2</v>
      </c>
      <c r="AD87" s="17"/>
    </row>
    <row r="88" spans="1:30" s="8" customFormat="1" x14ac:dyDescent="0.2">
      <c r="A88" s="234" t="s">
        <v>38</v>
      </c>
      <c r="B88" s="235">
        <f>B24/B31</f>
        <v>4.8041362640957375E-2</v>
      </c>
      <c r="C88" s="236">
        <f t="shared" ref="C88:AC88" si="45">C24/C31</f>
        <v>5.5825422952686228E-2</v>
      </c>
      <c r="D88" s="237">
        <f t="shared" si="45"/>
        <v>3.5258435485909262E-2</v>
      </c>
      <c r="E88" s="238">
        <f t="shared" si="45"/>
        <v>6.0490004711583764E-2</v>
      </c>
      <c r="F88" s="235">
        <f t="shared" si="45"/>
        <v>3.407897192524062E-2</v>
      </c>
      <c r="G88" s="236">
        <f t="shared" si="45"/>
        <v>6.9637106944061569E-2</v>
      </c>
      <c r="H88" s="237">
        <f t="shared" si="45"/>
        <v>4.3269939712303092E-2</v>
      </c>
      <c r="I88" s="238">
        <f t="shared" si="45"/>
        <v>6.1636092803068948E-2</v>
      </c>
      <c r="J88" s="235">
        <f t="shared" si="45"/>
        <v>6.1062695962136836E-2</v>
      </c>
      <c r="K88" s="236">
        <f t="shared" si="45"/>
        <v>1.7369995315146491E-2</v>
      </c>
      <c r="L88" s="237">
        <f t="shared" si="45"/>
        <v>6.0933649598837458E-2</v>
      </c>
      <c r="M88" s="235">
        <f t="shared" si="45"/>
        <v>3.5428365675586646E-2</v>
      </c>
      <c r="N88" s="239">
        <f t="shared" si="45"/>
        <v>5.2840417603425387E-2</v>
      </c>
      <c r="O88" s="240">
        <f t="shared" si="45"/>
        <v>4.902342262217254E-2</v>
      </c>
      <c r="P88" s="235">
        <f t="shared" si="45"/>
        <v>3.6458925814577069E-2</v>
      </c>
      <c r="Q88" s="236">
        <f t="shared" si="45"/>
        <v>5.996458961158975E-2</v>
      </c>
      <c r="R88" s="237">
        <f t="shared" si="45"/>
        <v>4.2675538125977658E-2</v>
      </c>
      <c r="S88" s="238">
        <f t="shared" si="45"/>
        <v>5.5388442627241012E-2</v>
      </c>
      <c r="T88" s="235">
        <f t="shared" si="45"/>
        <v>5.939744178736369E-2</v>
      </c>
      <c r="U88" s="236">
        <f t="shared" si="45"/>
        <v>3.0133953282408945E-2</v>
      </c>
      <c r="V88" s="237">
        <f t="shared" si="45"/>
        <v>7.0332261276624966E-2</v>
      </c>
      <c r="W88" s="238">
        <f t="shared" si="45"/>
        <v>4.11822540264953E-2</v>
      </c>
      <c r="X88" s="235">
        <f t="shared" si="45"/>
        <v>3.6528048814006543E-2</v>
      </c>
      <c r="Y88" s="236">
        <f t="shared" si="45"/>
        <v>4.8023331173039537E-2</v>
      </c>
      <c r="Z88" s="237">
        <f t="shared" si="45"/>
        <v>4.2422458440029315E-2</v>
      </c>
      <c r="AA88" s="235">
        <f t="shared" si="45"/>
        <v>5.0100514073856156E-2</v>
      </c>
      <c r="AB88" s="241">
        <f t="shared" si="45"/>
        <v>4.6543812097109227E-2</v>
      </c>
      <c r="AC88" s="242">
        <f t="shared" si="45"/>
        <v>5.2237143698849631E-2</v>
      </c>
      <c r="AD88" s="17"/>
    </row>
    <row r="89" spans="1:30" s="8" customFormat="1" x14ac:dyDescent="0.2">
      <c r="A89" s="243" t="s">
        <v>39</v>
      </c>
      <c r="B89" s="244">
        <f>B25/B31</f>
        <v>1.7076930998658198E-2</v>
      </c>
      <c r="C89" s="245">
        <f t="shared" ref="C89:AC89" si="46">C25/C31</f>
        <v>3.8696922067796194E-2</v>
      </c>
      <c r="D89" s="246">
        <f t="shared" si="46"/>
        <v>1.5796790092253255E-2</v>
      </c>
      <c r="E89" s="247">
        <f t="shared" si="46"/>
        <v>4.7095645150434136E-2</v>
      </c>
      <c r="F89" s="244">
        <f t="shared" si="46"/>
        <v>1.7522062548324314E-2</v>
      </c>
      <c r="G89" s="245">
        <f t="shared" si="46"/>
        <v>6.0727545735552023E-2</v>
      </c>
      <c r="H89" s="246">
        <f t="shared" si="46"/>
        <v>2.0268292005308566E-2</v>
      </c>
      <c r="I89" s="247">
        <f t="shared" si="46"/>
        <v>4.7332013793947803E-2</v>
      </c>
      <c r="J89" s="244">
        <f t="shared" si="46"/>
        <v>1.8681226976311679E-2</v>
      </c>
      <c r="K89" s="245">
        <f t="shared" si="46"/>
        <v>1.4078585414489411E-2</v>
      </c>
      <c r="L89" s="246">
        <f t="shared" si="46"/>
        <v>6.2010080001845311E-2</v>
      </c>
      <c r="M89" s="244">
        <f t="shared" si="46"/>
        <v>2.5177927082455507E-2</v>
      </c>
      <c r="N89" s="248">
        <f t="shared" si="46"/>
        <v>4.4444169180173541E-2</v>
      </c>
      <c r="O89" s="249">
        <f t="shared" si="46"/>
        <v>3.9726018936563134E-2</v>
      </c>
      <c r="P89" s="244">
        <f t="shared" si="46"/>
        <v>2.9804176484927277E-2</v>
      </c>
      <c r="Q89" s="245">
        <f t="shared" si="46"/>
        <v>4.522797993138726E-2</v>
      </c>
      <c r="R89" s="246">
        <f t="shared" si="46"/>
        <v>3.4457687986075923E-2</v>
      </c>
      <c r="S89" s="247">
        <f t="shared" si="46"/>
        <v>4.5800915648851435E-2</v>
      </c>
      <c r="T89" s="244">
        <f t="shared" si="46"/>
        <v>2.9245351451991197E-2</v>
      </c>
      <c r="U89" s="245">
        <f t="shared" si="46"/>
        <v>2.4753680947636445E-2</v>
      </c>
      <c r="V89" s="246">
        <f t="shared" si="46"/>
        <v>5.8249686204041771E-2</v>
      </c>
      <c r="W89" s="247">
        <f t="shared" si="46"/>
        <v>2.7796078749362282E-2</v>
      </c>
      <c r="X89" s="244">
        <f t="shared" si="46"/>
        <v>2.2395990801564833E-2</v>
      </c>
      <c r="Y89" s="245">
        <f t="shared" si="46"/>
        <v>4.7180816591056385E-2</v>
      </c>
      <c r="Z89" s="246">
        <f t="shared" si="46"/>
        <v>3.0088266049682587E-2</v>
      </c>
      <c r="AA89" s="244">
        <f t="shared" si="46"/>
        <v>3.35637802343694E-2</v>
      </c>
      <c r="AB89" s="241">
        <f t="shared" si="46"/>
        <v>3.1548864335447374E-2</v>
      </c>
      <c r="AC89" s="242">
        <f t="shared" si="46"/>
        <v>4.0237157537208551E-2</v>
      </c>
      <c r="AD89" s="17"/>
    </row>
    <row r="90" spans="1:30" s="8" customFormat="1" x14ac:dyDescent="0.2">
      <c r="A90" s="234" t="s">
        <v>40</v>
      </c>
      <c r="B90" s="235">
        <f>B26/B31</f>
        <v>0</v>
      </c>
      <c r="C90" s="236">
        <f t="shared" ref="C90:AC90" si="47">C26/C31</f>
        <v>1.4247967228128365E-2</v>
      </c>
      <c r="D90" s="237">
        <f t="shared" si="47"/>
        <v>5.3210240310747807E-4</v>
      </c>
      <c r="E90" s="238">
        <f t="shared" si="47"/>
        <v>1.7641515783805614E-2</v>
      </c>
      <c r="F90" s="235">
        <f t="shared" si="47"/>
        <v>4.5058255792252111E-4</v>
      </c>
      <c r="G90" s="236">
        <f t="shared" si="47"/>
        <v>2.1159474693678845E-2</v>
      </c>
      <c r="H90" s="237">
        <f t="shared" si="47"/>
        <v>2.0964987829194121E-3</v>
      </c>
      <c r="I90" s="238">
        <f t="shared" si="47"/>
        <v>1.4071459179300916E-2</v>
      </c>
      <c r="J90" s="235">
        <f t="shared" si="47"/>
        <v>3.9937530549230453E-3</v>
      </c>
      <c r="K90" s="236">
        <f t="shared" si="47"/>
        <v>3.4355592393719892E-3</v>
      </c>
      <c r="L90" s="237">
        <f t="shared" si="47"/>
        <v>9.9185372848580849E-3</v>
      </c>
      <c r="M90" s="235">
        <f t="shared" si="47"/>
        <v>3.9684059725275988E-3</v>
      </c>
      <c r="N90" s="239">
        <f t="shared" si="47"/>
        <v>6.5774397532531075E-3</v>
      </c>
      <c r="O90" s="240">
        <f t="shared" si="47"/>
        <v>5.9395504058864339E-3</v>
      </c>
      <c r="P90" s="235">
        <f t="shared" si="47"/>
        <v>4.4974404810270577E-3</v>
      </c>
      <c r="Q90" s="236">
        <f t="shared" si="47"/>
        <v>6.7426940517907596E-3</v>
      </c>
      <c r="R90" s="237">
        <f t="shared" si="47"/>
        <v>7.3680533042933625E-3</v>
      </c>
      <c r="S90" s="238">
        <f t="shared" si="47"/>
        <v>3.6453538671847338E-3</v>
      </c>
      <c r="T90" s="235">
        <f t="shared" si="47"/>
        <v>4.1951785671107671E-3</v>
      </c>
      <c r="U90" s="236">
        <f t="shared" si="47"/>
        <v>1.4613085353703088E-3</v>
      </c>
      <c r="V90" s="237">
        <f t="shared" si="47"/>
        <v>7.1266972641570621E-3</v>
      </c>
      <c r="W90" s="238">
        <f t="shared" si="47"/>
        <v>8.8858255877990522E-4</v>
      </c>
      <c r="X90" s="235">
        <f t="shared" si="47"/>
        <v>3.2753392152012387E-3</v>
      </c>
      <c r="Y90" s="236">
        <f t="shared" si="47"/>
        <v>3.9893425505868798E-3</v>
      </c>
      <c r="Z90" s="237">
        <f t="shared" si="47"/>
        <v>2.2992811915916707E-3</v>
      </c>
      <c r="AA90" s="235">
        <f t="shared" si="47"/>
        <v>3.8640401000237614E-3</v>
      </c>
      <c r="AB90" s="241">
        <f t="shared" si="47"/>
        <v>3.9381958780960232E-3</v>
      </c>
      <c r="AC90" s="242">
        <f t="shared" si="47"/>
        <v>8.3495867520067615E-3</v>
      </c>
      <c r="AD90" s="17"/>
    </row>
    <row r="91" spans="1:30" s="8" customFormat="1" x14ac:dyDescent="0.2">
      <c r="A91" s="243" t="s">
        <v>41</v>
      </c>
      <c r="B91" s="244">
        <f>B27/B31</f>
        <v>0</v>
      </c>
      <c r="C91" s="245">
        <f t="shared" ref="C91:AC91" si="48">C27/C31</f>
        <v>5.2598358931201344E-5</v>
      </c>
      <c r="D91" s="246">
        <f t="shared" si="48"/>
        <v>0</v>
      </c>
      <c r="E91" s="247">
        <f t="shared" si="48"/>
        <v>1.3461667900652891E-5</v>
      </c>
      <c r="F91" s="244">
        <f t="shared" si="48"/>
        <v>0</v>
      </c>
      <c r="G91" s="245">
        <f t="shared" si="48"/>
        <v>1.1730824501000053E-5</v>
      </c>
      <c r="H91" s="246">
        <f t="shared" si="48"/>
        <v>0</v>
      </c>
      <c r="I91" s="247">
        <f t="shared" si="48"/>
        <v>0</v>
      </c>
      <c r="J91" s="244">
        <f t="shared" si="48"/>
        <v>0</v>
      </c>
      <c r="K91" s="245">
        <f t="shared" si="48"/>
        <v>0</v>
      </c>
      <c r="L91" s="246">
        <f t="shared" si="48"/>
        <v>0</v>
      </c>
      <c r="M91" s="244">
        <f t="shared" si="48"/>
        <v>0</v>
      </c>
      <c r="N91" s="248">
        <f t="shared" si="48"/>
        <v>0</v>
      </c>
      <c r="O91" s="249">
        <f t="shared" si="48"/>
        <v>0</v>
      </c>
      <c r="P91" s="244">
        <f t="shared" si="48"/>
        <v>0</v>
      </c>
      <c r="Q91" s="245">
        <f t="shared" si="48"/>
        <v>0</v>
      </c>
      <c r="R91" s="246">
        <f t="shared" si="48"/>
        <v>0</v>
      </c>
      <c r="S91" s="247">
        <f t="shared" si="48"/>
        <v>0</v>
      </c>
      <c r="T91" s="244">
        <f t="shared" si="48"/>
        <v>0</v>
      </c>
      <c r="U91" s="245">
        <f t="shared" si="48"/>
        <v>0</v>
      </c>
      <c r="V91" s="246">
        <f t="shared" si="48"/>
        <v>0</v>
      </c>
      <c r="W91" s="247">
        <f t="shared" si="48"/>
        <v>0</v>
      </c>
      <c r="X91" s="244">
        <f t="shared" si="48"/>
        <v>0</v>
      </c>
      <c r="Y91" s="245">
        <f t="shared" si="48"/>
        <v>0</v>
      </c>
      <c r="Z91" s="246">
        <f t="shared" si="48"/>
        <v>0</v>
      </c>
      <c r="AA91" s="244">
        <f t="shared" si="48"/>
        <v>0</v>
      </c>
      <c r="AB91" s="241">
        <f t="shared" si="48"/>
        <v>0</v>
      </c>
      <c r="AC91" s="242">
        <f t="shared" si="48"/>
        <v>6.120812599080654E-6</v>
      </c>
      <c r="AD91" s="17"/>
    </row>
    <row r="92" spans="1:30" s="8" customFormat="1" x14ac:dyDescent="0.2">
      <c r="A92" s="234" t="s">
        <v>42</v>
      </c>
      <c r="B92" s="235">
        <f>B28/B31</f>
        <v>0</v>
      </c>
      <c r="C92" s="236">
        <f t="shared" ref="C92:AC92" si="49">C28/C31</f>
        <v>0</v>
      </c>
      <c r="D92" s="237">
        <f t="shared" si="49"/>
        <v>0</v>
      </c>
      <c r="E92" s="238">
        <f t="shared" si="49"/>
        <v>0</v>
      </c>
      <c r="F92" s="235">
        <f t="shared" si="49"/>
        <v>0</v>
      </c>
      <c r="G92" s="236">
        <f t="shared" si="49"/>
        <v>0</v>
      </c>
      <c r="H92" s="237">
        <f t="shared" si="49"/>
        <v>0</v>
      </c>
      <c r="I92" s="238">
        <f t="shared" si="49"/>
        <v>0</v>
      </c>
      <c r="J92" s="235">
        <f t="shared" si="49"/>
        <v>0</v>
      </c>
      <c r="K92" s="236">
        <f t="shared" si="49"/>
        <v>0</v>
      </c>
      <c r="L92" s="237">
        <f t="shared" si="49"/>
        <v>0</v>
      </c>
      <c r="M92" s="235">
        <f t="shared" si="49"/>
        <v>0</v>
      </c>
      <c r="N92" s="239">
        <f t="shared" si="49"/>
        <v>0</v>
      </c>
      <c r="O92" s="240">
        <f t="shared" si="49"/>
        <v>0</v>
      </c>
      <c r="P92" s="235">
        <f t="shared" si="49"/>
        <v>0</v>
      </c>
      <c r="Q92" s="236">
        <f t="shared" si="49"/>
        <v>0</v>
      </c>
      <c r="R92" s="237">
        <f t="shared" si="49"/>
        <v>0</v>
      </c>
      <c r="S92" s="238">
        <f t="shared" si="49"/>
        <v>0</v>
      </c>
      <c r="T92" s="235">
        <f t="shared" si="49"/>
        <v>0</v>
      </c>
      <c r="U92" s="236">
        <f t="shared" si="49"/>
        <v>0</v>
      </c>
      <c r="V92" s="237">
        <f t="shared" si="49"/>
        <v>0</v>
      </c>
      <c r="W92" s="238">
        <f t="shared" si="49"/>
        <v>0</v>
      </c>
      <c r="X92" s="235">
        <f t="shared" si="49"/>
        <v>0</v>
      </c>
      <c r="Y92" s="236">
        <f t="shared" si="49"/>
        <v>0</v>
      </c>
      <c r="Z92" s="237">
        <f t="shared" si="49"/>
        <v>0</v>
      </c>
      <c r="AA92" s="235">
        <f t="shared" si="49"/>
        <v>0</v>
      </c>
      <c r="AB92" s="241">
        <f t="shared" si="49"/>
        <v>0</v>
      </c>
      <c r="AC92" s="242">
        <f t="shared" si="49"/>
        <v>0</v>
      </c>
      <c r="AD92" s="17"/>
    </row>
    <row r="93" spans="1:30" s="8" customFormat="1" x14ac:dyDescent="0.2">
      <c r="A93" s="243" t="s">
        <v>43</v>
      </c>
      <c r="B93" s="244">
        <f>B29/B31</f>
        <v>0</v>
      </c>
      <c r="C93" s="245">
        <f t="shared" ref="C93:AC93" si="50">C29/C31</f>
        <v>0</v>
      </c>
      <c r="D93" s="246">
        <f t="shared" si="50"/>
        <v>0</v>
      </c>
      <c r="E93" s="247">
        <f t="shared" si="50"/>
        <v>0</v>
      </c>
      <c r="F93" s="244">
        <f t="shared" si="50"/>
        <v>0</v>
      </c>
      <c r="G93" s="245">
        <f t="shared" si="50"/>
        <v>0</v>
      </c>
      <c r="H93" s="246">
        <f t="shared" si="50"/>
        <v>0</v>
      </c>
      <c r="I93" s="247">
        <f t="shared" si="50"/>
        <v>0</v>
      </c>
      <c r="J93" s="244">
        <f t="shared" si="50"/>
        <v>0</v>
      </c>
      <c r="K93" s="245">
        <f t="shared" si="50"/>
        <v>0</v>
      </c>
      <c r="L93" s="246">
        <f t="shared" si="50"/>
        <v>0</v>
      </c>
      <c r="M93" s="244">
        <f t="shared" si="50"/>
        <v>0</v>
      </c>
      <c r="N93" s="248">
        <f t="shared" si="50"/>
        <v>0</v>
      </c>
      <c r="O93" s="249">
        <f t="shared" si="50"/>
        <v>0</v>
      </c>
      <c r="P93" s="244">
        <f t="shared" si="50"/>
        <v>0</v>
      </c>
      <c r="Q93" s="245">
        <f t="shared" si="50"/>
        <v>0</v>
      </c>
      <c r="R93" s="246">
        <f t="shared" si="50"/>
        <v>0</v>
      </c>
      <c r="S93" s="247">
        <f t="shared" si="50"/>
        <v>0</v>
      </c>
      <c r="T93" s="244">
        <f t="shared" si="50"/>
        <v>0</v>
      </c>
      <c r="U93" s="245">
        <f t="shared" si="50"/>
        <v>0</v>
      </c>
      <c r="V93" s="246">
        <f t="shared" si="50"/>
        <v>0</v>
      </c>
      <c r="W93" s="247">
        <f t="shared" si="50"/>
        <v>0</v>
      </c>
      <c r="X93" s="244">
        <f t="shared" si="50"/>
        <v>0</v>
      </c>
      <c r="Y93" s="245">
        <f t="shared" si="50"/>
        <v>0</v>
      </c>
      <c r="Z93" s="246">
        <f t="shared" si="50"/>
        <v>0</v>
      </c>
      <c r="AA93" s="244">
        <f t="shared" si="50"/>
        <v>0</v>
      </c>
      <c r="AB93" s="241">
        <f t="shared" si="50"/>
        <v>0</v>
      </c>
      <c r="AC93" s="242">
        <f t="shared" si="50"/>
        <v>0</v>
      </c>
      <c r="AD93" s="17"/>
    </row>
    <row r="94" spans="1:30" s="8" customFormat="1" ht="13.5" thickBot="1" x14ac:dyDescent="0.25">
      <c r="A94" s="234" t="s">
        <v>44</v>
      </c>
      <c r="B94" s="235">
        <f>B30/B31</f>
        <v>0</v>
      </c>
      <c r="C94" s="236">
        <f t="shared" ref="C94:AC94" si="51">C30/C31</f>
        <v>0</v>
      </c>
      <c r="D94" s="237">
        <f t="shared" si="51"/>
        <v>0</v>
      </c>
      <c r="E94" s="238">
        <f t="shared" si="51"/>
        <v>0</v>
      </c>
      <c r="F94" s="235">
        <f t="shared" si="51"/>
        <v>0</v>
      </c>
      <c r="G94" s="236">
        <f t="shared" si="51"/>
        <v>0</v>
      </c>
      <c r="H94" s="237">
        <f t="shared" si="51"/>
        <v>0</v>
      </c>
      <c r="I94" s="238">
        <f t="shared" si="51"/>
        <v>0</v>
      </c>
      <c r="J94" s="235">
        <f t="shared" si="51"/>
        <v>0</v>
      </c>
      <c r="K94" s="236">
        <f t="shared" si="51"/>
        <v>0</v>
      </c>
      <c r="L94" s="237">
        <f t="shared" si="51"/>
        <v>0</v>
      </c>
      <c r="M94" s="235">
        <f t="shared" si="51"/>
        <v>0</v>
      </c>
      <c r="N94" s="239">
        <f t="shared" si="51"/>
        <v>0</v>
      </c>
      <c r="O94" s="240">
        <f t="shared" si="51"/>
        <v>0</v>
      </c>
      <c r="P94" s="235">
        <f t="shared" si="51"/>
        <v>0</v>
      </c>
      <c r="Q94" s="236">
        <f t="shared" si="51"/>
        <v>0</v>
      </c>
      <c r="R94" s="237">
        <f t="shared" si="51"/>
        <v>0</v>
      </c>
      <c r="S94" s="238">
        <f t="shared" si="51"/>
        <v>0</v>
      </c>
      <c r="T94" s="235">
        <f t="shared" si="51"/>
        <v>0</v>
      </c>
      <c r="U94" s="236">
        <f t="shared" si="51"/>
        <v>0</v>
      </c>
      <c r="V94" s="237">
        <f t="shared" si="51"/>
        <v>0</v>
      </c>
      <c r="W94" s="238">
        <f t="shared" si="51"/>
        <v>0</v>
      </c>
      <c r="X94" s="235">
        <f t="shared" si="51"/>
        <v>0</v>
      </c>
      <c r="Y94" s="236">
        <f t="shared" si="51"/>
        <v>0</v>
      </c>
      <c r="Z94" s="237">
        <f t="shared" si="51"/>
        <v>0</v>
      </c>
      <c r="AA94" s="235">
        <f t="shared" si="51"/>
        <v>0</v>
      </c>
      <c r="AB94" s="241">
        <f t="shared" si="51"/>
        <v>0</v>
      </c>
      <c r="AC94" s="242">
        <f t="shared" si="51"/>
        <v>0</v>
      </c>
      <c r="AD94" s="17"/>
    </row>
    <row r="95" spans="1:30" s="8" customFormat="1" ht="14.25" thickTop="1" thickBot="1" x14ac:dyDescent="0.25">
      <c r="A95" s="9" t="s">
        <v>25</v>
      </c>
      <c r="B95" s="76">
        <f>SUM(B71:B94)</f>
        <v>1.0000000000000002</v>
      </c>
      <c r="C95" s="77">
        <f t="shared" ref="C95:AC95" si="52">SUM(C71:C94)</f>
        <v>1</v>
      </c>
      <c r="D95" s="76">
        <f t="shared" si="52"/>
        <v>1</v>
      </c>
      <c r="E95" s="77">
        <f t="shared" si="52"/>
        <v>1</v>
      </c>
      <c r="F95" s="76">
        <f t="shared" si="52"/>
        <v>1.0000000000000002</v>
      </c>
      <c r="G95" s="77">
        <f t="shared" si="52"/>
        <v>1</v>
      </c>
      <c r="H95" s="76">
        <f t="shared" si="52"/>
        <v>0.99999999999999989</v>
      </c>
      <c r="I95" s="77">
        <f t="shared" si="52"/>
        <v>0.99999999999999978</v>
      </c>
      <c r="J95" s="76">
        <f t="shared" si="52"/>
        <v>1.0000000000000002</v>
      </c>
      <c r="K95" s="76">
        <f t="shared" si="52"/>
        <v>1</v>
      </c>
      <c r="L95" s="76">
        <f t="shared" si="52"/>
        <v>1</v>
      </c>
      <c r="M95" s="77">
        <f t="shared" si="52"/>
        <v>1</v>
      </c>
      <c r="N95" s="76">
        <f t="shared" si="52"/>
        <v>1</v>
      </c>
      <c r="O95" s="77">
        <f t="shared" si="52"/>
        <v>1</v>
      </c>
      <c r="P95" s="76">
        <f t="shared" si="52"/>
        <v>1</v>
      </c>
      <c r="Q95" s="77">
        <f t="shared" si="52"/>
        <v>1.0000000000000002</v>
      </c>
      <c r="R95" s="76">
        <f t="shared" si="52"/>
        <v>1.0000000000000002</v>
      </c>
      <c r="S95" s="77">
        <f t="shared" si="52"/>
        <v>1</v>
      </c>
      <c r="T95" s="76">
        <f t="shared" si="52"/>
        <v>1.0000000000000002</v>
      </c>
      <c r="U95" s="77">
        <f t="shared" si="52"/>
        <v>0.99999999999999989</v>
      </c>
      <c r="V95" s="76">
        <f t="shared" si="52"/>
        <v>1</v>
      </c>
      <c r="W95" s="77">
        <f t="shared" si="52"/>
        <v>0.99999999999999989</v>
      </c>
      <c r="X95" s="76">
        <f t="shared" si="52"/>
        <v>1</v>
      </c>
      <c r="Y95" s="77">
        <f t="shared" si="52"/>
        <v>0.99999999999999989</v>
      </c>
      <c r="Z95" s="76">
        <f t="shared" si="52"/>
        <v>1.0000000000000002</v>
      </c>
      <c r="AA95" s="76">
        <f t="shared" si="52"/>
        <v>0.99999999999999989</v>
      </c>
      <c r="AB95" s="76">
        <f t="shared" si="52"/>
        <v>0.99999999999999989</v>
      </c>
      <c r="AC95" s="78">
        <f t="shared" si="52"/>
        <v>1</v>
      </c>
      <c r="AD95" s="79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AE31" sqref="AE31"/>
    </sheetView>
  </sheetViews>
  <sheetFormatPr defaultColWidth="8.85546875" defaultRowHeight="12.75" x14ac:dyDescent="0.2"/>
  <cols>
    <col min="1" max="1" width="15.42578125" style="87" customWidth="1"/>
    <col min="2" max="27" width="7.7109375" customWidth="1"/>
    <col min="28" max="28" width="10.140625" style="87" bestFit="1" customWidth="1"/>
    <col min="29" max="29" width="10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5" t="s">
        <v>54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 t="s">
        <v>54</v>
      </c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5" t="s">
        <v>2</v>
      </c>
      <c r="B5" s="267" t="s">
        <v>3</v>
      </c>
      <c r="C5" s="268"/>
      <c r="D5" s="267" t="s">
        <v>4</v>
      </c>
      <c r="E5" s="268"/>
      <c r="F5" s="267" t="s">
        <v>5</v>
      </c>
      <c r="G5" s="268"/>
      <c r="H5" s="267" t="s">
        <v>6</v>
      </c>
      <c r="I5" s="268"/>
      <c r="J5" s="267" t="s">
        <v>7</v>
      </c>
      <c r="K5" s="268"/>
      <c r="L5" s="267" t="s">
        <v>8</v>
      </c>
      <c r="M5" s="268"/>
      <c r="N5" s="267" t="s">
        <v>9</v>
      </c>
      <c r="O5" s="268"/>
      <c r="P5" s="267" t="s">
        <v>10</v>
      </c>
      <c r="Q5" s="268"/>
      <c r="R5" s="267" t="s">
        <v>11</v>
      </c>
      <c r="S5" s="268"/>
      <c r="T5" s="267" t="s">
        <v>12</v>
      </c>
      <c r="U5" s="268"/>
      <c r="V5" s="267" t="s">
        <v>13</v>
      </c>
      <c r="W5" s="268"/>
      <c r="X5" s="267" t="s">
        <v>14</v>
      </c>
      <c r="Y5" s="268"/>
      <c r="Z5" s="267" t="s">
        <v>15</v>
      </c>
      <c r="AA5" s="268"/>
      <c r="AB5" s="267" t="s">
        <v>16</v>
      </c>
      <c r="AC5" s="268"/>
    </row>
    <row r="6" spans="1:29" ht="15" thickTop="1" thickBot="1" x14ac:dyDescent="0.3">
      <c r="A6" s="266"/>
      <c r="B6" s="30" t="s">
        <v>17</v>
      </c>
      <c r="C6" s="31" t="s">
        <v>18</v>
      </c>
      <c r="D6" s="47" t="s">
        <v>17</v>
      </c>
      <c r="E6" s="48" t="s">
        <v>18</v>
      </c>
      <c r="F6" s="30" t="s">
        <v>17</v>
      </c>
      <c r="G6" s="31" t="s">
        <v>18</v>
      </c>
      <c r="H6" s="47" t="s">
        <v>17</v>
      </c>
      <c r="I6" s="48" t="s">
        <v>18</v>
      </c>
      <c r="J6" s="30" t="s">
        <v>17</v>
      </c>
      <c r="K6" s="31" t="s">
        <v>18</v>
      </c>
      <c r="L6" s="47" t="s">
        <v>17</v>
      </c>
      <c r="M6" s="48" t="s">
        <v>18</v>
      </c>
      <c r="N6" s="35" t="s">
        <v>17</v>
      </c>
      <c r="O6" s="37" t="s">
        <v>18</v>
      </c>
      <c r="P6" s="46" t="s">
        <v>17</v>
      </c>
      <c r="Q6" s="36" t="s">
        <v>18</v>
      </c>
      <c r="R6" s="33" t="s">
        <v>17</v>
      </c>
      <c r="S6" s="34" t="s">
        <v>18</v>
      </c>
      <c r="T6" s="46" t="s">
        <v>17</v>
      </c>
      <c r="U6" s="36" t="s">
        <v>18</v>
      </c>
      <c r="V6" s="33" t="s">
        <v>17</v>
      </c>
      <c r="W6" s="34" t="s">
        <v>18</v>
      </c>
      <c r="X6" s="46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7" t="s">
        <v>18</v>
      </c>
    </row>
    <row r="7" spans="1:29" ht="14.25" thickTop="1" thickBot="1" x14ac:dyDescent="0.25">
      <c r="A7" s="88" t="s">
        <v>19</v>
      </c>
      <c r="B7" s="32">
        <f>SUM(Daily!B133,Daily!B350,Daily!B567,Daily!B784)</f>
        <v>0</v>
      </c>
      <c r="C7" s="32">
        <f>SUM(Daily!C133,Daily!C350,Daily!C567,Daily!C784)</f>
        <v>0</v>
      </c>
      <c r="D7" s="32">
        <f>SUM(Daily!D133,Daily!D350,Daily!D567,Daily!D784)</f>
        <v>0</v>
      </c>
      <c r="E7" s="32">
        <f>SUM(Daily!E133,Daily!E350,Daily!E567,Daily!E784)</f>
        <v>0</v>
      </c>
      <c r="F7" s="32">
        <f>SUM(Daily!F133,Daily!F350,Daily!F567,Daily!F784)</f>
        <v>0</v>
      </c>
      <c r="G7" s="32">
        <f>SUM(Daily!G133,Daily!G350,Daily!G567,Daily!G784)</f>
        <v>0</v>
      </c>
      <c r="H7" s="32">
        <f>SUM(Daily!H133,Daily!H350,Daily!H567,Daily!H784)</f>
        <v>0</v>
      </c>
      <c r="I7" s="32">
        <f>SUM(Daily!I133,Daily!I350,Daily!I567,Daily!I784)</f>
        <v>0</v>
      </c>
      <c r="J7" s="32">
        <f>SUM(Daily!J133,Daily!J350,Daily!J567,Daily!J784)</f>
        <v>0</v>
      </c>
      <c r="K7" s="32">
        <f>SUM(Daily!K133,Daily!K350,Daily!K567,Daily!K784)</f>
        <v>0</v>
      </c>
      <c r="L7" s="32">
        <f>SUM(Daily!L133,Daily!L350,Daily!L567,Daily!L784)</f>
        <v>0</v>
      </c>
      <c r="M7" s="32">
        <f>SUM(Daily!M133,Daily!M350,Daily!M567,Daily!M784)</f>
        <v>0</v>
      </c>
      <c r="N7" s="32">
        <f>SUM(Daily!N133,Daily!N350,Daily!N567,Daily!N784)</f>
        <v>0</v>
      </c>
      <c r="O7" s="32">
        <f>SUM(Daily!O133,Daily!O350,Daily!O567,Daily!O784)</f>
        <v>0</v>
      </c>
      <c r="P7" s="32">
        <f>SUM(Daily!P133,Daily!P350,Daily!P567,Daily!P784)</f>
        <v>0</v>
      </c>
      <c r="Q7" s="32">
        <f>SUM(Daily!Q133,Daily!Q350,Daily!Q567,Daily!Q784)</f>
        <v>0</v>
      </c>
      <c r="R7" s="32">
        <f>SUM(Daily!R133,Daily!R350,Daily!R567,Daily!R784)</f>
        <v>0</v>
      </c>
      <c r="S7" s="32">
        <f>SUM(Daily!S133,Daily!S350,Daily!S567,Daily!S784)</f>
        <v>0</v>
      </c>
      <c r="T7" s="32">
        <f>SUM(Daily!T133,Daily!T350,Daily!T567,Daily!T784)</f>
        <v>0</v>
      </c>
      <c r="U7" s="32">
        <f>SUM(Daily!U133,Daily!U350,Daily!U567,Daily!U784)</f>
        <v>0</v>
      </c>
      <c r="V7" s="32">
        <f>SUM(Daily!V133,Daily!V350,Daily!V567,Daily!V784)</f>
        <v>0</v>
      </c>
      <c r="W7" s="32">
        <f>SUM(Daily!W133,Daily!W350,Daily!W567,Daily!W784)</f>
        <v>0</v>
      </c>
      <c r="X7" s="32">
        <f>SUM(Daily!X133,Daily!X350,Daily!X567,Daily!X784)</f>
        <v>0</v>
      </c>
      <c r="Y7" s="32">
        <f>SUM(Daily!Y133,Daily!Y350,Daily!Y567,Daily!Y784)</f>
        <v>0</v>
      </c>
      <c r="Z7" s="32">
        <f>SUM(Daily!Z133,Daily!Z350,Daily!Z567,Daily!Z784)</f>
        <v>0</v>
      </c>
      <c r="AA7" s="32">
        <f>SUM(Daily!AA133,Daily!AA350,Daily!AA567,Daily!AA784)</f>
        <v>0</v>
      </c>
      <c r="AB7" s="95">
        <f>B7+D7+F7+H7+J7+L7+N7+P7+R7+T7+V7+X7+Z7</f>
        <v>0</v>
      </c>
      <c r="AC7" s="96">
        <f>C7+E7+G7+I7+K7+M7+O7+Q7+S7+U7+W7+Y7+AA7</f>
        <v>0</v>
      </c>
    </row>
    <row r="8" spans="1:29" ht="14.25" thickTop="1" thickBot="1" x14ac:dyDescent="0.25">
      <c r="A8" s="89" t="s">
        <v>21</v>
      </c>
      <c r="B8" s="32">
        <f>SUM(Daily!B134,Daily!B351,Daily!B568,Daily!B785)</f>
        <v>634</v>
      </c>
      <c r="C8" s="32">
        <f>SUM(Daily!C134,Daily!C351,Daily!C568,Daily!C785)</f>
        <v>0</v>
      </c>
      <c r="D8" s="32">
        <f>SUM(Daily!D134,Daily!D351,Daily!D568,Daily!D785)</f>
        <v>355</v>
      </c>
      <c r="E8" s="32">
        <f>SUM(Daily!E134,Daily!E351,Daily!E568,Daily!E785)</f>
        <v>0</v>
      </c>
      <c r="F8" s="32">
        <f>SUM(Daily!F134,Daily!F351,Daily!F568,Daily!F785)</f>
        <v>1271</v>
      </c>
      <c r="G8" s="32">
        <f>SUM(Daily!G134,Daily!G351,Daily!G568,Daily!G785)</f>
        <v>10</v>
      </c>
      <c r="H8" s="32">
        <f>SUM(Daily!H134,Daily!H351,Daily!H568,Daily!H785)</f>
        <v>847</v>
      </c>
      <c r="I8" s="32">
        <f>SUM(Daily!I134,Daily!I351,Daily!I568,Daily!I785)</f>
        <v>72</v>
      </c>
      <c r="J8" s="32">
        <f>SUM(Daily!J134,Daily!J351,Daily!J568,Daily!J785)</f>
        <v>19</v>
      </c>
      <c r="K8" s="32">
        <f>SUM(Daily!K134,Daily!K351,Daily!K568,Daily!K785)</f>
        <v>35</v>
      </c>
      <c r="L8" s="32">
        <f>SUM(Daily!L134,Daily!L351,Daily!L568,Daily!L785)</f>
        <v>49</v>
      </c>
      <c r="M8" s="32">
        <f>SUM(Daily!M134,Daily!M351,Daily!M568,Daily!M785)</f>
        <v>72</v>
      </c>
      <c r="N8" s="32">
        <f>SUM(Daily!N134,Daily!N351,Daily!N568,Daily!N785)</f>
        <v>280</v>
      </c>
      <c r="O8" s="32">
        <f>SUM(Daily!O134,Daily!O351,Daily!O568,Daily!O785)</f>
        <v>163</v>
      </c>
      <c r="P8" s="32">
        <f>SUM(Daily!P134,Daily!P351,Daily!P568,Daily!P785)</f>
        <v>85</v>
      </c>
      <c r="Q8" s="32">
        <f>SUM(Daily!Q134,Daily!Q351,Daily!Q568,Daily!Q785)</f>
        <v>139</v>
      </c>
      <c r="R8" s="32">
        <f>SUM(Daily!R134,Daily!R351,Daily!R568,Daily!R785)</f>
        <v>43</v>
      </c>
      <c r="S8" s="32">
        <f>SUM(Daily!S134,Daily!S351,Daily!S568,Daily!S785)</f>
        <v>136</v>
      </c>
      <c r="T8" s="32">
        <f>SUM(Daily!T134,Daily!T351,Daily!T568,Daily!T785)</f>
        <v>0</v>
      </c>
      <c r="U8" s="32">
        <f>SUM(Daily!U134,Daily!U351,Daily!U568,Daily!U785)</f>
        <v>9</v>
      </c>
      <c r="V8" s="32">
        <f>SUM(Daily!V134,Daily!V351,Daily!V568,Daily!V785)</f>
        <v>6</v>
      </c>
      <c r="W8" s="32">
        <f>SUM(Daily!W134,Daily!W351,Daily!W568,Daily!W785)</f>
        <v>0</v>
      </c>
      <c r="X8" s="32">
        <f>SUM(Daily!X134,Daily!X351,Daily!X568,Daily!X785)</f>
        <v>15</v>
      </c>
      <c r="Y8" s="32">
        <f>SUM(Daily!Y134,Daily!Y351,Daily!Y568,Daily!Y785)</f>
        <v>0</v>
      </c>
      <c r="Z8" s="32">
        <f>SUM(Daily!Z134,Daily!Z351,Daily!Z568,Daily!Z785)</f>
        <v>0</v>
      </c>
      <c r="AA8" s="32">
        <f>SUM(Daily!AA134,Daily!AA351,Daily!AA568,Daily!AA785)</f>
        <v>0</v>
      </c>
      <c r="AB8" s="11">
        <f>B8+D8+F8+H8+J8+L8+N8+P8+R8+T8+V8+X8+Z8</f>
        <v>3604</v>
      </c>
      <c r="AC8" s="7">
        <f t="shared" ref="AB8:AC30" si="0">C8+E8+G8+I8+K8+M8+O8+Q8+S8+U8+W8+Y8+AA8</f>
        <v>636</v>
      </c>
    </row>
    <row r="9" spans="1:29" ht="14.25" thickTop="1" thickBot="1" x14ac:dyDescent="0.25">
      <c r="A9" s="90" t="s">
        <v>23</v>
      </c>
      <c r="B9" s="32">
        <f>SUM(Daily!B135,Daily!B352,Daily!B569,Daily!B786)</f>
        <v>2827</v>
      </c>
      <c r="C9" s="32">
        <f>SUM(Daily!C135,Daily!C352,Daily!C569,Daily!C786)</f>
        <v>98</v>
      </c>
      <c r="D9" s="32">
        <f>SUM(Daily!D135,Daily!D352,Daily!D569,Daily!D786)</f>
        <v>1378</v>
      </c>
      <c r="E9" s="32">
        <f>SUM(Daily!E135,Daily!E352,Daily!E569,Daily!E786)</f>
        <v>364</v>
      </c>
      <c r="F9" s="32">
        <f>SUM(Daily!F135,Daily!F352,Daily!F569,Daily!F786)</f>
        <v>5768</v>
      </c>
      <c r="G9" s="32">
        <f>SUM(Daily!G135,Daily!G352,Daily!G569,Daily!G786)</f>
        <v>821</v>
      </c>
      <c r="H9" s="32">
        <f>SUM(Daily!H135,Daily!H352,Daily!H569,Daily!H786)</f>
        <v>4068</v>
      </c>
      <c r="I9" s="32">
        <f>SUM(Daily!I135,Daily!I352,Daily!I569,Daily!I786)</f>
        <v>1347</v>
      </c>
      <c r="J9" s="32">
        <f>SUM(Daily!J135,Daily!J352,Daily!J569,Daily!J786)</f>
        <v>181</v>
      </c>
      <c r="K9" s="32">
        <f>SUM(Daily!K135,Daily!K352,Daily!K569,Daily!K786)</f>
        <v>426</v>
      </c>
      <c r="L9" s="32">
        <f>SUM(Daily!L135,Daily!L352,Daily!L569,Daily!L786)</f>
        <v>839</v>
      </c>
      <c r="M9" s="32">
        <f>SUM(Daily!M135,Daily!M352,Daily!M569,Daily!M786)</f>
        <v>1441</v>
      </c>
      <c r="N9" s="32">
        <f>SUM(Daily!N135,Daily!N352,Daily!N569,Daily!N786)</f>
        <v>2886</v>
      </c>
      <c r="O9" s="32">
        <f>SUM(Daily!O135,Daily!O352,Daily!O569,Daily!O786)</f>
        <v>3521</v>
      </c>
      <c r="P9" s="32">
        <f>SUM(Daily!P135,Daily!P352,Daily!P569,Daily!P786)</f>
        <v>1448</v>
      </c>
      <c r="Q9" s="32">
        <f>SUM(Daily!Q135,Daily!Q352,Daily!Q569,Daily!Q786)</f>
        <v>1881</v>
      </c>
      <c r="R9" s="32">
        <f>SUM(Daily!R135,Daily!R352,Daily!R569,Daily!R786)</f>
        <v>1880</v>
      </c>
      <c r="S9" s="32">
        <f>SUM(Daily!S135,Daily!S352,Daily!S569,Daily!S786)</f>
        <v>2049</v>
      </c>
      <c r="T9" s="32">
        <f>SUM(Daily!T135,Daily!T352,Daily!T569,Daily!T786)</f>
        <v>201</v>
      </c>
      <c r="U9" s="32">
        <f>SUM(Daily!U135,Daily!U352,Daily!U569,Daily!U786)</f>
        <v>1038</v>
      </c>
      <c r="V9" s="32">
        <f>SUM(Daily!V135,Daily!V352,Daily!V569,Daily!V786)</f>
        <v>757</v>
      </c>
      <c r="W9" s="32">
        <f>SUM(Daily!W135,Daily!W352,Daily!W569,Daily!W786)</f>
        <v>2170</v>
      </c>
      <c r="X9" s="32">
        <f>SUM(Daily!X135,Daily!X352,Daily!X569,Daily!X786)</f>
        <v>1386</v>
      </c>
      <c r="Y9" s="32">
        <f>SUM(Daily!Y135,Daily!Y352,Daily!Y569,Daily!Y786)</f>
        <v>1065</v>
      </c>
      <c r="Z9" s="32">
        <f>SUM(Daily!Z135,Daily!Z352,Daily!Z569,Daily!Z786)</f>
        <v>3320</v>
      </c>
      <c r="AA9" s="32">
        <f>SUM(Daily!AA135,Daily!AA352,Daily!AA569,Daily!AA786)</f>
        <v>2279</v>
      </c>
      <c r="AB9" s="11">
        <f t="shared" si="0"/>
        <v>26939</v>
      </c>
      <c r="AC9" s="7">
        <f t="shared" si="0"/>
        <v>18500</v>
      </c>
    </row>
    <row r="10" spans="1:29" ht="14.25" thickTop="1" thickBot="1" x14ac:dyDescent="0.25">
      <c r="A10" s="89" t="s">
        <v>24</v>
      </c>
      <c r="B10" s="32">
        <f>SUM(Daily!B136,Daily!B353,Daily!B570,Daily!B787)</f>
        <v>3707</v>
      </c>
      <c r="C10" s="32">
        <f>SUM(Daily!C136,Daily!C353,Daily!C570,Daily!C787)</f>
        <v>2391</v>
      </c>
      <c r="D10" s="32">
        <f>SUM(Daily!D136,Daily!D353,Daily!D570,Daily!D787)</f>
        <v>1801</v>
      </c>
      <c r="E10" s="32">
        <f>SUM(Daily!E136,Daily!E353,Daily!E570,Daily!E787)</f>
        <v>1530</v>
      </c>
      <c r="F10" s="32">
        <f>SUM(Daily!F136,Daily!F353,Daily!F570,Daily!F787)</f>
        <v>6721</v>
      </c>
      <c r="G10" s="32">
        <f>SUM(Daily!G136,Daily!G353,Daily!G570,Daily!G787)</f>
        <v>2726</v>
      </c>
      <c r="H10" s="32">
        <f>SUM(Daily!H136,Daily!H353,Daily!H570,Daily!H787)</f>
        <v>5712</v>
      </c>
      <c r="I10" s="32">
        <f>SUM(Daily!I136,Daily!I353,Daily!I570,Daily!I787)</f>
        <v>3940</v>
      </c>
      <c r="J10" s="32">
        <f>SUM(Daily!J136,Daily!J353,Daily!J570,Daily!J787)</f>
        <v>323</v>
      </c>
      <c r="K10" s="32">
        <f>SUM(Daily!K136,Daily!K353,Daily!K570,Daily!K787)</f>
        <v>936</v>
      </c>
      <c r="L10" s="32">
        <f>SUM(Daily!L136,Daily!L353,Daily!L570,Daily!L787)</f>
        <v>1679</v>
      </c>
      <c r="M10" s="32">
        <f>SUM(Daily!M136,Daily!M353,Daily!M570,Daily!M787)</f>
        <v>2637</v>
      </c>
      <c r="N10" s="32">
        <f>SUM(Daily!N136,Daily!N353,Daily!N570,Daily!N787)</f>
        <v>5120</v>
      </c>
      <c r="O10" s="32">
        <f>SUM(Daily!O136,Daily!O353,Daily!O570,Daily!O787)</f>
        <v>6239</v>
      </c>
      <c r="P10" s="32">
        <f>SUM(Daily!P136,Daily!P353,Daily!P570,Daily!P787)</f>
        <v>2930</v>
      </c>
      <c r="Q10" s="32">
        <f>SUM(Daily!Q136,Daily!Q353,Daily!Q570,Daily!Q787)</f>
        <v>3263</v>
      </c>
      <c r="R10" s="32">
        <f>SUM(Daily!R136,Daily!R353,Daily!R570,Daily!R787)</f>
        <v>3857</v>
      </c>
      <c r="S10" s="32">
        <f>SUM(Daily!S136,Daily!S353,Daily!S570,Daily!S787)</f>
        <v>3757</v>
      </c>
      <c r="T10" s="32">
        <f>SUM(Daily!T136,Daily!T353,Daily!T570,Daily!T787)</f>
        <v>492</v>
      </c>
      <c r="U10" s="32">
        <f>SUM(Daily!U136,Daily!U353,Daily!U570,Daily!U787)</f>
        <v>1767</v>
      </c>
      <c r="V10" s="32">
        <f>SUM(Daily!V136,Daily!V353,Daily!V570,Daily!V787)</f>
        <v>1844</v>
      </c>
      <c r="W10" s="32">
        <f>SUM(Daily!W136,Daily!W353,Daily!W570,Daily!W787)</f>
        <v>4400</v>
      </c>
      <c r="X10" s="32">
        <f>SUM(Daily!X136,Daily!X353,Daily!X570,Daily!X787)</f>
        <v>2377</v>
      </c>
      <c r="Y10" s="32">
        <f>SUM(Daily!Y136,Daily!Y353,Daily!Y570,Daily!Y787)</f>
        <v>1758</v>
      </c>
      <c r="Z10" s="32">
        <f>SUM(Daily!Z136,Daily!Z353,Daily!Z570,Daily!Z787)</f>
        <v>4924</v>
      </c>
      <c r="AA10" s="32">
        <f>SUM(Daily!AA136,Daily!AA353,Daily!AA570,Daily!AA787)</f>
        <v>4510</v>
      </c>
      <c r="AB10" s="11">
        <f t="shared" si="0"/>
        <v>41487</v>
      </c>
      <c r="AC10" s="7">
        <f t="shared" si="0"/>
        <v>39854</v>
      </c>
    </row>
    <row r="11" spans="1:29" ht="14.25" thickTop="1" thickBot="1" x14ac:dyDescent="0.25">
      <c r="A11" s="90" t="s">
        <v>20</v>
      </c>
      <c r="B11" s="32">
        <f>SUM(Daily!B137,Daily!B354,Daily!B571,Daily!B788)</f>
        <v>4128</v>
      </c>
      <c r="C11" s="32">
        <f>SUM(Daily!C137,Daily!C354,Daily!C571,Daily!C788)</f>
        <v>3047</v>
      </c>
      <c r="D11" s="32">
        <f>SUM(Daily!D137,Daily!D354,Daily!D571,Daily!D788)</f>
        <v>1535</v>
      </c>
      <c r="E11" s="32">
        <f>SUM(Daily!E137,Daily!E354,Daily!E571,Daily!E788)</f>
        <v>1520</v>
      </c>
      <c r="F11" s="32">
        <f>SUM(Daily!F137,Daily!F354,Daily!F571,Daily!F788)</f>
        <v>5588</v>
      </c>
      <c r="G11" s="32">
        <f>SUM(Daily!G137,Daily!G354,Daily!G571,Daily!G788)</f>
        <v>3523</v>
      </c>
      <c r="H11" s="32">
        <f>SUM(Daily!H137,Daily!H354,Daily!H571,Daily!H788)</f>
        <v>6084</v>
      </c>
      <c r="I11" s="32">
        <f>SUM(Daily!I137,Daily!I354,Daily!I571,Daily!I788)</f>
        <v>5046</v>
      </c>
      <c r="J11" s="32">
        <f>SUM(Daily!J137,Daily!J354,Daily!J571,Daily!J788)</f>
        <v>381</v>
      </c>
      <c r="K11" s="32">
        <f>SUM(Daily!K137,Daily!K354,Daily!K571,Daily!K788)</f>
        <v>1252</v>
      </c>
      <c r="L11" s="32">
        <f>SUM(Daily!L137,Daily!L354,Daily!L571,Daily!L788)</f>
        <v>1969</v>
      </c>
      <c r="M11" s="32">
        <f>SUM(Daily!M137,Daily!M354,Daily!M571,Daily!M788)</f>
        <v>3530</v>
      </c>
      <c r="N11" s="32">
        <f>SUM(Daily!N137,Daily!N354,Daily!N571,Daily!N788)</f>
        <v>5690</v>
      </c>
      <c r="O11" s="32">
        <f>SUM(Daily!O137,Daily!O354,Daily!O571,Daily!O788)</f>
        <v>6328</v>
      </c>
      <c r="P11" s="32">
        <f>SUM(Daily!P137,Daily!P354,Daily!P571,Daily!P788)</f>
        <v>3442</v>
      </c>
      <c r="Q11" s="32">
        <f>SUM(Daily!Q137,Daily!Q354,Daily!Q571,Daily!Q788)</f>
        <v>2971</v>
      </c>
      <c r="R11" s="32">
        <f>SUM(Daily!R137,Daily!R354,Daily!R571,Daily!R788)</f>
        <v>4335</v>
      </c>
      <c r="S11" s="32">
        <f>SUM(Daily!S137,Daily!S354,Daily!S571,Daily!S788)</f>
        <v>3621</v>
      </c>
      <c r="T11" s="32">
        <f>SUM(Daily!T137,Daily!T354,Daily!T571,Daily!T788)</f>
        <v>697</v>
      </c>
      <c r="U11" s="32">
        <f>SUM(Daily!U137,Daily!U354,Daily!U571,Daily!U788)</f>
        <v>1362</v>
      </c>
      <c r="V11" s="32">
        <f>SUM(Daily!V137,Daily!V354,Daily!V571,Daily!V788)</f>
        <v>2080</v>
      </c>
      <c r="W11" s="32">
        <f>SUM(Daily!W137,Daily!W354,Daily!W571,Daily!W788)</f>
        <v>3707</v>
      </c>
      <c r="X11" s="32">
        <f>SUM(Daily!X137,Daily!X354,Daily!X571,Daily!X788)</f>
        <v>2845</v>
      </c>
      <c r="Y11" s="32">
        <f>SUM(Daily!Y137,Daily!Y354,Daily!Y571,Daily!Y788)</f>
        <v>2109</v>
      </c>
      <c r="Z11" s="32">
        <f>SUM(Daily!Z137,Daily!Z354,Daily!Z571,Daily!Z788)</f>
        <v>5433</v>
      </c>
      <c r="AA11" s="32">
        <f>SUM(Daily!AA137,Daily!AA354,Daily!AA571,Daily!AA788)</f>
        <v>5128</v>
      </c>
      <c r="AB11" s="11">
        <f t="shared" si="0"/>
        <v>44207</v>
      </c>
      <c r="AC11" s="7">
        <f t="shared" si="0"/>
        <v>43144</v>
      </c>
    </row>
    <row r="12" spans="1:29" ht="14.25" thickTop="1" thickBot="1" x14ac:dyDescent="0.25">
      <c r="A12" s="89" t="s">
        <v>22</v>
      </c>
      <c r="B12" s="32">
        <f>SUM(Daily!B138,Daily!B355,Daily!B572,Daily!B789)</f>
        <v>4372</v>
      </c>
      <c r="C12" s="32">
        <f>SUM(Daily!C138,Daily!C355,Daily!C572,Daily!C789)</f>
        <v>2960</v>
      </c>
      <c r="D12" s="32">
        <f>SUM(Daily!D138,Daily!D355,Daily!D572,Daily!D789)</f>
        <v>1499</v>
      </c>
      <c r="E12" s="32">
        <f>SUM(Daily!E138,Daily!E355,Daily!E572,Daily!E789)</f>
        <v>1348</v>
      </c>
      <c r="F12" s="32">
        <f>SUM(Daily!F138,Daily!F355,Daily!F572,Daily!F789)</f>
        <v>5381</v>
      </c>
      <c r="G12" s="32">
        <f>SUM(Daily!G138,Daily!G355,Daily!G572,Daily!G789)</f>
        <v>2792</v>
      </c>
      <c r="H12" s="32">
        <f>SUM(Daily!H138,Daily!H355,Daily!H572,Daily!H789)</f>
        <v>5784</v>
      </c>
      <c r="I12" s="32">
        <f>SUM(Daily!I138,Daily!I355,Daily!I572,Daily!I789)</f>
        <v>5108</v>
      </c>
      <c r="J12" s="32">
        <f>SUM(Daily!J138,Daily!J355,Daily!J572,Daily!J789)</f>
        <v>434</v>
      </c>
      <c r="K12" s="32">
        <f>SUM(Daily!K138,Daily!K355,Daily!K572,Daily!K789)</f>
        <v>1277</v>
      </c>
      <c r="L12" s="32">
        <f>SUM(Daily!L138,Daily!L355,Daily!L572,Daily!L789)</f>
        <v>1655</v>
      </c>
      <c r="M12" s="32">
        <f>SUM(Daily!M138,Daily!M355,Daily!M572,Daily!M789)</f>
        <v>3896</v>
      </c>
      <c r="N12" s="32">
        <f>SUM(Daily!N138,Daily!N355,Daily!N572,Daily!N789)</f>
        <v>5030</v>
      </c>
      <c r="O12" s="32">
        <f>SUM(Daily!O138,Daily!O355,Daily!O572,Daily!O789)</f>
        <v>6587</v>
      </c>
      <c r="P12" s="32">
        <f>SUM(Daily!P138,Daily!P355,Daily!P572,Daily!P789)</f>
        <v>2888</v>
      </c>
      <c r="Q12" s="32">
        <f>SUM(Daily!Q138,Daily!Q355,Daily!Q572,Daily!Q789)</f>
        <v>2417</v>
      </c>
      <c r="R12" s="32">
        <f>SUM(Daily!R138,Daily!R355,Daily!R572,Daily!R789)</f>
        <v>4452</v>
      </c>
      <c r="S12" s="32">
        <f>SUM(Daily!S138,Daily!S355,Daily!S572,Daily!S789)</f>
        <v>3311</v>
      </c>
      <c r="T12" s="32">
        <f>SUM(Daily!T138,Daily!T355,Daily!T572,Daily!T789)</f>
        <v>616</v>
      </c>
      <c r="U12" s="32">
        <f>SUM(Daily!U138,Daily!U355,Daily!U572,Daily!U789)</f>
        <v>1147</v>
      </c>
      <c r="V12" s="32">
        <f>SUM(Daily!V138,Daily!V355,Daily!V572,Daily!V789)</f>
        <v>1746</v>
      </c>
      <c r="W12" s="32">
        <f>SUM(Daily!W138,Daily!W355,Daily!W572,Daily!W789)</f>
        <v>3857</v>
      </c>
      <c r="X12" s="32">
        <f>SUM(Daily!X138,Daily!X355,Daily!X572,Daily!X789)</f>
        <v>2342</v>
      </c>
      <c r="Y12" s="32">
        <f>SUM(Daily!Y138,Daily!Y355,Daily!Y572,Daily!Y789)</f>
        <v>1876</v>
      </c>
      <c r="Z12" s="32">
        <f>SUM(Daily!Z138,Daily!Z355,Daily!Z572,Daily!Z789)</f>
        <v>5547</v>
      </c>
      <c r="AA12" s="32">
        <f>SUM(Daily!AA138,Daily!AA355,Daily!AA572,Daily!AA789)</f>
        <v>5266</v>
      </c>
      <c r="AB12" s="11">
        <f t="shared" si="0"/>
        <v>41746</v>
      </c>
      <c r="AC12" s="7">
        <f t="shared" si="0"/>
        <v>41842</v>
      </c>
    </row>
    <row r="13" spans="1:29" ht="14.25" thickTop="1" thickBot="1" x14ac:dyDescent="0.25">
      <c r="A13" s="90" t="s">
        <v>27</v>
      </c>
      <c r="B13" s="32">
        <f>SUM(Daily!B139,Daily!B356,Daily!B573,Daily!B790)</f>
        <v>4421</v>
      </c>
      <c r="C13" s="32">
        <f>SUM(Daily!C139,Daily!C356,Daily!C573,Daily!C790)</f>
        <v>3975</v>
      </c>
      <c r="D13" s="32">
        <f>SUM(Daily!D139,Daily!D356,Daily!D573,Daily!D790)</f>
        <v>1502</v>
      </c>
      <c r="E13" s="32">
        <f>SUM(Daily!E139,Daily!E356,Daily!E573,Daily!E790)</f>
        <v>1271</v>
      </c>
      <c r="F13" s="32">
        <f>SUM(Daily!F139,Daily!F356,Daily!F573,Daily!F790)</f>
        <v>5099</v>
      </c>
      <c r="G13" s="32">
        <f>SUM(Daily!G139,Daily!G356,Daily!G573,Daily!G790)</f>
        <v>2379</v>
      </c>
      <c r="H13" s="32">
        <f>SUM(Daily!H139,Daily!H356,Daily!H573,Daily!H790)</f>
        <v>6590</v>
      </c>
      <c r="I13" s="32">
        <f>SUM(Daily!I139,Daily!I356,Daily!I573,Daily!I790)</f>
        <v>5319</v>
      </c>
      <c r="J13" s="32">
        <f>SUM(Daily!J139,Daily!J356,Daily!J573,Daily!J790)</f>
        <v>531</v>
      </c>
      <c r="K13" s="32">
        <f>SUM(Daily!K139,Daily!K356,Daily!K573,Daily!K790)</f>
        <v>1449</v>
      </c>
      <c r="L13" s="32">
        <f>SUM(Daily!L139,Daily!L356,Daily!L573,Daily!L790)</f>
        <v>1536</v>
      </c>
      <c r="M13" s="32">
        <f>SUM(Daily!M139,Daily!M356,Daily!M573,Daily!M790)</f>
        <v>4476</v>
      </c>
      <c r="N13" s="32">
        <f>SUM(Daily!N139,Daily!N356,Daily!N573,Daily!N790)</f>
        <v>4971</v>
      </c>
      <c r="O13" s="32">
        <f>SUM(Daily!O139,Daily!O356,Daily!O573,Daily!O790)</f>
        <v>7387</v>
      </c>
      <c r="P13" s="32">
        <f>SUM(Daily!P139,Daily!P356,Daily!P573,Daily!P790)</f>
        <v>2777</v>
      </c>
      <c r="Q13" s="32">
        <f>SUM(Daily!Q139,Daily!Q356,Daily!Q573,Daily!Q790)</f>
        <v>2015</v>
      </c>
      <c r="R13" s="32">
        <f>SUM(Daily!R139,Daily!R356,Daily!R573,Daily!R790)</f>
        <v>4497</v>
      </c>
      <c r="S13" s="32">
        <f>SUM(Daily!S139,Daily!S356,Daily!S573,Daily!S790)</f>
        <v>3131</v>
      </c>
      <c r="T13" s="32">
        <f>SUM(Daily!T139,Daily!T356,Daily!T573,Daily!T790)</f>
        <v>490</v>
      </c>
      <c r="U13" s="32">
        <f>SUM(Daily!U139,Daily!U356,Daily!U573,Daily!U790)</f>
        <v>877</v>
      </c>
      <c r="V13" s="32">
        <f>SUM(Daily!V139,Daily!V356,Daily!V573,Daily!V790)</f>
        <v>1719</v>
      </c>
      <c r="W13" s="32">
        <f>SUM(Daily!W139,Daily!W356,Daily!W573,Daily!W790)</f>
        <v>4699</v>
      </c>
      <c r="X13" s="32">
        <f>SUM(Daily!X139,Daily!X356,Daily!X573,Daily!X790)</f>
        <v>2282</v>
      </c>
      <c r="Y13" s="32">
        <f>SUM(Daily!Y139,Daily!Y356,Daily!Y573,Daily!Y790)</f>
        <v>1368</v>
      </c>
      <c r="Z13" s="32">
        <f>SUM(Daily!Z139,Daily!Z356,Daily!Z573,Daily!Z790)</f>
        <v>5647</v>
      </c>
      <c r="AA13" s="32">
        <f>SUM(Daily!AA139,Daily!AA356,Daily!AA573,Daily!AA790)</f>
        <v>5607</v>
      </c>
      <c r="AB13" s="11">
        <f t="shared" si="0"/>
        <v>42062</v>
      </c>
      <c r="AC13" s="7">
        <f t="shared" si="0"/>
        <v>43953</v>
      </c>
    </row>
    <row r="14" spans="1:29" ht="14.25" thickTop="1" thickBot="1" x14ac:dyDescent="0.25">
      <c r="A14" s="89" t="s">
        <v>28</v>
      </c>
      <c r="B14" s="32">
        <f>SUM(Daily!B140,Daily!B357,Daily!B574,Daily!B791)</f>
        <v>3354</v>
      </c>
      <c r="C14" s="32">
        <f>SUM(Daily!C140,Daily!C357,Daily!C574,Daily!C791)</f>
        <v>4018</v>
      </c>
      <c r="D14" s="32">
        <f>SUM(Daily!D140,Daily!D357,Daily!D574,Daily!D791)</f>
        <v>1267</v>
      </c>
      <c r="E14" s="32">
        <f>SUM(Daily!E140,Daily!E357,Daily!E574,Daily!E791)</f>
        <v>1127</v>
      </c>
      <c r="F14" s="32">
        <f>SUM(Daily!F140,Daily!F357,Daily!F574,Daily!F791)</f>
        <v>4083</v>
      </c>
      <c r="G14" s="32">
        <f>SUM(Daily!G140,Daily!G357,Daily!G574,Daily!G791)</f>
        <v>2102</v>
      </c>
      <c r="H14" s="32">
        <f>SUM(Daily!H140,Daily!H357,Daily!H574,Daily!H791)</f>
        <v>5626</v>
      </c>
      <c r="I14" s="32">
        <f>SUM(Daily!I140,Daily!I357,Daily!I574,Daily!I791)</f>
        <v>4605</v>
      </c>
      <c r="J14" s="32">
        <f>SUM(Daily!J140,Daily!J357,Daily!J574,Daily!J791)</f>
        <v>520</v>
      </c>
      <c r="K14" s="32">
        <f>SUM(Daily!K140,Daily!K357,Daily!K574,Daily!K791)</f>
        <v>1097</v>
      </c>
      <c r="L14" s="32">
        <f>SUM(Daily!L140,Daily!L357,Daily!L574,Daily!L791)</f>
        <v>1266</v>
      </c>
      <c r="M14" s="32">
        <f>SUM(Daily!M140,Daily!M357,Daily!M574,Daily!M791)</f>
        <v>3243</v>
      </c>
      <c r="N14" s="32">
        <f>SUM(Daily!N140,Daily!N357,Daily!N574,Daily!N791)</f>
        <v>4334</v>
      </c>
      <c r="O14" s="32">
        <f>SUM(Daily!O140,Daily!O357,Daily!O574,Daily!O791)</f>
        <v>5266</v>
      </c>
      <c r="P14" s="32">
        <f>SUM(Daily!P140,Daily!P357,Daily!P574,Daily!P791)</f>
        <v>2557</v>
      </c>
      <c r="Q14" s="32">
        <f>SUM(Daily!Q140,Daily!Q357,Daily!Q574,Daily!Q791)</f>
        <v>1697</v>
      </c>
      <c r="R14" s="32">
        <f>SUM(Daily!R140,Daily!R357,Daily!R574,Daily!R791)</f>
        <v>3779</v>
      </c>
      <c r="S14" s="32">
        <f>SUM(Daily!S140,Daily!S357,Daily!S574,Daily!S791)</f>
        <v>2643</v>
      </c>
      <c r="T14" s="32">
        <f>SUM(Daily!T140,Daily!T357,Daily!T574,Daily!T791)</f>
        <v>442</v>
      </c>
      <c r="U14" s="32">
        <f>SUM(Daily!U140,Daily!U357,Daily!U574,Daily!U791)</f>
        <v>738</v>
      </c>
      <c r="V14" s="32">
        <f>SUM(Daily!V140,Daily!V357,Daily!V574,Daily!V791)</f>
        <v>1544</v>
      </c>
      <c r="W14" s="32">
        <f>SUM(Daily!W140,Daily!W357,Daily!W574,Daily!W791)</f>
        <v>3781</v>
      </c>
      <c r="X14" s="32">
        <f>SUM(Daily!X140,Daily!X357,Daily!X574,Daily!X791)</f>
        <v>2001</v>
      </c>
      <c r="Y14" s="32">
        <f>SUM(Daily!Y140,Daily!Y357,Daily!Y574,Daily!Y791)</f>
        <v>936</v>
      </c>
      <c r="Z14" s="32">
        <f>SUM(Daily!Z140,Daily!Z357,Daily!Z574,Daily!Z791)</f>
        <v>5166</v>
      </c>
      <c r="AA14" s="32">
        <f>SUM(Daily!AA140,Daily!AA357,Daily!AA574,Daily!AA791)</f>
        <v>5104</v>
      </c>
      <c r="AB14" s="11">
        <f t="shared" si="0"/>
        <v>35939</v>
      </c>
      <c r="AC14" s="7">
        <f t="shared" si="0"/>
        <v>36357</v>
      </c>
    </row>
    <row r="15" spans="1:29" ht="14.25" thickTop="1" thickBot="1" x14ac:dyDescent="0.25">
      <c r="A15" s="90" t="s">
        <v>29</v>
      </c>
      <c r="B15" s="32">
        <f>SUM(Daily!B141,Daily!B358,Daily!B575,Daily!B792)</f>
        <v>3608</v>
      </c>
      <c r="C15" s="32">
        <f>SUM(Daily!C141,Daily!C358,Daily!C575,Daily!C792)</f>
        <v>3670</v>
      </c>
      <c r="D15" s="32">
        <f>SUM(Daily!D141,Daily!D358,Daily!D575,Daily!D792)</f>
        <v>1339</v>
      </c>
      <c r="E15" s="32">
        <f>SUM(Daily!E141,Daily!E358,Daily!E575,Daily!E792)</f>
        <v>1065</v>
      </c>
      <c r="F15" s="32">
        <f>SUM(Daily!F141,Daily!F358,Daily!F575,Daily!F792)</f>
        <v>3946</v>
      </c>
      <c r="G15" s="32">
        <f>SUM(Daily!G141,Daily!G358,Daily!G575,Daily!G792)</f>
        <v>2085</v>
      </c>
      <c r="H15" s="32">
        <f>SUM(Daily!H141,Daily!H358,Daily!H575,Daily!H792)</f>
        <v>5675</v>
      </c>
      <c r="I15" s="32">
        <f>SUM(Daily!I141,Daily!I358,Daily!I575,Daily!I792)</f>
        <v>4822</v>
      </c>
      <c r="J15" s="32">
        <f>SUM(Daily!J141,Daily!J358,Daily!J575,Daily!J792)</f>
        <v>520</v>
      </c>
      <c r="K15" s="32">
        <f>SUM(Daily!K141,Daily!K358,Daily!K575,Daily!K792)</f>
        <v>596</v>
      </c>
      <c r="L15" s="32">
        <f>SUM(Daily!L141,Daily!L358,Daily!L575,Daily!L792)</f>
        <v>1324</v>
      </c>
      <c r="M15" s="32">
        <f>SUM(Daily!M141,Daily!M358,Daily!M575,Daily!M792)</f>
        <v>3457</v>
      </c>
      <c r="N15" s="32">
        <f>SUM(Daily!N141,Daily!N358,Daily!N575,Daily!N792)</f>
        <v>4363</v>
      </c>
      <c r="O15" s="32">
        <f>SUM(Daily!O141,Daily!O358,Daily!O575,Daily!O792)</f>
        <v>5276</v>
      </c>
      <c r="P15" s="32">
        <f>SUM(Daily!P141,Daily!P358,Daily!P575,Daily!P792)</f>
        <v>2562</v>
      </c>
      <c r="Q15" s="32">
        <f>SUM(Daily!Q141,Daily!Q358,Daily!Q575,Daily!Q792)</f>
        <v>1603</v>
      </c>
      <c r="R15" s="32">
        <f>SUM(Daily!R141,Daily!R358,Daily!R575,Daily!R792)</f>
        <v>3878</v>
      </c>
      <c r="S15" s="32">
        <f>SUM(Daily!S141,Daily!S358,Daily!S575,Daily!S792)</f>
        <v>2748</v>
      </c>
      <c r="T15" s="32">
        <f>SUM(Daily!T141,Daily!T358,Daily!T575,Daily!T792)</f>
        <v>575</v>
      </c>
      <c r="U15" s="32">
        <f>SUM(Daily!U141,Daily!U358,Daily!U575,Daily!U792)</f>
        <v>485</v>
      </c>
      <c r="V15" s="32">
        <f>SUM(Daily!V141,Daily!V358,Daily!V575,Daily!V792)</f>
        <v>1865</v>
      </c>
      <c r="W15" s="32">
        <f>SUM(Daily!W141,Daily!W358,Daily!W575,Daily!W792)</f>
        <v>3950</v>
      </c>
      <c r="X15" s="32">
        <f>SUM(Daily!X141,Daily!X358,Daily!X575,Daily!X792)</f>
        <v>2212</v>
      </c>
      <c r="Y15" s="32">
        <f>SUM(Daily!Y141,Daily!Y358,Daily!Y575,Daily!Y792)</f>
        <v>829</v>
      </c>
      <c r="Z15" s="32">
        <f>SUM(Daily!Z141,Daily!Z358,Daily!Z575,Daily!Z792)</f>
        <v>5355</v>
      </c>
      <c r="AA15" s="32">
        <f>SUM(Daily!AA141,Daily!AA358,Daily!AA575,Daily!AA792)</f>
        <v>5618</v>
      </c>
      <c r="AB15" s="11">
        <f t="shared" si="0"/>
        <v>37222</v>
      </c>
      <c r="AC15" s="7">
        <f t="shared" si="0"/>
        <v>36204</v>
      </c>
    </row>
    <row r="16" spans="1:29" ht="14.25" thickTop="1" thickBot="1" x14ac:dyDescent="0.25">
      <c r="A16" s="89" t="s">
        <v>31</v>
      </c>
      <c r="B16" s="32">
        <f>SUM(Daily!B142,Daily!B359,Daily!B576,Daily!B793)</f>
        <v>3216</v>
      </c>
      <c r="C16" s="32">
        <f>SUM(Daily!C142,Daily!C359,Daily!C576,Daily!C793)</f>
        <v>3887</v>
      </c>
      <c r="D16" s="32">
        <f>SUM(Daily!D142,Daily!D359,Daily!D576,Daily!D793)</f>
        <v>1207</v>
      </c>
      <c r="E16" s="32">
        <f>SUM(Daily!E142,Daily!E359,Daily!E576,Daily!E793)</f>
        <v>1166</v>
      </c>
      <c r="F16" s="32">
        <f>SUM(Daily!F142,Daily!F359,Daily!F576,Daily!F793)</f>
        <v>3205</v>
      </c>
      <c r="G16" s="32">
        <f>SUM(Daily!G142,Daily!G359,Daily!G576,Daily!G793)</f>
        <v>2514</v>
      </c>
      <c r="H16" s="32">
        <f>SUM(Daily!H142,Daily!H359,Daily!H576,Daily!H793)</f>
        <v>5155</v>
      </c>
      <c r="I16" s="32">
        <f>SUM(Daily!I142,Daily!I359,Daily!I576,Daily!I793)</f>
        <v>5227</v>
      </c>
      <c r="J16" s="32">
        <f>SUM(Daily!J142,Daily!J359,Daily!J576,Daily!J793)</f>
        <v>618</v>
      </c>
      <c r="K16" s="32">
        <f>SUM(Daily!K142,Daily!K359,Daily!K576,Daily!K793)</f>
        <v>487</v>
      </c>
      <c r="L16" s="32">
        <f>SUM(Daily!L142,Daily!L359,Daily!L576,Daily!L793)</f>
        <v>1683</v>
      </c>
      <c r="M16" s="32">
        <f>SUM(Daily!M142,Daily!M359,Daily!M576,Daily!M793)</f>
        <v>2721</v>
      </c>
      <c r="N16" s="32">
        <f>SUM(Daily!N142,Daily!N359,Daily!N576,Daily!N793)</f>
        <v>4583</v>
      </c>
      <c r="O16" s="32">
        <f>SUM(Daily!O142,Daily!O359,Daily!O576,Daily!O793)</f>
        <v>4375</v>
      </c>
      <c r="P16" s="32">
        <f>SUM(Daily!P142,Daily!P359,Daily!P576,Daily!P793)</f>
        <v>2345</v>
      </c>
      <c r="Q16" s="32">
        <f>SUM(Daily!Q142,Daily!Q359,Daily!Q576,Daily!Q793)</f>
        <v>1773</v>
      </c>
      <c r="R16" s="32">
        <f>SUM(Daily!R142,Daily!R359,Daily!R576,Daily!R793)</f>
        <v>3512</v>
      </c>
      <c r="S16" s="32">
        <f>SUM(Daily!S142,Daily!S359,Daily!S576,Daily!S793)</f>
        <v>2739</v>
      </c>
      <c r="T16" s="32">
        <f>SUM(Daily!T142,Daily!T359,Daily!T576,Daily!T793)</f>
        <v>657</v>
      </c>
      <c r="U16" s="32">
        <f>SUM(Daily!U142,Daily!U359,Daily!U576,Daily!U793)</f>
        <v>391</v>
      </c>
      <c r="V16" s="32">
        <f>SUM(Daily!V142,Daily!V359,Daily!V576,Daily!V793)</f>
        <v>2140</v>
      </c>
      <c r="W16" s="32">
        <f>SUM(Daily!W142,Daily!W359,Daily!W576,Daily!W793)</f>
        <v>3267</v>
      </c>
      <c r="X16" s="32">
        <f>SUM(Daily!X142,Daily!X359,Daily!X576,Daily!X793)</f>
        <v>2150</v>
      </c>
      <c r="Y16" s="32">
        <f>SUM(Daily!Y142,Daily!Y359,Daily!Y576,Daily!Y793)</f>
        <v>762</v>
      </c>
      <c r="Z16" s="32">
        <f>SUM(Daily!Z142,Daily!Z359,Daily!Z576,Daily!Z793)</f>
        <v>5409</v>
      </c>
      <c r="AA16" s="32">
        <f>SUM(Daily!AA142,Daily!AA359,Daily!AA576,Daily!AA793)</f>
        <v>6030</v>
      </c>
      <c r="AB16" s="11">
        <f t="shared" si="0"/>
        <v>35880</v>
      </c>
      <c r="AC16" s="7">
        <f t="shared" si="0"/>
        <v>35339</v>
      </c>
    </row>
    <row r="17" spans="1:29" ht="14.25" thickTop="1" thickBot="1" x14ac:dyDescent="0.25">
      <c r="A17" s="90" t="s">
        <v>33</v>
      </c>
      <c r="B17" s="32">
        <f>SUM(Daily!B143,Daily!B360,Daily!B577,Daily!B794)</f>
        <v>3138</v>
      </c>
      <c r="C17" s="32">
        <f>SUM(Daily!C143,Daily!C360,Daily!C577,Daily!C794)</f>
        <v>3870</v>
      </c>
      <c r="D17" s="32">
        <f>SUM(Daily!D143,Daily!D360,Daily!D577,Daily!D794)</f>
        <v>1045</v>
      </c>
      <c r="E17" s="32">
        <f>SUM(Daily!E143,Daily!E360,Daily!E577,Daily!E794)</f>
        <v>1277</v>
      </c>
      <c r="F17" s="32">
        <f>SUM(Daily!F143,Daily!F360,Daily!F577,Daily!F794)</f>
        <v>2761</v>
      </c>
      <c r="G17" s="32">
        <f>SUM(Daily!G143,Daily!G360,Daily!G577,Daily!G794)</f>
        <v>2947</v>
      </c>
      <c r="H17" s="32">
        <f>SUM(Daily!H143,Daily!H360,Daily!H577,Daily!H794)</f>
        <v>4949</v>
      </c>
      <c r="I17" s="32">
        <f>SUM(Daily!I143,Daily!I360,Daily!I577,Daily!I794)</f>
        <v>5600</v>
      </c>
      <c r="J17" s="32">
        <f>SUM(Daily!J143,Daily!J360,Daily!J577,Daily!J794)</f>
        <v>552</v>
      </c>
      <c r="K17" s="32">
        <f>SUM(Daily!K143,Daily!K360,Daily!K577,Daily!K794)</f>
        <v>531</v>
      </c>
      <c r="L17" s="32">
        <f>SUM(Daily!L143,Daily!L360,Daily!L577,Daily!L794)</f>
        <v>1694</v>
      </c>
      <c r="M17" s="32">
        <f>SUM(Daily!M143,Daily!M360,Daily!M577,Daily!M794)</f>
        <v>2181</v>
      </c>
      <c r="N17" s="32">
        <f>SUM(Daily!N143,Daily!N360,Daily!N577,Daily!N794)</f>
        <v>4284</v>
      </c>
      <c r="O17" s="32">
        <f>SUM(Daily!O143,Daily!O360,Daily!O577,Daily!O794)</f>
        <v>4055</v>
      </c>
      <c r="P17" s="32">
        <f>SUM(Daily!P143,Daily!P360,Daily!P577,Daily!P794)</f>
        <v>2195</v>
      </c>
      <c r="Q17" s="32">
        <f>SUM(Daily!Q143,Daily!Q360,Daily!Q577,Daily!Q794)</f>
        <v>1733</v>
      </c>
      <c r="R17" s="32">
        <f>SUM(Daily!R143,Daily!R360,Daily!R577,Daily!R794)</f>
        <v>3397</v>
      </c>
      <c r="S17" s="32">
        <f>SUM(Daily!S143,Daily!S360,Daily!S577,Daily!S794)</f>
        <v>2575</v>
      </c>
      <c r="T17" s="32">
        <f>SUM(Daily!T143,Daily!T360,Daily!T577,Daily!T794)</f>
        <v>401</v>
      </c>
      <c r="U17" s="32">
        <f>SUM(Daily!U143,Daily!U360,Daily!U577,Daily!U794)</f>
        <v>470</v>
      </c>
      <c r="V17" s="32">
        <f>SUM(Daily!V143,Daily!V360,Daily!V577,Daily!V794)</f>
        <v>2167</v>
      </c>
      <c r="W17" s="32">
        <f>SUM(Daily!W143,Daily!W360,Daily!W577,Daily!W794)</f>
        <v>2830</v>
      </c>
      <c r="X17" s="32">
        <f>SUM(Daily!X143,Daily!X360,Daily!X577,Daily!X794)</f>
        <v>1885</v>
      </c>
      <c r="Y17" s="32">
        <f>SUM(Daily!Y143,Daily!Y360,Daily!Y577,Daily!Y794)</f>
        <v>776</v>
      </c>
      <c r="Z17" s="32">
        <f>SUM(Daily!Z143,Daily!Z360,Daily!Z577,Daily!Z794)</f>
        <v>5310</v>
      </c>
      <c r="AA17" s="32">
        <f>SUM(Daily!AA143,Daily!AA360,Daily!AA577,Daily!AA794)</f>
        <v>6515</v>
      </c>
      <c r="AB17" s="11">
        <f t="shared" si="0"/>
        <v>33778</v>
      </c>
      <c r="AC17" s="7">
        <f t="shared" si="0"/>
        <v>35360</v>
      </c>
    </row>
    <row r="18" spans="1:29" ht="14.25" thickTop="1" thickBot="1" x14ac:dyDescent="0.25">
      <c r="A18" s="89" t="s">
        <v>34</v>
      </c>
      <c r="B18" s="32">
        <f>SUM(Daily!B144,Daily!B361,Daily!B578,Daily!B795)</f>
        <v>2928</v>
      </c>
      <c r="C18" s="32">
        <f>SUM(Daily!C144,Daily!C361,Daily!C578,Daily!C795)</f>
        <v>3921</v>
      </c>
      <c r="D18" s="32">
        <f>SUM(Daily!D144,Daily!D361,Daily!D578,Daily!D795)</f>
        <v>1307</v>
      </c>
      <c r="E18" s="32">
        <f>SUM(Daily!E144,Daily!E361,Daily!E578,Daily!E795)</f>
        <v>1348</v>
      </c>
      <c r="F18" s="32">
        <f>SUM(Daily!F144,Daily!F361,Daily!F578,Daily!F795)</f>
        <v>2589</v>
      </c>
      <c r="G18" s="32">
        <f>SUM(Daily!G144,Daily!G361,Daily!G578,Daily!G795)</f>
        <v>3410</v>
      </c>
      <c r="H18" s="32">
        <f>SUM(Daily!H144,Daily!H361,Daily!H578,Daily!H795)</f>
        <v>4906</v>
      </c>
      <c r="I18" s="32">
        <f>SUM(Daily!I144,Daily!I361,Daily!I578,Daily!I795)</f>
        <v>5578</v>
      </c>
      <c r="J18" s="32">
        <f>SUM(Daily!J144,Daily!J361,Daily!J578,Daily!J795)</f>
        <v>589</v>
      </c>
      <c r="K18" s="32">
        <f>SUM(Daily!K144,Daily!K361,Daily!K578,Daily!K795)</f>
        <v>467</v>
      </c>
      <c r="L18" s="32">
        <f>SUM(Daily!L144,Daily!L361,Daily!L578,Daily!L795)</f>
        <v>2017</v>
      </c>
      <c r="M18" s="32">
        <f>SUM(Daily!M144,Daily!M361,Daily!M578,Daily!M795)</f>
        <v>1845</v>
      </c>
      <c r="N18" s="32">
        <f>SUM(Daily!N144,Daily!N361,Daily!N578,Daily!N795)</f>
        <v>4744</v>
      </c>
      <c r="O18" s="32">
        <f>SUM(Daily!O144,Daily!O361,Daily!O578,Daily!O795)</f>
        <v>3775</v>
      </c>
      <c r="P18" s="32">
        <f>SUM(Daily!P144,Daily!P361,Daily!P578,Daily!P795)</f>
        <v>2618</v>
      </c>
      <c r="Q18" s="32">
        <f>SUM(Daily!Q144,Daily!Q361,Daily!Q578,Daily!Q795)</f>
        <v>1609</v>
      </c>
      <c r="R18" s="32">
        <f>SUM(Daily!R144,Daily!R361,Daily!R578,Daily!R795)</f>
        <v>3384</v>
      </c>
      <c r="S18" s="32">
        <f>SUM(Daily!S144,Daily!S361,Daily!S578,Daily!S795)</f>
        <v>2735</v>
      </c>
      <c r="T18" s="32">
        <f>SUM(Daily!T144,Daily!T361,Daily!T578,Daily!T795)</f>
        <v>570</v>
      </c>
      <c r="U18" s="32">
        <f>SUM(Daily!U144,Daily!U361,Daily!U578,Daily!U795)</f>
        <v>434</v>
      </c>
      <c r="V18" s="32">
        <f>SUM(Daily!V144,Daily!V361,Daily!V578,Daily!V795)</f>
        <v>2615</v>
      </c>
      <c r="W18" s="32">
        <f>SUM(Daily!W144,Daily!W361,Daily!W578,Daily!W795)</f>
        <v>2733</v>
      </c>
      <c r="X18" s="32">
        <f>SUM(Daily!X144,Daily!X361,Daily!X578,Daily!X795)</f>
        <v>2040</v>
      </c>
      <c r="Y18" s="32">
        <f>SUM(Daily!Y144,Daily!Y361,Daily!Y578,Daily!Y795)</f>
        <v>687</v>
      </c>
      <c r="Z18" s="32">
        <f>SUM(Daily!Z144,Daily!Z361,Daily!Z578,Daily!Z795)</f>
        <v>5637</v>
      </c>
      <c r="AA18" s="32">
        <f>SUM(Daily!AA144,Daily!AA361,Daily!AA578,Daily!AA795)</f>
        <v>5902</v>
      </c>
      <c r="AB18" s="11">
        <f t="shared" si="0"/>
        <v>35944</v>
      </c>
      <c r="AC18" s="7">
        <f t="shared" si="0"/>
        <v>34444</v>
      </c>
    </row>
    <row r="19" spans="1:29" ht="14.25" thickTop="1" thickBot="1" x14ac:dyDescent="0.25">
      <c r="A19" s="90" t="s">
        <v>35</v>
      </c>
      <c r="B19" s="32">
        <f>SUM(Daily!B145,Daily!B362,Daily!B579,Daily!B796)</f>
        <v>3325</v>
      </c>
      <c r="C19" s="32">
        <f>SUM(Daily!C145,Daily!C362,Daily!C579,Daily!C796)</f>
        <v>4718</v>
      </c>
      <c r="D19" s="32">
        <f>SUM(Daily!D145,Daily!D362,Daily!D579,Daily!D796)</f>
        <v>1444</v>
      </c>
      <c r="E19" s="32">
        <f>SUM(Daily!E145,Daily!E362,Daily!E579,Daily!E796)</f>
        <v>1456</v>
      </c>
      <c r="F19" s="32">
        <f>SUM(Daily!F145,Daily!F362,Daily!F579,Daily!F796)</f>
        <v>2503</v>
      </c>
      <c r="G19" s="32">
        <f>SUM(Daily!G145,Daily!G362,Daily!G579,Daily!G796)</f>
        <v>4501</v>
      </c>
      <c r="H19" s="32">
        <f>SUM(Daily!H145,Daily!H362,Daily!H579,Daily!H796)</f>
        <v>5438</v>
      </c>
      <c r="I19" s="32">
        <f>SUM(Daily!I145,Daily!I362,Daily!I579,Daily!I796)</f>
        <v>6808</v>
      </c>
      <c r="J19" s="32">
        <f>SUM(Daily!J145,Daily!J362,Daily!J579,Daily!J796)</f>
        <v>789</v>
      </c>
      <c r="K19" s="32">
        <f>SUM(Daily!K145,Daily!K362,Daily!K579,Daily!K796)</f>
        <v>442</v>
      </c>
      <c r="L19" s="32">
        <f>SUM(Daily!L145,Daily!L362,Daily!L579,Daily!L796)</f>
        <v>3206</v>
      </c>
      <c r="M19" s="32">
        <f>SUM(Daily!M145,Daily!M362,Daily!M579,Daily!M796)</f>
        <v>1933</v>
      </c>
      <c r="N19" s="32">
        <f>SUM(Daily!N145,Daily!N362,Daily!N579,Daily!N796)</f>
        <v>6448</v>
      </c>
      <c r="O19" s="32">
        <f>SUM(Daily!O145,Daily!O362,Daily!O579,Daily!O796)</f>
        <v>4272</v>
      </c>
      <c r="P19" s="32">
        <f>SUM(Daily!P145,Daily!P362,Daily!P579,Daily!P796)</f>
        <v>3143</v>
      </c>
      <c r="Q19" s="32">
        <f>SUM(Daily!Q145,Daily!Q362,Daily!Q579,Daily!Q796)</f>
        <v>1839</v>
      </c>
      <c r="R19" s="32">
        <f>SUM(Daily!R145,Daily!R362,Daily!R579,Daily!R796)</f>
        <v>3939</v>
      </c>
      <c r="S19" s="32">
        <f>SUM(Daily!S145,Daily!S362,Daily!S579,Daily!S796)</f>
        <v>3381</v>
      </c>
      <c r="T19" s="32">
        <f>SUM(Daily!T145,Daily!T362,Daily!T579,Daily!T796)</f>
        <v>858</v>
      </c>
      <c r="U19" s="32">
        <f>SUM(Daily!U145,Daily!U362,Daily!U579,Daily!U796)</f>
        <v>295</v>
      </c>
      <c r="V19" s="32">
        <f>SUM(Daily!V145,Daily!V362,Daily!V579,Daily!V796)</f>
        <v>3367</v>
      </c>
      <c r="W19" s="32">
        <f>SUM(Daily!W145,Daily!W362,Daily!W579,Daily!W796)</f>
        <v>2885</v>
      </c>
      <c r="X19" s="32">
        <f>SUM(Daily!X145,Daily!X362,Daily!X579,Daily!X796)</f>
        <v>2731</v>
      </c>
      <c r="Y19" s="32">
        <f>SUM(Daily!Y145,Daily!Y362,Daily!Y579,Daily!Y796)</f>
        <v>737</v>
      </c>
      <c r="Z19" s="32">
        <f>SUM(Daily!Z145,Daily!Z362,Daily!Z579,Daily!Z796)</f>
        <v>6123</v>
      </c>
      <c r="AA19" s="32">
        <f>SUM(Daily!AA145,Daily!AA362,Daily!AA579,Daily!AA796)</f>
        <v>6611</v>
      </c>
      <c r="AB19" s="11">
        <f t="shared" si="0"/>
        <v>43314</v>
      </c>
      <c r="AC19" s="7">
        <f t="shared" si="0"/>
        <v>39878</v>
      </c>
    </row>
    <row r="20" spans="1:29" ht="14.25" thickTop="1" thickBot="1" x14ac:dyDescent="0.25">
      <c r="A20" s="89" t="s">
        <v>36</v>
      </c>
      <c r="B20" s="32">
        <f>SUM(Daily!B146,Daily!B363,Daily!B580,Daily!B797)</f>
        <v>3909</v>
      </c>
      <c r="C20" s="32">
        <f>SUM(Daily!C146,Daily!C363,Daily!C580,Daily!C797)</f>
        <v>5724</v>
      </c>
      <c r="D20" s="32">
        <f>SUM(Daily!D146,Daily!D363,Daily!D580,Daily!D797)</f>
        <v>2213</v>
      </c>
      <c r="E20" s="32">
        <f>SUM(Daily!E146,Daily!E363,Daily!E580,Daily!E797)</f>
        <v>1984</v>
      </c>
      <c r="F20" s="32">
        <f>SUM(Daily!F146,Daily!F363,Daily!F580,Daily!F797)</f>
        <v>3419</v>
      </c>
      <c r="G20" s="32">
        <f>SUM(Daily!G146,Daily!G363,Daily!G580,Daily!G797)</f>
        <v>8057</v>
      </c>
      <c r="H20" s="32">
        <f>SUM(Daily!H146,Daily!H363,Daily!H580,Daily!H797)</f>
        <v>6049</v>
      </c>
      <c r="I20" s="32">
        <f>SUM(Daily!I146,Daily!I363,Daily!I580,Daily!I797)</f>
        <v>9101</v>
      </c>
      <c r="J20" s="32">
        <f>SUM(Daily!J146,Daily!J363,Daily!J580,Daily!J797)</f>
        <v>1466</v>
      </c>
      <c r="K20" s="32">
        <f>SUM(Daily!K146,Daily!K363,Daily!K580,Daily!K797)</f>
        <v>415</v>
      </c>
      <c r="L20" s="32">
        <f>SUM(Daily!L146,Daily!L363,Daily!L580,Daily!L797)</f>
        <v>4371</v>
      </c>
      <c r="M20" s="32">
        <f>SUM(Daily!M146,Daily!M363,Daily!M580,Daily!M797)</f>
        <v>1803</v>
      </c>
      <c r="N20" s="32">
        <f>SUM(Daily!N146,Daily!N363,Daily!N580,Daily!N797)</f>
        <v>8175</v>
      </c>
      <c r="O20" s="32">
        <f>SUM(Daily!O146,Daily!O363,Daily!O580,Daily!O797)</f>
        <v>5216</v>
      </c>
      <c r="P20" s="32">
        <f>SUM(Daily!P146,Daily!P363,Daily!P580,Daily!P797)</f>
        <v>4964</v>
      </c>
      <c r="Q20" s="32">
        <f>SUM(Daily!Q146,Daily!Q363,Daily!Q580,Daily!Q797)</f>
        <v>2585</v>
      </c>
      <c r="R20" s="32">
        <f>SUM(Daily!R146,Daily!R363,Daily!R580,Daily!R797)</f>
        <v>5800</v>
      </c>
      <c r="S20" s="32">
        <f>SUM(Daily!S146,Daily!S363,Daily!S580,Daily!S797)</f>
        <v>4714</v>
      </c>
      <c r="T20" s="32">
        <f>SUM(Daily!T146,Daily!T363,Daily!T580,Daily!T797)</f>
        <v>1857</v>
      </c>
      <c r="U20" s="32">
        <f>SUM(Daily!U146,Daily!U363,Daily!U580,Daily!U797)</f>
        <v>343</v>
      </c>
      <c r="V20" s="32">
        <f>SUM(Daily!V146,Daily!V363,Daily!V580,Daily!V797)</f>
        <v>6308</v>
      </c>
      <c r="W20" s="32">
        <f>SUM(Daily!W146,Daily!W363,Daily!W580,Daily!W797)</f>
        <v>3435</v>
      </c>
      <c r="X20" s="32">
        <f>SUM(Daily!X146,Daily!X363,Daily!X580,Daily!X797)</f>
        <v>4198</v>
      </c>
      <c r="Y20" s="32">
        <f>SUM(Daily!Y146,Daily!Y363,Daily!Y580,Daily!Y797)</f>
        <v>964</v>
      </c>
      <c r="Z20" s="32">
        <f>SUM(Daily!Z146,Daily!Z363,Daily!Z580,Daily!Z797)</f>
        <v>7307</v>
      </c>
      <c r="AA20" s="32">
        <f>SUM(Daily!AA146,Daily!AA363,Daily!AA580,Daily!AA797)</f>
        <v>8667</v>
      </c>
      <c r="AB20" s="11">
        <f t="shared" si="0"/>
        <v>60036</v>
      </c>
      <c r="AC20" s="7">
        <f t="shared" si="0"/>
        <v>53008</v>
      </c>
    </row>
    <row r="21" spans="1:29" ht="14.25" thickTop="1" thickBot="1" x14ac:dyDescent="0.25">
      <c r="A21" s="90" t="s">
        <v>30</v>
      </c>
      <c r="B21" s="32">
        <f>SUM(Daily!B147,Daily!B364,Daily!B581,Daily!B798)</f>
        <v>4473</v>
      </c>
      <c r="C21" s="32">
        <f>SUM(Daily!C147,Daily!C364,Daily!C581,Daily!C798)</f>
        <v>7041</v>
      </c>
      <c r="D21" s="32">
        <f>SUM(Daily!D147,Daily!D364,Daily!D581,Daily!D798)</f>
        <v>1833</v>
      </c>
      <c r="E21" s="32">
        <f>SUM(Daily!E147,Daily!E364,Daily!E581,Daily!E798)</f>
        <v>2292</v>
      </c>
      <c r="F21" s="32">
        <f>SUM(Daily!F147,Daily!F364,Daily!F581,Daily!F798)</f>
        <v>3544</v>
      </c>
      <c r="G21" s="32">
        <f>SUM(Daily!G147,Daily!G364,Daily!G581,Daily!G798)</f>
        <v>10786</v>
      </c>
      <c r="H21" s="32">
        <f>SUM(Daily!H147,Daily!H364,Daily!H581,Daily!H798)</f>
        <v>6889</v>
      </c>
      <c r="I21" s="32">
        <f>SUM(Daily!I147,Daily!I364,Daily!I581,Daily!I798)</f>
        <v>10805</v>
      </c>
      <c r="J21" s="32">
        <f>SUM(Daily!J147,Daily!J364,Daily!J581,Daily!J798)</f>
        <v>1790</v>
      </c>
      <c r="K21" s="32">
        <f>SUM(Daily!K147,Daily!K364,Daily!K581,Daily!K798)</f>
        <v>481</v>
      </c>
      <c r="L21" s="32">
        <f>SUM(Daily!L147,Daily!L364,Daily!L581,Daily!L798)</f>
        <v>4431</v>
      </c>
      <c r="M21" s="32">
        <f>SUM(Daily!M147,Daily!M364,Daily!M581,Daily!M798)</f>
        <v>1975</v>
      </c>
      <c r="N21" s="32">
        <f>SUM(Daily!N147,Daily!N364,Daily!N581,Daily!N798)</f>
        <v>9483</v>
      </c>
      <c r="O21" s="32">
        <f>SUM(Daily!O147,Daily!O364,Daily!O581,Daily!O798)</f>
        <v>5734</v>
      </c>
      <c r="P21" s="32">
        <f>SUM(Daily!P147,Daily!P364,Daily!P581,Daily!P798)</f>
        <v>4965</v>
      </c>
      <c r="Q21" s="32">
        <f>SUM(Daily!Q147,Daily!Q364,Daily!Q581,Daily!Q798)</f>
        <v>2826</v>
      </c>
      <c r="R21" s="32">
        <f>SUM(Daily!R147,Daily!R364,Daily!R581,Daily!R798)</f>
        <v>5903</v>
      </c>
      <c r="S21" s="32">
        <f>SUM(Daily!S147,Daily!S364,Daily!S581,Daily!S798)</f>
        <v>5267</v>
      </c>
      <c r="T21" s="32">
        <f>SUM(Daily!T147,Daily!T364,Daily!T581,Daily!T798)</f>
        <v>1634</v>
      </c>
      <c r="U21" s="32">
        <f>SUM(Daily!U147,Daily!U364,Daily!U581,Daily!U798)</f>
        <v>413</v>
      </c>
      <c r="V21" s="32">
        <f>SUM(Daily!V147,Daily!V364,Daily!V581,Daily!V798)</f>
        <v>4876</v>
      </c>
      <c r="W21" s="32">
        <f>SUM(Daily!W147,Daily!W364,Daily!W581,Daily!W798)</f>
        <v>3886</v>
      </c>
      <c r="X21" s="32">
        <f>SUM(Daily!X147,Daily!X364,Daily!X581,Daily!X798)</f>
        <v>4467</v>
      </c>
      <c r="Y21" s="32">
        <f>SUM(Daily!Y147,Daily!Y364,Daily!Y581,Daily!Y798)</f>
        <v>1152</v>
      </c>
      <c r="Z21" s="32">
        <f>SUM(Daily!Z147,Daily!Z364,Daily!Z581,Daily!Z798)</f>
        <v>7774</v>
      </c>
      <c r="AA21" s="32">
        <f>SUM(Daily!AA147,Daily!AA364,Daily!AA581,Daily!AA798)</f>
        <v>10164</v>
      </c>
      <c r="AB21" s="11">
        <f t="shared" si="0"/>
        <v>62062</v>
      </c>
      <c r="AC21" s="7">
        <f t="shared" si="0"/>
        <v>62822</v>
      </c>
    </row>
    <row r="22" spans="1:29" ht="14.25" thickTop="1" thickBot="1" x14ac:dyDescent="0.25">
      <c r="A22" s="89" t="s">
        <v>32</v>
      </c>
      <c r="B22" s="32">
        <f>SUM(Daily!B148,Daily!B365,Daily!B582,Daily!B799)</f>
        <v>4343</v>
      </c>
      <c r="C22" s="32">
        <f>SUM(Daily!C148,Daily!C365,Daily!C582,Daily!C799)</f>
        <v>6572</v>
      </c>
      <c r="D22" s="32">
        <f>SUM(Daily!D148,Daily!D365,Daily!D582,Daily!D799)</f>
        <v>1485</v>
      </c>
      <c r="E22" s="32">
        <f>SUM(Daily!E148,Daily!E365,Daily!E582,Daily!E799)</f>
        <v>2348</v>
      </c>
      <c r="F22" s="32">
        <f>SUM(Daily!F148,Daily!F365,Daily!F582,Daily!F799)</f>
        <v>2825</v>
      </c>
      <c r="G22" s="32">
        <f>SUM(Daily!G148,Daily!G365,Daily!G582,Daily!G799)</f>
        <v>9475</v>
      </c>
      <c r="H22" s="32">
        <f>SUM(Daily!H148,Daily!H365,Daily!H582,Daily!H799)</f>
        <v>6196</v>
      </c>
      <c r="I22" s="32">
        <f>SUM(Daily!I148,Daily!I365,Daily!I582,Daily!I799)</f>
        <v>10155</v>
      </c>
      <c r="J22" s="32">
        <f>SUM(Daily!J148,Daily!J365,Daily!J582,Daily!J799)</f>
        <v>1247</v>
      </c>
      <c r="K22" s="32">
        <f>SUM(Daily!K148,Daily!K365,Daily!K582,Daily!K799)</f>
        <v>432</v>
      </c>
      <c r="L22" s="32">
        <f>SUM(Daily!L148,Daily!L365,Daily!L582,Daily!L799)</f>
        <v>4240</v>
      </c>
      <c r="M22" s="32">
        <f>SUM(Daily!M148,Daily!M365,Daily!M582,Daily!M799)</f>
        <v>1448</v>
      </c>
      <c r="N22" s="32">
        <f>SUM(Daily!N148,Daily!N365,Daily!N582,Daily!N799)</f>
        <v>8304</v>
      </c>
      <c r="O22" s="32">
        <f>SUM(Daily!O148,Daily!O365,Daily!O582,Daily!O799)</f>
        <v>5509</v>
      </c>
      <c r="P22" s="32">
        <f>SUM(Daily!P148,Daily!P365,Daily!P582,Daily!P799)</f>
        <v>3293</v>
      </c>
      <c r="Q22" s="32">
        <f>SUM(Daily!Q148,Daily!Q365,Daily!Q582,Daily!Q799)</f>
        <v>2952</v>
      </c>
      <c r="R22" s="32">
        <f>SUM(Daily!R148,Daily!R365,Daily!R582,Daily!R799)</f>
        <v>4823</v>
      </c>
      <c r="S22" s="32">
        <f>SUM(Daily!S148,Daily!S365,Daily!S582,Daily!S799)</f>
        <v>4857</v>
      </c>
      <c r="T22" s="32">
        <f>SUM(Daily!T148,Daily!T365,Daily!T582,Daily!T799)</f>
        <v>1160</v>
      </c>
      <c r="U22" s="32">
        <f>SUM(Daily!U148,Daily!U365,Daily!U582,Daily!U799)</f>
        <v>384</v>
      </c>
      <c r="V22" s="32">
        <f>SUM(Daily!V148,Daily!V365,Daily!V582,Daily!V799)</f>
        <v>5146</v>
      </c>
      <c r="W22" s="32">
        <f>SUM(Daily!W148,Daily!W365,Daily!W582,Daily!W799)</f>
        <v>3413</v>
      </c>
      <c r="X22" s="32">
        <f>SUM(Daily!X148,Daily!X365,Daily!X582,Daily!X799)</f>
        <v>3504</v>
      </c>
      <c r="Y22" s="32">
        <f>SUM(Daily!Y148,Daily!Y365,Daily!Y582,Daily!Y799)</f>
        <v>1065</v>
      </c>
      <c r="Z22" s="32">
        <f>SUM(Daily!Z148,Daily!Z365,Daily!Z582,Daily!Z799)</f>
        <v>7350</v>
      </c>
      <c r="AA22" s="32">
        <f>SUM(Daily!AA148,Daily!AA365,Daily!AA582,Daily!AA799)</f>
        <v>8631</v>
      </c>
      <c r="AB22" s="11">
        <f t="shared" si="0"/>
        <v>53916</v>
      </c>
      <c r="AC22" s="7">
        <f t="shared" si="0"/>
        <v>57241</v>
      </c>
    </row>
    <row r="23" spans="1:29" ht="14.25" thickTop="1" thickBot="1" x14ac:dyDescent="0.25">
      <c r="A23" s="90" t="s">
        <v>37</v>
      </c>
      <c r="B23" s="32">
        <f>SUM(Daily!B149,Daily!B366,Daily!B583,Daily!B800)</f>
        <v>4027</v>
      </c>
      <c r="C23" s="32">
        <f>SUM(Daily!C149,Daily!C366,Daily!C583,Daily!C800)</f>
        <v>5261</v>
      </c>
      <c r="D23" s="32">
        <f>SUM(Daily!D149,Daily!D366,Daily!D583,Daily!D800)</f>
        <v>1141</v>
      </c>
      <c r="E23" s="32">
        <f>SUM(Daily!E149,Daily!E366,Daily!E583,Daily!E800)</f>
        <v>2044</v>
      </c>
      <c r="F23" s="32">
        <f>SUM(Daily!F149,Daily!F366,Daily!F583,Daily!F800)</f>
        <v>2433</v>
      </c>
      <c r="G23" s="32">
        <f>SUM(Daily!G149,Daily!G366,Daily!G583,Daily!G800)</f>
        <v>7374</v>
      </c>
      <c r="H23" s="32">
        <f>SUM(Daily!H149,Daily!H366,Daily!H583,Daily!H800)</f>
        <v>5216</v>
      </c>
      <c r="I23" s="32">
        <f>SUM(Daily!I149,Daily!I366,Daily!I583,Daily!I800)</f>
        <v>8504</v>
      </c>
      <c r="J23" s="32">
        <f>SUM(Daily!J149,Daily!J366,Daily!J583,Daily!J800)</f>
        <v>1245</v>
      </c>
      <c r="K23" s="32">
        <f>SUM(Daily!K149,Daily!K366,Daily!K583,Daily!K800)</f>
        <v>364</v>
      </c>
      <c r="L23" s="32">
        <f>SUM(Daily!L149,Daily!L366,Daily!L583,Daily!L800)</f>
        <v>3688</v>
      </c>
      <c r="M23" s="32">
        <f>SUM(Daily!M149,Daily!M366,Daily!M583,Daily!M800)</f>
        <v>1245</v>
      </c>
      <c r="N23" s="32">
        <f>SUM(Daily!N149,Daily!N366,Daily!N583,Daily!N800)</f>
        <v>6467</v>
      </c>
      <c r="O23" s="32">
        <f>SUM(Daily!O149,Daily!O366,Daily!O583,Daily!O800)</f>
        <v>4829</v>
      </c>
      <c r="P23" s="32">
        <f>SUM(Daily!P149,Daily!P366,Daily!P583,Daily!P800)</f>
        <v>2237</v>
      </c>
      <c r="Q23" s="32">
        <f>SUM(Daily!Q149,Daily!Q366,Daily!Q583,Daily!Q800)</f>
        <v>2791</v>
      </c>
      <c r="R23" s="32">
        <f>SUM(Daily!R149,Daily!R366,Daily!R583,Daily!R800)</f>
        <v>3795</v>
      </c>
      <c r="S23" s="32">
        <f>SUM(Daily!S149,Daily!S366,Daily!S583,Daily!S800)</f>
        <v>4473</v>
      </c>
      <c r="T23" s="32">
        <f>SUM(Daily!T149,Daily!T366,Daily!T583,Daily!T800)</f>
        <v>700</v>
      </c>
      <c r="U23" s="32">
        <f>SUM(Daily!U149,Daily!U366,Daily!U583,Daily!U800)</f>
        <v>346</v>
      </c>
      <c r="V23" s="32">
        <f>SUM(Daily!V149,Daily!V366,Daily!V583,Daily!V800)</f>
        <v>4710</v>
      </c>
      <c r="W23" s="32">
        <f>SUM(Daily!W149,Daily!W366,Daily!W583,Daily!W800)</f>
        <v>2655</v>
      </c>
      <c r="X23" s="32">
        <f>SUM(Daily!X149,Daily!X366,Daily!X583,Daily!X800)</f>
        <v>2144</v>
      </c>
      <c r="Y23" s="32">
        <f>SUM(Daily!Y149,Daily!Y366,Daily!Y583,Daily!Y800)</f>
        <v>1189</v>
      </c>
      <c r="Z23" s="32">
        <f>SUM(Daily!Z149,Daily!Z366,Daily!Z583,Daily!Z800)</f>
        <v>6019</v>
      </c>
      <c r="AA23" s="32">
        <f>SUM(Daily!AA149,Daily!AA366,Daily!AA583,Daily!AA800)</f>
        <v>7703</v>
      </c>
      <c r="AB23" s="11">
        <f t="shared" si="0"/>
        <v>43822</v>
      </c>
      <c r="AC23" s="7">
        <f t="shared" si="0"/>
        <v>48778</v>
      </c>
    </row>
    <row r="24" spans="1:29" ht="14.25" thickTop="1" thickBot="1" x14ac:dyDescent="0.25">
      <c r="A24" s="89" t="s">
        <v>38</v>
      </c>
      <c r="B24" s="32">
        <f>SUM(Daily!B150,Daily!B367,Daily!B584,Daily!B801)</f>
        <v>3470</v>
      </c>
      <c r="C24" s="32">
        <f>SUM(Daily!C150,Daily!C367,Daily!C584,Daily!C801)</f>
        <v>3456</v>
      </c>
      <c r="D24" s="32">
        <f>SUM(Daily!D150,Daily!D367,Daily!D584,Daily!D801)</f>
        <v>943</v>
      </c>
      <c r="E24" s="32">
        <f>SUM(Daily!E150,Daily!E367,Daily!E584,Daily!E801)</f>
        <v>1733</v>
      </c>
      <c r="F24" s="32">
        <f>SUM(Daily!F150,Daily!F367,Daily!F584,Daily!F801)</f>
        <v>2055</v>
      </c>
      <c r="G24" s="32">
        <f>SUM(Daily!G150,Daily!G367,Daily!G584,Daily!G801)</f>
        <v>5333</v>
      </c>
      <c r="H24" s="32">
        <f>SUM(Daily!H150,Daily!H367,Daily!H584,Daily!H801)</f>
        <v>4257</v>
      </c>
      <c r="I24" s="32">
        <f>SUM(Daily!I150,Daily!I367,Daily!I584,Daily!I801)</f>
        <v>6299</v>
      </c>
      <c r="J24" s="32">
        <f>SUM(Daily!J150,Daily!J367,Daily!J584,Daily!J801)</f>
        <v>1186</v>
      </c>
      <c r="K24" s="32">
        <f>SUM(Daily!K150,Daily!K367,Daily!K584,Daily!K801)</f>
        <v>276</v>
      </c>
      <c r="L24" s="32">
        <f>SUM(Daily!L150,Daily!L367,Daily!L584,Daily!L801)</f>
        <v>3066</v>
      </c>
      <c r="M24" s="32">
        <f>SUM(Daily!M150,Daily!M367,Daily!M584,Daily!M801)</f>
        <v>1111</v>
      </c>
      <c r="N24" s="32">
        <f>SUM(Daily!N150,Daily!N367,Daily!N584,Daily!N801)</f>
        <v>5314</v>
      </c>
      <c r="O24" s="32">
        <f>SUM(Daily!O150,Daily!O367,Daily!O584,Daily!O801)</f>
        <v>4242</v>
      </c>
      <c r="P24" s="32">
        <f>SUM(Daily!P150,Daily!P367,Daily!P584,Daily!P801)</f>
        <v>1558</v>
      </c>
      <c r="Q24" s="32">
        <f>SUM(Daily!Q150,Daily!Q367,Daily!Q584,Daily!Q801)</f>
        <v>2644</v>
      </c>
      <c r="R24" s="32">
        <f>SUM(Daily!R150,Daily!R367,Daily!R584,Daily!R801)</f>
        <v>2814</v>
      </c>
      <c r="S24" s="32">
        <f>SUM(Daily!S150,Daily!S367,Daily!S584,Daily!S801)</f>
        <v>3784</v>
      </c>
      <c r="T24" s="32">
        <f>SUM(Daily!T150,Daily!T367,Daily!T584,Daily!T801)</f>
        <v>722</v>
      </c>
      <c r="U24" s="32">
        <f>SUM(Daily!U150,Daily!U367,Daily!U584,Daily!U801)</f>
        <v>318</v>
      </c>
      <c r="V24" s="32">
        <f>SUM(Daily!V150,Daily!V367,Daily!V584,Daily!V801)</f>
        <v>3703</v>
      </c>
      <c r="W24" s="32">
        <f>SUM(Daily!W150,Daily!W367,Daily!W584,Daily!W801)</f>
        <v>2274</v>
      </c>
      <c r="X24" s="32">
        <f>SUM(Daily!X150,Daily!X367,Daily!X584,Daily!X801)</f>
        <v>1343</v>
      </c>
      <c r="Y24" s="32">
        <f>SUM(Daily!Y150,Daily!Y367,Daily!Y584,Daily!Y801)</f>
        <v>1054</v>
      </c>
      <c r="Z24" s="32">
        <f>SUM(Daily!Z150,Daily!Z367,Daily!Z584,Daily!Z801)</f>
        <v>5102</v>
      </c>
      <c r="AA24" s="32">
        <f>SUM(Daily!AA150,Daily!AA367,Daily!AA584,Daily!AA801)</f>
        <v>5443</v>
      </c>
      <c r="AB24" s="11">
        <f t="shared" si="0"/>
        <v>35533</v>
      </c>
      <c r="AC24" s="7">
        <f t="shared" si="0"/>
        <v>37967</v>
      </c>
    </row>
    <row r="25" spans="1:29" ht="14.25" thickTop="1" thickBot="1" x14ac:dyDescent="0.25">
      <c r="A25" s="90" t="s">
        <v>39</v>
      </c>
      <c r="B25" s="32">
        <f>SUM(Daily!B151,Daily!B368,Daily!B585,Daily!B802)</f>
        <v>1327</v>
      </c>
      <c r="C25" s="32">
        <f>SUM(Daily!C151,Daily!C368,Daily!C585,Daily!C802)</f>
        <v>2909</v>
      </c>
      <c r="D25" s="32">
        <f>SUM(Daily!D151,Daily!D368,Daily!D585,Daily!D802)</f>
        <v>374</v>
      </c>
      <c r="E25" s="32">
        <f>SUM(Daily!E151,Daily!E368,Daily!E585,Daily!E802)</f>
        <v>1543</v>
      </c>
      <c r="F25" s="32">
        <f>SUM(Daily!F151,Daily!F368,Daily!F585,Daily!F802)</f>
        <v>843</v>
      </c>
      <c r="G25" s="32">
        <f>SUM(Daily!G151,Daily!G368,Daily!G585,Daily!G802)</f>
        <v>4940</v>
      </c>
      <c r="H25" s="32">
        <f>SUM(Daily!H151,Daily!H368,Daily!H585,Daily!H802)</f>
        <v>1950</v>
      </c>
      <c r="I25" s="32">
        <f>SUM(Daily!I151,Daily!I368,Daily!I585,Daily!I802)</f>
        <v>5735</v>
      </c>
      <c r="J25" s="32">
        <f>SUM(Daily!J151,Daily!J368,Daily!J585,Daily!J802)</f>
        <v>364</v>
      </c>
      <c r="K25" s="32">
        <f>SUM(Daily!K151,Daily!K368,Daily!K585,Daily!K802)</f>
        <v>252</v>
      </c>
      <c r="L25" s="32">
        <f>SUM(Daily!L151,Daily!L368,Daily!L585,Daily!L802)</f>
        <v>3586</v>
      </c>
      <c r="M25" s="32">
        <f>SUM(Daily!M151,Daily!M368,Daily!M585,Daily!M802)</f>
        <v>821</v>
      </c>
      <c r="N25" s="32">
        <f>SUM(Daily!N151,Daily!N368,Daily!N585,Daily!N802)</f>
        <v>5142</v>
      </c>
      <c r="O25" s="32">
        <f>SUM(Daily!O151,Daily!O368,Daily!O585,Daily!O802)</f>
        <v>3650</v>
      </c>
      <c r="P25" s="32">
        <f>SUM(Daily!P151,Daily!P368,Daily!P585,Daily!P802)</f>
        <v>1384</v>
      </c>
      <c r="Q25" s="32">
        <f>SUM(Daily!Q151,Daily!Q368,Daily!Q585,Daily!Q802)</f>
        <v>2102</v>
      </c>
      <c r="R25" s="32">
        <f>SUM(Daily!R151,Daily!R368,Daily!R585,Daily!R802)</f>
        <v>2219</v>
      </c>
      <c r="S25" s="32">
        <f>SUM(Daily!S151,Daily!S368,Daily!S585,Daily!S802)</f>
        <v>3293</v>
      </c>
      <c r="T25" s="32">
        <f>SUM(Daily!T151,Daily!T368,Daily!T585,Daily!T802)</f>
        <v>343</v>
      </c>
      <c r="U25" s="32">
        <f>SUM(Daily!U151,Daily!U368,Daily!U585,Daily!U802)</f>
        <v>286</v>
      </c>
      <c r="V25" s="32">
        <f>SUM(Daily!V151,Daily!V368,Daily!V585,Daily!V802)</f>
        <v>3666</v>
      </c>
      <c r="W25" s="32">
        <f>SUM(Daily!W151,Daily!W368,Daily!W585,Daily!W802)</f>
        <v>1554</v>
      </c>
      <c r="X25" s="32">
        <f>SUM(Daily!X151,Daily!X368,Daily!X585,Daily!X802)</f>
        <v>762</v>
      </c>
      <c r="Y25" s="32">
        <f>SUM(Daily!Y151,Daily!Y368,Daily!Y585,Daily!Y802)</f>
        <v>984</v>
      </c>
      <c r="Z25" s="32">
        <f>SUM(Daily!Z151,Daily!Z368,Daily!Z585,Daily!Z802)</f>
        <v>3381</v>
      </c>
      <c r="AA25" s="32">
        <f>SUM(Daily!AA151,Daily!AA368,Daily!AA585,Daily!AA802)</f>
        <v>4261</v>
      </c>
      <c r="AB25" s="11">
        <f t="shared" si="0"/>
        <v>25341</v>
      </c>
      <c r="AC25" s="7">
        <f t="shared" si="0"/>
        <v>32330</v>
      </c>
    </row>
    <row r="26" spans="1:29" ht="14.25" thickTop="1" thickBot="1" x14ac:dyDescent="0.25">
      <c r="A26" s="89" t="s">
        <v>40</v>
      </c>
      <c r="B26" s="32">
        <f>SUM(Daily!B152,Daily!B369,Daily!B586,Daily!B803)</f>
        <v>0</v>
      </c>
      <c r="C26" s="32">
        <f>SUM(Daily!C152,Daily!C369,Daily!C586,Daily!C803)</f>
        <v>989</v>
      </c>
      <c r="D26" s="32">
        <f>SUM(Daily!D152,Daily!D369,Daily!D586,Daily!D803)</f>
        <v>9</v>
      </c>
      <c r="E26" s="32">
        <f>SUM(Daily!E152,Daily!E369,Daily!E586,Daily!E803)</f>
        <v>525</v>
      </c>
      <c r="F26" s="32">
        <f>SUM(Daily!F152,Daily!F369,Daily!F586,Daily!F803)</f>
        <v>35</v>
      </c>
      <c r="G26" s="32">
        <f>SUM(Daily!G152,Daily!G369,Daily!G586,Daily!G803)</f>
        <v>1750</v>
      </c>
      <c r="H26" s="32">
        <f>SUM(Daily!H152,Daily!H369,Daily!H586,Daily!H803)</f>
        <v>218</v>
      </c>
      <c r="I26" s="32">
        <f>SUM(Daily!I152,Daily!I369,Daily!I586,Daily!I803)</f>
        <v>1619</v>
      </c>
      <c r="J26" s="32">
        <f>SUM(Daily!J152,Daily!J369,Daily!J586,Daily!J803)</f>
        <v>72</v>
      </c>
      <c r="K26" s="32">
        <f>SUM(Daily!K152,Daily!K369,Daily!K586,Daily!K803)</f>
        <v>68</v>
      </c>
      <c r="L26" s="32">
        <f>SUM(Daily!L152,Daily!L369,Daily!L586,Daily!L803)</f>
        <v>701</v>
      </c>
      <c r="M26" s="32">
        <f>SUM(Daily!M152,Daily!M369,Daily!M586,Daily!M803)</f>
        <v>144</v>
      </c>
      <c r="N26" s="32">
        <f>SUM(Daily!N152,Daily!N369,Daily!N586,Daily!N803)</f>
        <v>666</v>
      </c>
      <c r="O26" s="32">
        <f>SUM(Daily!O152,Daily!O369,Daily!O586,Daily!O803)</f>
        <v>650</v>
      </c>
      <c r="P26" s="32">
        <f>SUM(Daily!P152,Daily!P369,Daily!P586,Daily!P803)</f>
        <v>222</v>
      </c>
      <c r="Q26" s="32">
        <f>SUM(Daily!Q152,Daily!Q369,Daily!Q586,Daily!Q803)</f>
        <v>390</v>
      </c>
      <c r="R26" s="32">
        <f>SUM(Daily!R152,Daily!R369,Daily!R586,Daily!R803)</f>
        <v>480</v>
      </c>
      <c r="S26" s="32">
        <f>SUM(Daily!S152,Daily!S369,Daily!S586,Daily!S803)</f>
        <v>294</v>
      </c>
      <c r="T26" s="32">
        <f>SUM(Daily!T152,Daily!T369,Daily!T586,Daily!T803)</f>
        <v>44</v>
      </c>
      <c r="U26" s="32">
        <f>SUM(Daily!U152,Daily!U369,Daily!U586,Daily!U803)</f>
        <v>14</v>
      </c>
      <c r="V26" s="32">
        <f>SUM(Daily!V152,Daily!V369,Daily!V586,Daily!V803)</f>
        <v>499</v>
      </c>
      <c r="W26" s="32">
        <f>SUM(Daily!W152,Daily!W369,Daily!W586,Daily!W803)</f>
        <v>38</v>
      </c>
      <c r="X26" s="32">
        <f>SUM(Daily!X152,Daily!X369,Daily!X586,Daily!X803)</f>
        <v>180</v>
      </c>
      <c r="Y26" s="32">
        <f>SUM(Daily!Y152,Daily!Y369,Daily!Y586,Daily!Y803)</f>
        <v>74</v>
      </c>
      <c r="Z26" s="32">
        <f>SUM(Daily!Z152,Daily!Z369,Daily!Z586,Daily!Z803)</f>
        <v>319</v>
      </c>
      <c r="AA26" s="32">
        <f>SUM(Daily!AA152,Daily!AA369,Daily!AA586,Daily!AA803)</f>
        <v>497</v>
      </c>
      <c r="AB26" s="11">
        <f t="shared" si="0"/>
        <v>3445</v>
      </c>
      <c r="AC26" s="7">
        <f t="shared" si="0"/>
        <v>7052</v>
      </c>
    </row>
    <row r="27" spans="1:29" ht="14.25" thickTop="1" thickBot="1" x14ac:dyDescent="0.25">
      <c r="A27" s="90" t="s">
        <v>41</v>
      </c>
      <c r="B27" s="32">
        <f>SUM(Daily!B153,Daily!B370,Daily!B587,Daily!B804)</f>
        <v>0</v>
      </c>
      <c r="C27" s="32">
        <f>SUM(Daily!C153,Daily!C370,Daily!C587,Daily!C804)</f>
        <v>0</v>
      </c>
      <c r="D27" s="32">
        <f>SUM(Daily!D153,Daily!D370,Daily!D587,Daily!D804)</f>
        <v>0</v>
      </c>
      <c r="E27" s="32">
        <f>SUM(Daily!E153,Daily!E370,Daily!E587,Daily!E804)</f>
        <v>0</v>
      </c>
      <c r="F27" s="32">
        <f>SUM(Daily!F153,Daily!F370,Daily!F587,Daily!F804)</f>
        <v>0</v>
      </c>
      <c r="G27" s="32">
        <f>SUM(Daily!G153,Daily!G370,Daily!G587,Daily!G804)</f>
        <v>0</v>
      </c>
      <c r="H27" s="32">
        <f>SUM(Daily!H153,Daily!H370,Daily!H587,Daily!H804)</f>
        <v>0</v>
      </c>
      <c r="I27" s="32">
        <f>SUM(Daily!I153,Daily!I370,Daily!I587,Daily!I804)</f>
        <v>0</v>
      </c>
      <c r="J27" s="32">
        <f>SUM(Daily!J153,Daily!J370,Daily!J587,Daily!J804)</f>
        <v>0</v>
      </c>
      <c r="K27" s="32">
        <f>SUM(Daily!K153,Daily!K370,Daily!K587,Daily!K804)</f>
        <v>0</v>
      </c>
      <c r="L27" s="32">
        <f>SUM(Daily!L153,Daily!L370,Daily!L587,Daily!L804)</f>
        <v>0</v>
      </c>
      <c r="M27" s="32">
        <f>SUM(Daily!M153,Daily!M370,Daily!M587,Daily!M804)</f>
        <v>0</v>
      </c>
      <c r="N27" s="32">
        <f>SUM(Daily!N153,Daily!N370,Daily!N587,Daily!N804)</f>
        <v>0</v>
      </c>
      <c r="O27" s="32">
        <f>SUM(Daily!O153,Daily!O370,Daily!O587,Daily!O804)</f>
        <v>0</v>
      </c>
      <c r="P27" s="32">
        <f>SUM(Daily!P153,Daily!P370,Daily!P587,Daily!P804)</f>
        <v>0</v>
      </c>
      <c r="Q27" s="32">
        <f>SUM(Daily!Q153,Daily!Q370,Daily!Q587,Daily!Q804)</f>
        <v>0</v>
      </c>
      <c r="R27" s="32">
        <f>SUM(Daily!R153,Daily!R370,Daily!R587,Daily!R804)</f>
        <v>0</v>
      </c>
      <c r="S27" s="32">
        <f>SUM(Daily!S153,Daily!S370,Daily!S587,Daily!S804)</f>
        <v>0</v>
      </c>
      <c r="T27" s="32">
        <f>SUM(Daily!T153,Daily!T370,Daily!T587,Daily!T804)</f>
        <v>0</v>
      </c>
      <c r="U27" s="32">
        <f>SUM(Daily!U153,Daily!U370,Daily!U587,Daily!U804)</f>
        <v>0</v>
      </c>
      <c r="V27" s="32">
        <f>SUM(Daily!V153,Daily!V370,Daily!V587,Daily!V804)</f>
        <v>0</v>
      </c>
      <c r="W27" s="32">
        <f>SUM(Daily!W153,Daily!W370,Daily!W587,Daily!W804)</f>
        <v>0</v>
      </c>
      <c r="X27" s="32">
        <f>SUM(Daily!X153,Daily!X370,Daily!X587,Daily!X804)</f>
        <v>0</v>
      </c>
      <c r="Y27" s="32">
        <f>SUM(Daily!Y153,Daily!Y370,Daily!Y587,Daily!Y804)</f>
        <v>0</v>
      </c>
      <c r="Z27" s="32">
        <f>SUM(Daily!Z153,Daily!Z370,Daily!Z587,Daily!Z804)</f>
        <v>0</v>
      </c>
      <c r="AA27" s="32">
        <f>SUM(Daily!AA153,Daily!AA370,Daily!AA587,Daily!AA804)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89" t="s">
        <v>42</v>
      </c>
      <c r="B28" s="32">
        <f>SUM(Daily!B154,Daily!B371,Daily!B588,Daily!B805)</f>
        <v>0</v>
      </c>
      <c r="C28" s="32">
        <f>SUM(Daily!C154,Daily!C371,Daily!C588,Daily!C805)</f>
        <v>0</v>
      </c>
      <c r="D28" s="32">
        <f>SUM(Daily!D154,Daily!D371,Daily!D588,Daily!D805)</f>
        <v>0</v>
      </c>
      <c r="E28" s="32">
        <f>SUM(Daily!E154,Daily!E371,Daily!E588,Daily!E805)</f>
        <v>0</v>
      </c>
      <c r="F28" s="32">
        <f>SUM(Daily!F154,Daily!F371,Daily!F588,Daily!F805)</f>
        <v>0</v>
      </c>
      <c r="G28" s="32">
        <f>SUM(Daily!G154,Daily!G371,Daily!G588,Daily!G805)</f>
        <v>0</v>
      </c>
      <c r="H28" s="32">
        <f>SUM(Daily!H154,Daily!H371,Daily!H588,Daily!H805)</f>
        <v>0</v>
      </c>
      <c r="I28" s="32">
        <f>SUM(Daily!I154,Daily!I371,Daily!I588,Daily!I805)</f>
        <v>0</v>
      </c>
      <c r="J28" s="32">
        <f>SUM(Daily!J154,Daily!J371,Daily!J588,Daily!J805)</f>
        <v>0</v>
      </c>
      <c r="K28" s="32">
        <f>SUM(Daily!K154,Daily!K371,Daily!K588,Daily!K805)</f>
        <v>0</v>
      </c>
      <c r="L28" s="32">
        <f>SUM(Daily!L154,Daily!L371,Daily!L588,Daily!L805)</f>
        <v>0</v>
      </c>
      <c r="M28" s="32">
        <f>SUM(Daily!M154,Daily!M371,Daily!M588,Daily!M805)</f>
        <v>0</v>
      </c>
      <c r="N28" s="32">
        <f>SUM(Daily!N154,Daily!N371,Daily!N588,Daily!N805)</f>
        <v>0</v>
      </c>
      <c r="O28" s="32">
        <f>SUM(Daily!O154,Daily!O371,Daily!O588,Daily!O805)</f>
        <v>0</v>
      </c>
      <c r="P28" s="32">
        <f>SUM(Daily!P154,Daily!P371,Daily!P588,Daily!P805)</f>
        <v>0</v>
      </c>
      <c r="Q28" s="32">
        <f>SUM(Daily!Q154,Daily!Q371,Daily!Q588,Daily!Q805)</f>
        <v>0</v>
      </c>
      <c r="R28" s="32">
        <f>SUM(Daily!R154,Daily!R371,Daily!R588,Daily!R805)</f>
        <v>0</v>
      </c>
      <c r="S28" s="32">
        <f>SUM(Daily!S154,Daily!S371,Daily!S588,Daily!S805)</f>
        <v>0</v>
      </c>
      <c r="T28" s="32">
        <f>SUM(Daily!T154,Daily!T371,Daily!T588,Daily!T805)</f>
        <v>0</v>
      </c>
      <c r="U28" s="32">
        <f>SUM(Daily!U154,Daily!U371,Daily!U588,Daily!U805)</f>
        <v>0</v>
      </c>
      <c r="V28" s="32">
        <f>SUM(Daily!V154,Daily!V371,Daily!V588,Daily!V805)</f>
        <v>0</v>
      </c>
      <c r="W28" s="32">
        <f>SUM(Daily!W154,Daily!W371,Daily!W588,Daily!W805)</f>
        <v>0</v>
      </c>
      <c r="X28" s="32">
        <f>SUM(Daily!X154,Daily!X371,Daily!X588,Daily!X805)</f>
        <v>0</v>
      </c>
      <c r="Y28" s="32">
        <f>SUM(Daily!Y154,Daily!Y371,Daily!Y588,Daily!Y805)</f>
        <v>0</v>
      </c>
      <c r="Z28" s="32">
        <f>SUM(Daily!Z154,Daily!Z371,Daily!Z588,Daily!Z805)</f>
        <v>0</v>
      </c>
      <c r="AA28" s="32">
        <f>SUM(Daily!AA154,Daily!AA371,Daily!AA588,Daily!AA805)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0" t="s">
        <v>43</v>
      </c>
      <c r="B29" s="32">
        <f>SUM(Daily!B155,Daily!B372,Daily!B589,Daily!B806)</f>
        <v>0</v>
      </c>
      <c r="C29" s="32">
        <f>SUM(Daily!C155,Daily!C372,Daily!C589,Daily!C806)</f>
        <v>0</v>
      </c>
      <c r="D29" s="32">
        <f>SUM(Daily!D155,Daily!D372,Daily!D589,Daily!D806)</f>
        <v>0</v>
      </c>
      <c r="E29" s="32">
        <f>SUM(Daily!E155,Daily!E372,Daily!E589,Daily!E806)</f>
        <v>0</v>
      </c>
      <c r="F29" s="32">
        <f>SUM(Daily!F155,Daily!F372,Daily!F589,Daily!F806)</f>
        <v>0</v>
      </c>
      <c r="G29" s="32">
        <f>SUM(Daily!G155,Daily!G372,Daily!G589,Daily!G806)</f>
        <v>0</v>
      </c>
      <c r="H29" s="32">
        <f>SUM(Daily!H155,Daily!H372,Daily!H589,Daily!H806)</f>
        <v>0</v>
      </c>
      <c r="I29" s="32">
        <f>SUM(Daily!I155,Daily!I372,Daily!I589,Daily!I806)</f>
        <v>0</v>
      </c>
      <c r="J29" s="32">
        <f>SUM(Daily!J155,Daily!J372,Daily!J589,Daily!J806)</f>
        <v>0</v>
      </c>
      <c r="K29" s="32">
        <f>SUM(Daily!K155,Daily!K372,Daily!K589,Daily!K806)</f>
        <v>0</v>
      </c>
      <c r="L29" s="32">
        <f>SUM(Daily!L155,Daily!L372,Daily!L589,Daily!L806)</f>
        <v>0</v>
      </c>
      <c r="M29" s="32">
        <f>SUM(Daily!M155,Daily!M372,Daily!M589,Daily!M806)</f>
        <v>0</v>
      </c>
      <c r="N29" s="32">
        <f>SUM(Daily!N155,Daily!N372,Daily!N589,Daily!N806)</f>
        <v>0</v>
      </c>
      <c r="O29" s="32">
        <f>SUM(Daily!O155,Daily!O372,Daily!O589,Daily!O806)</f>
        <v>0</v>
      </c>
      <c r="P29" s="32">
        <f>SUM(Daily!P155,Daily!P372,Daily!P589,Daily!P806)</f>
        <v>0</v>
      </c>
      <c r="Q29" s="32">
        <f>SUM(Daily!Q155,Daily!Q372,Daily!Q589,Daily!Q806)</f>
        <v>0</v>
      </c>
      <c r="R29" s="32">
        <f>SUM(Daily!R155,Daily!R372,Daily!R589,Daily!R806)</f>
        <v>0</v>
      </c>
      <c r="S29" s="32">
        <f>SUM(Daily!S155,Daily!S372,Daily!S589,Daily!S806)</f>
        <v>0</v>
      </c>
      <c r="T29" s="32">
        <f>SUM(Daily!T155,Daily!T372,Daily!T589,Daily!T806)</f>
        <v>0</v>
      </c>
      <c r="U29" s="32">
        <f>SUM(Daily!U155,Daily!U372,Daily!U589,Daily!U806)</f>
        <v>0</v>
      </c>
      <c r="V29" s="32">
        <f>SUM(Daily!V155,Daily!V372,Daily!V589,Daily!V806)</f>
        <v>0</v>
      </c>
      <c r="W29" s="32">
        <f>SUM(Daily!W155,Daily!W372,Daily!W589,Daily!W806)</f>
        <v>0</v>
      </c>
      <c r="X29" s="32">
        <f>SUM(Daily!X155,Daily!X372,Daily!X589,Daily!X806)</f>
        <v>0</v>
      </c>
      <c r="Y29" s="32">
        <f>SUM(Daily!Y155,Daily!Y372,Daily!Y589,Daily!Y806)</f>
        <v>0</v>
      </c>
      <c r="Z29" s="32">
        <f>SUM(Daily!Z155,Daily!Z372,Daily!Z589,Daily!Z806)</f>
        <v>0</v>
      </c>
      <c r="AA29" s="32">
        <f>SUM(Daily!AA155,Daily!AA372,Daily!AA589,Daily!AA806)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5" t="s">
        <v>44</v>
      </c>
      <c r="B30" s="32">
        <f>SUM(Daily!B156,Daily!B373,Daily!B590,Daily!B807)</f>
        <v>0</v>
      </c>
      <c r="C30" s="32">
        <f>SUM(Daily!C156,Daily!C373,Daily!C590,Daily!C807)</f>
        <v>0</v>
      </c>
      <c r="D30" s="32">
        <f>SUM(Daily!D156,Daily!D373,Daily!D590,Daily!D807)</f>
        <v>0</v>
      </c>
      <c r="E30" s="32">
        <f>SUM(Daily!E156,Daily!E373,Daily!E590,Daily!E807)</f>
        <v>0</v>
      </c>
      <c r="F30" s="32">
        <f>SUM(Daily!F156,Daily!F373,Daily!F590,Daily!F807)</f>
        <v>0</v>
      </c>
      <c r="G30" s="32">
        <f>SUM(Daily!G156,Daily!G373,Daily!G590,Daily!G807)</f>
        <v>0</v>
      </c>
      <c r="H30" s="32">
        <f>SUM(Daily!H156,Daily!H373,Daily!H590,Daily!H807)</f>
        <v>0</v>
      </c>
      <c r="I30" s="32">
        <f>SUM(Daily!I156,Daily!I373,Daily!I590,Daily!I807)</f>
        <v>0</v>
      </c>
      <c r="J30" s="32">
        <f>SUM(Daily!J156,Daily!J373,Daily!J590,Daily!J807)</f>
        <v>0</v>
      </c>
      <c r="K30" s="32">
        <f>SUM(Daily!K156,Daily!K373,Daily!K590,Daily!K807)</f>
        <v>0</v>
      </c>
      <c r="L30" s="32">
        <f>SUM(Daily!L156,Daily!L373,Daily!L590,Daily!L807)</f>
        <v>0</v>
      </c>
      <c r="M30" s="32">
        <f>SUM(Daily!M156,Daily!M373,Daily!M590,Daily!M807)</f>
        <v>0</v>
      </c>
      <c r="N30" s="32">
        <f>SUM(Daily!N156,Daily!N373,Daily!N590,Daily!N807)</f>
        <v>0</v>
      </c>
      <c r="O30" s="32">
        <f>SUM(Daily!O156,Daily!O373,Daily!O590,Daily!O807)</f>
        <v>0</v>
      </c>
      <c r="P30" s="32">
        <f>SUM(Daily!P156,Daily!P373,Daily!P590,Daily!P807)</f>
        <v>0</v>
      </c>
      <c r="Q30" s="32">
        <f>SUM(Daily!Q156,Daily!Q373,Daily!Q590,Daily!Q807)</f>
        <v>0</v>
      </c>
      <c r="R30" s="32">
        <f>SUM(Daily!R156,Daily!R373,Daily!R590,Daily!R807)</f>
        <v>0</v>
      </c>
      <c r="S30" s="32">
        <f>SUM(Daily!S156,Daily!S373,Daily!S590,Daily!S807)</f>
        <v>0</v>
      </c>
      <c r="T30" s="32">
        <f>SUM(Daily!T156,Daily!T373,Daily!T590,Daily!T807)</f>
        <v>0</v>
      </c>
      <c r="U30" s="32">
        <f>SUM(Daily!U156,Daily!U373,Daily!U590,Daily!U807)</f>
        <v>0</v>
      </c>
      <c r="V30" s="32">
        <f>SUM(Daily!V156,Daily!V373,Daily!V590,Daily!V807)</f>
        <v>0</v>
      </c>
      <c r="W30" s="32">
        <f>SUM(Daily!W156,Daily!W373,Daily!W590,Daily!W807)</f>
        <v>0</v>
      </c>
      <c r="X30" s="32">
        <f>SUM(Daily!X156,Daily!X373,Daily!X590,Daily!X807)</f>
        <v>0</v>
      </c>
      <c r="Y30" s="32">
        <f>SUM(Daily!Y156,Daily!Y373,Daily!Y590,Daily!Y807)</f>
        <v>0</v>
      </c>
      <c r="Z30" s="32">
        <f>SUM(Daily!Z156,Daily!Z373,Daily!Z590,Daily!Z807)</f>
        <v>0</v>
      </c>
      <c r="AA30" s="32">
        <f>SUM(Daily!AA156,Daily!AA373,Daily!AA590,Daily!AA807)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1" t="s">
        <v>25</v>
      </c>
      <c r="B31" s="52">
        <f>SUM(B7:B30)</f>
        <v>61207</v>
      </c>
      <c r="C31" s="52">
        <f t="shared" ref="C31:AA31" si="1">SUM(C7:C30)</f>
        <v>68507</v>
      </c>
      <c r="D31" s="52">
        <f t="shared" si="1"/>
        <v>23677</v>
      </c>
      <c r="E31" s="52">
        <f t="shared" si="1"/>
        <v>25941</v>
      </c>
      <c r="F31" s="52">
        <f t="shared" si="1"/>
        <v>64069</v>
      </c>
      <c r="G31" s="52">
        <f t="shared" si="1"/>
        <v>77525</v>
      </c>
      <c r="H31" s="52">
        <f t="shared" si="1"/>
        <v>91609</v>
      </c>
      <c r="I31" s="52">
        <f t="shared" si="1"/>
        <v>105690</v>
      </c>
      <c r="J31" s="52">
        <f t="shared" si="1"/>
        <v>12827</v>
      </c>
      <c r="K31" s="52">
        <f t="shared" si="1"/>
        <v>11283</v>
      </c>
      <c r="L31" s="52">
        <f t="shared" si="1"/>
        <v>43000</v>
      </c>
      <c r="M31" s="52">
        <f t="shared" si="1"/>
        <v>39979</v>
      </c>
      <c r="N31" s="52">
        <f t="shared" si="1"/>
        <v>96284</v>
      </c>
      <c r="O31" s="52">
        <f t="shared" si="1"/>
        <v>87074</v>
      </c>
      <c r="P31" s="52">
        <f t="shared" si="1"/>
        <v>47613</v>
      </c>
      <c r="Q31" s="52">
        <f t="shared" si="1"/>
        <v>39230</v>
      </c>
      <c r="R31" s="52">
        <f t="shared" si="1"/>
        <v>66787</v>
      </c>
      <c r="S31" s="52">
        <f t="shared" si="1"/>
        <v>59508</v>
      </c>
      <c r="T31" s="52">
        <f t="shared" si="1"/>
        <v>12459</v>
      </c>
      <c r="U31" s="52">
        <f t="shared" si="1"/>
        <v>11117</v>
      </c>
      <c r="V31" s="52">
        <f t="shared" si="1"/>
        <v>50758</v>
      </c>
      <c r="W31" s="52">
        <f t="shared" si="1"/>
        <v>55534</v>
      </c>
      <c r="X31" s="52">
        <f t="shared" si="1"/>
        <v>40864</v>
      </c>
      <c r="Y31" s="52">
        <f t="shared" si="1"/>
        <v>19385</v>
      </c>
      <c r="Z31" s="52">
        <f t="shared" si="1"/>
        <v>95123</v>
      </c>
      <c r="AA31" s="52">
        <f t="shared" si="1"/>
        <v>103936</v>
      </c>
      <c r="AB31" s="52">
        <f>SUM(AB7:AB30)</f>
        <v>706277</v>
      </c>
      <c r="AC31" s="1">
        <f>SUM(AC7:AC30)</f>
        <v>704709</v>
      </c>
    </row>
    <row r="32" spans="1:29" ht="15.75" thickTop="1" x14ac:dyDescent="0.2">
      <c r="AB32" s="174" t="str">
        <f>IF(AB31='Daily Total'!D46,"Correct","Wrong")</f>
        <v>Correct</v>
      </c>
      <c r="AC32" s="174" t="str">
        <f>IF(AC31='Daily Total'!E46,"Correct","Wrong")</f>
        <v>Correct</v>
      </c>
    </row>
    <row r="35" spans="1:29" x14ac:dyDescent="0.2">
      <c r="A35" s="42" t="s">
        <v>55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 x14ac:dyDescent="0.25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 x14ac:dyDescent="0.25">
      <c r="A37" s="276" t="s">
        <v>2</v>
      </c>
      <c r="B37" s="270" t="s">
        <v>3</v>
      </c>
      <c r="C37" s="271"/>
      <c r="D37" s="270" t="s">
        <v>4</v>
      </c>
      <c r="E37" s="271"/>
      <c r="F37" s="270" t="s">
        <v>5</v>
      </c>
      <c r="G37" s="271"/>
      <c r="H37" s="270" t="s">
        <v>6</v>
      </c>
      <c r="I37" s="271"/>
      <c r="J37" s="270" t="s">
        <v>7</v>
      </c>
      <c r="K37" s="271"/>
      <c r="L37" s="270" t="s">
        <v>8</v>
      </c>
      <c r="M37" s="271"/>
      <c r="N37" s="270" t="s">
        <v>9</v>
      </c>
      <c r="O37" s="271"/>
      <c r="P37" s="270" t="s">
        <v>10</v>
      </c>
      <c r="Q37" s="271"/>
      <c r="R37" s="270" t="s">
        <v>11</v>
      </c>
      <c r="S37" s="271"/>
      <c r="T37" s="270" t="s">
        <v>12</v>
      </c>
      <c r="U37" s="271"/>
      <c r="V37" s="270" t="s">
        <v>13</v>
      </c>
      <c r="W37" s="271"/>
      <c r="X37" s="270" t="s">
        <v>14</v>
      </c>
      <c r="Y37" s="271"/>
      <c r="Z37" s="270" t="s">
        <v>15</v>
      </c>
      <c r="AA37" s="271"/>
      <c r="AB37" s="270" t="s">
        <v>47</v>
      </c>
      <c r="AC37" s="271"/>
    </row>
    <row r="38" spans="1:29" ht="15" thickTop="1" thickBot="1" x14ac:dyDescent="0.3">
      <c r="A38" s="277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 x14ac:dyDescent="0.2">
      <c r="A39" s="84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95">
        <f>B39+D39+F39+H39+J39+L39+N39+P39+R39+T39+V39+X39+Z39</f>
        <v>0</v>
      </c>
      <c r="AC39" s="103">
        <f>C39+E39+G39+I39+K39+M39+O39+Q39+S39+U39+W39+Y39+AA39</f>
        <v>0</v>
      </c>
    </row>
    <row r="40" spans="1:29" x14ac:dyDescent="0.2">
      <c r="A40" s="85" t="s">
        <v>21</v>
      </c>
      <c r="B40" s="3">
        <f t="shared" ref="B40:AA49" si="3">+B8/$B$65</f>
        <v>158.5</v>
      </c>
      <c r="C40" s="29">
        <f t="shared" si="3"/>
        <v>0</v>
      </c>
      <c r="D40" s="3">
        <f t="shared" si="3"/>
        <v>88.75</v>
      </c>
      <c r="E40" s="29">
        <f t="shared" si="3"/>
        <v>0</v>
      </c>
      <c r="F40" s="3">
        <f t="shared" si="3"/>
        <v>317.75</v>
      </c>
      <c r="G40" s="29">
        <f t="shared" si="3"/>
        <v>2.5</v>
      </c>
      <c r="H40" s="3">
        <f t="shared" si="3"/>
        <v>211.75</v>
      </c>
      <c r="I40" s="29">
        <f t="shared" si="3"/>
        <v>18</v>
      </c>
      <c r="J40" s="3">
        <f t="shared" si="3"/>
        <v>4.75</v>
      </c>
      <c r="K40" s="29">
        <f t="shared" si="3"/>
        <v>8.75</v>
      </c>
      <c r="L40" s="3">
        <f t="shared" si="3"/>
        <v>12.25</v>
      </c>
      <c r="M40" s="29">
        <f t="shared" si="3"/>
        <v>18</v>
      </c>
      <c r="N40" s="3">
        <f t="shared" si="3"/>
        <v>70</v>
      </c>
      <c r="O40" s="29">
        <f t="shared" si="3"/>
        <v>40.75</v>
      </c>
      <c r="P40" s="3">
        <f t="shared" si="3"/>
        <v>21.25</v>
      </c>
      <c r="Q40" s="29">
        <f t="shared" si="3"/>
        <v>34.75</v>
      </c>
      <c r="R40" s="3">
        <f t="shared" si="3"/>
        <v>10.75</v>
      </c>
      <c r="S40" s="29">
        <f t="shared" si="3"/>
        <v>34</v>
      </c>
      <c r="T40" s="3">
        <f t="shared" si="3"/>
        <v>0</v>
      </c>
      <c r="U40" s="29">
        <f t="shared" si="3"/>
        <v>2.25</v>
      </c>
      <c r="V40" s="3">
        <f t="shared" si="3"/>
        <v>1.5</v>
      </c>
      <c r="W40" s="29">
        <f t="shared" si="3"/>
        <v>0</v>
      </c>
      <c r="X40" s="3">
        <f t="shared" si="3"/>
        <v>3.75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1">
        <f>B40+D40+F40+H40+J40+L40+N40+P40+R40+T40+V40+X40+Z40</f>
        <v>901</v>
      </c>
      <c r="AC40" s="15">
        <f t="shared" ref="AC40:AC62" si="4">C40+E40+G40+I40+K40+M40+O40+Q40+S40+U40+W40+Y40+AA40</f>
        <v>159</v>
      </c>
    </row>
    <row r="41" spans="1:29" x14ac:dyDescent="0.2">
      <c r="A41" s="86" t="s">
        <v>23</v>
      </c>
      <c r="B41" s="3">
        <f t="shared" si="3"/>
        <v>706.75</v>
      </c>
      <c r="C41" s="29">
        <f t="shared" si="3"/>
        <v>24.5</v>
      </c>
      <c r="D41" s="3">
        <f t="shared" si="3"/>
        <v>344.5</v>
      </c>
      <c r="E41" s="29">
        <f t="shared" si="3"/>
        <v>91</v>
      </c>
      <c r="F41" s="3">
        <f t="shared" si="3"/>
        <v>1442</v>
      </c>
      <c r="G41" s="29">
        <f t="shared" si="3"/>
        <v>205.25</v>
      </c>
      <c r="H41" s="3">
        <f t="shared" si="3"/>
        <v>1017</v>
      </c>
      <c r="I41" s="29">
        <f t="shared" si="3"/>
        <v>336.75</v>
      </c>
      <c r="J41" s="3">
        <f t="shared" si="3"/>
        <v>45.25</v>
      </c>
      <c r="K41" s="29">
        <f t="shared" si="3"/>
        <v>106.5</v>
      </c>
      <c r="L41" s="3">
        <f t="shared" si="3"/>
        <v>209.75</v>
      </c>
      <c r="M41" s="29">
        <f t="shared" si="3"/>
        <v>360.25</v>
      </c>
      <c r="N41" s="3">
        <f t="shared" si="3"/>
        <v>721.5</v>
      </c>
      <c r="O41" s="29">
        <f t="shared" si="3"/>
        <v>880.25</v>
      </c>
      <c r="P41" s="3">
        <f t="shared" si="3"/>
        <v>362</v>
      </c>
      <c r="Q41" s="29">
        <f t="shared" si="3"/>
        <v>470.25</v>
      </c>
      <c r="R41" s="3">
        <f t="shared" si="3"/>
        <v>470</v>
      </c>
      <c r="S41" s="29">
        <f t="shared" si="3"/>
        <v>512.25</v>
      </c>
      <c r="T41" s="3">
        <f t="shared" si="3"/>
        <v>50.25</v>
      </c>
      <c r="U41" s="29">
        <f t="shared" si="3"/>
        <v>259.5</v>
      </c>
      <c r="V41" s="3">
        <f t="shared" si="3"/>
        <v>189.25</v>
      </c>
      <c r="W41" s="29">
        <f t="shared" si="3"/>
        <v>542.5</v>
      </c>
      <c r="X41" s="3">
        <f t="shared" si="3"/>
        <v>346.5</v>
      </c>
      <c r="Y41" s="29">
        <f t="shared" si="3"/>
        <v>266.25</v>
      </c>
      <c r="Z41" s="3">
        <f t="shared" si="3"/>
        <v>830</v>
      </c>
      <c r="AA41" s="29">
        <f t="shared" si="3"/>
        <v>569.75</v>
      </c>
      <c r="AB41" s="11">
        <f t="shared" ref="AB41:AB62" si="5">B41+D41+F41+H41+J41+L41+N41+P41+R41+T41+V41+X41+Z41</f>
        <v>6734.75</v>
      </c>
      <c r="AC41" s="15">
        <f t="shared" si="4"/>
        <v>4625</v>
      </c>
    </row>
    <row r="42" spans="1:29" x14ac:dyDescent="0.2">
      <c r="A42" s="85" t="s">
        <v>24</v>
      </c>
      <c r="B42" s="3">
        <f t="shared" si="3"/>
        <v>926.75</v>
      </c>
      <c r="C42" s="29">
        <f t="shared" si="3"/>
        <v>597.75</v>
      </c>
      <c r="D42" s="3">
        <f t="shared" si="3"/>
        <v>450.25</v>
      </c>
      <c r="E42" s="29">
        <f t="shared" si="3"/>
        <v>382.5</v>
      </c>
      <c r="F42" s="3">
        <f t="shared" si="3"/>
        <v>1680.25</v>
      </c>
      <c r="G42" s="29">
        <f t="shared" si="3"/>
        <v>681.5</v>
      </c>
      <c r="H42" s="3">
        <f t="shared" si="3"/>
        <v>1428</v>
      </c>
      <c r="I42" s="29">
        <f t="shared" si="3"/>
        <v>985</v>
      </c>
      <c r="J42" s="3">
        <f t="shared" si="3"/>
        <v>80.75</v>
      </c>
      <c r="K42" s="29">
        <f t="shared" si="3"/>
        <v>234</v>
      </c>
      <c r="L42" s="3">
        <f t="shared" si="3"/>
        <v>419.75</v>
      </c>
      <c r="M42" s="29">
        <f t="shared" si="3"/>
        <v>659.25</v>
      </c>
      <c r="N42" s="3">
        <f t="shared" si="3"/>
        <v>1280</v>
      </c>
      <c r="O42" s="29">
        <f t="shared" si="3"/>
        <v>1559.75</v>
      </c>
      <c r="P42" s="3">
        <f t="shared" si="3"/>
        <v>732.5</v>
      </c>
      <c r="Q42" s="29">
        <f t="shared" si="3"/>
        <v>815.75</v>
      </c>
      <c r="R42" s="3">
        <f t="shared" si="3"/>
        <v>964.25</v>
      </c>
      <c r="S42" s="29">
        <f t="shared" si="3"/>
        <v>939.25</v>
      </c>
      <c r="T42" s="3">
        <f t="shared" si="3"/>
        <v>123</v>
      </c>
      <c r="U42" s="29">
        <f t="shared" si="3"/>
        <v>441.75</v>
      </c>
      <c r="V42" s="3">
        <f t="shared" si="3"/>
        <v>461</v>
      </c>
      <c r="W42" s="29">
        <f t="shared" si="3"/>
        <v>1100</v>
      </c>
      <c r="X42" s="3">
        <f t="shared" si="3"/>
        <v>594.25</v>
      </c>
      <c r="Y42" s="29">
        <f t="shared" si="3"/>
        <v>439.5</v>
      </c>
      <c r="Z42" s="3">
        <f t="shared" si="3"/>
        <v>1231</v>
      </c>
      <c r="AA42" s="29">
        <f t="shared" si="3"/>
        <v>1127.5</v>
      </c>
      <c r="AB42" s="11">
        <f t="shared" si="5"/>
        <v>10371.75</v>
      </c>
      <c r="AC42" s="15">
        <f t="shared" si="4"/>
        <v>9963.5</v>
      </c>
    </row>
    <row r="43" spans="1:29" x14ac:dyDescent="0.2">
      <c r="A43" s="86" t="s">
        <v>20</v>
      </c>
      <c r="B43" s="3">
        <f t="shared" si="3"/>
        <v>1032</v>
      </c>
      <c r="C43" s="29">
        <f t="shared" si="3"/>
        <v>761.75</v>
      </c>
      <c r="D43" s="3">
        <f t="shared" si="3"/>
        <v>383.75</v>
      </c>
      <c r="E43" s="29">
        <f t="shared" si="3"/>
        <v>380</v>
      </c>
      <c r="F43" s="3">
        <f t="shared" si="3"/>
        <v>1397</v>
      </c>
      <c r="G43" s="29">
        <f t="shared" si="3"/>
        <v>880.75</v>
      </c>
      <c r="H43" s="3">
        <f t="shared" si="3"/>
        <v>1521</v>
      </c>
      <c r="I43" s="29">
        <f t="shared" si="3"/>
        <v>1261.5</v>
      </c>
      <c r="J43" s="3">
        <f t="shared" si="3"/>
        <v>95.25</v>
      </c>
      <c r="K43" s="29">
        <f t="shared" si="3"/>
        <v>313</v>
      </c>
      <c r="L43" s="3">
        <f t="shared" si="3"/>
        <v>492.25</v>
      </c>
      <c r="M43" s="29">
        <f t="shared" si="3"/>
        <v>882.5</v>
      </c>
      <c r="N43" s="3">
        <f t="shared" si="3"/>
        <v>1422.5</v>
      </c>
      <c r="O43" s="29">
        <f t="shared" si="3"/>
        <v>1582</v>
      </c>
      <c r="P43" s="3">
        <f t="shared" si="3"/>
        <v>860.5</v>
      </c>
      <c r="Q43" s="29">
        <f t="shared" si="3"/>
        <v>742.75</v>
      </c>
      <c r="R43" s="3">
        <f t="shared" si="3"/>
        <v>1083.75</v>
      </c>
      <c r="S43" s="29">
        <f t="shared" si="3"/>
        <v>905.25</v>
      </c>
      <c r="T43" s="3">
        <f t="shared" si="3"/>
        <v>174.25</v>
      </c>
      <c r="U43" s="29">
        <f t="shared" si="3"/>
        <v>340.5</v>
      </c>
      <c r="V43" s="3">
        <f t="shared" si="3"/>
        <v>520</v>
      </c>
      <c r="W43" s="29">
        <f t="shared" si="3"/>
        <v>926.75</v>
      </c>
      <c r="X43" s="3">
        <f t="shared" si="3"/>
        <v>711.25</v>
      </c>
      <c r="Y43" s="29">
        <f t="shared" si="3"/>
        <v>527.25</v>
      </c>
      <c r="Z43" s="3">
        <f t="shared" si="3"/>
        <v>1358.25</v>
      </c>
      <c r="AA43" s="29">
        <f t="shared" si="3"/>
        <v>1282</v>
      </c>
      <c r="AB43" s="11">
        <f t="shared" si="5"/>
        <v>11051.75</v>
      </c>
      <c r="AC43" s="15">
        <f t="shared" si="4"/>
        <v>10786</v>
      </c>
    </row>
    <row r="44" spans="1:29" x14ac:dyDescent="0.2">
      <c r="A44" s="85" t="s">
        <v>22</v>
      </c>
      <c r="B44" s="3">
        <f t="shared" si="3"/>
        <v>1093</v>
      </c>
      <c r="C44" s="29">
        <f t="shared" si="3"/>
        <v>740</v>
      </c>
      <c r="D44" s="3">
        <f t="shared" si="3"/>
        <v>374.75</v>
      </c>
      <c r="E44" s="29">
        <f t="shared" si="3"/>
        <v>337</v>
      </c>
      <c r="F44" s="3">
        <f t="shared" si="3"/>
        <v>1345.25</v>
      </c>
      <c r="G44" s="29">
        <f t="shared" si="3"/>
        <v>698</v>
      </c>
      <c r="H44" s="3">
        <f t="shared" si="3"/>
        <v>1446</v>
      </c>
      <c r="I44" s="29">
        <f t="shared" si="3"/>
        <v>1277</v>
      </c>
      <c r="J44" s="3">
        <f t="shared" si="3"/>
        <v>108.5</v>
      </c>
      <c r="K44" s="29">
        <f t="shared" si="3"/>
        <v>319.25</v>
      </c>
      <c r="L44" s="3">
        <f t="shared" si="3"/>
        <v>413.75</v>
      </c>
      <c r="M44" s="29">
        <f t="shared" si="3"/>
        <v>974</v>
      </c>
      <c r="N44" s="3">
        <f t="shared" si="3"/>
        <v>1257.5</v>
      </c>
      <c r="O44" s="29">
        <f t="shared" si="3"/>
        <v>1646.75</v>
      </c>
      <c r="P44" s="3">
        <f t="shared" si="3"/>
        <v>722</v>
      </c>
      <c r="Q44" s="29">
        <f t="shared" si="3"/>
        <v>604.25</v>
      </c>
      <c r="R44" s="3">
        <f t="shared" si="3"/>
        <v>1113</v>
      </c>
      <c r="S44" s="29">
        <f t="shared" si="3"/>
        <v>827.75</v>
      </c>
      <c r="T44" s="3">
        <f t="shared" si="3"/>
        <v>154</v>
      </c>
      <c r="U44" s="29">
        <f t="shared" si="3"/>
        <v>286.75</v>
      </c>
      <c r="V44" s="3">
        <f t="shared" si="3"/>
        <v>436.5</v>
      </c>
      <c r="W44" s="29">
        <f t="shared" si="3"/>
        <v>964.25</v>
      </c>
      <c r="X44" s="3">
        <f t="shared" si="3"/>
        <v>585.5</v>
      </c>
      <c r="Y44" s="29">
        <f t="shared" si="3"/>
        <v>469</v>
      </c>
      <c r="Z44" s="3">
        <f t="shared" si="3"/>
        <v>1386.75</v>
      </c>
      <c r="AA44" s="29">
        <f t="shared" si="3"/>
        <v>1316.5</v>
      </c>
      <c r="AB44" s="11">
        <f t="shared" si="5"/>
        <v>10436.5</v>
      </c>
      <c r="AC44" s="15">
        <f t="shared" si="4"/>
        <v>10460.5</v>
      </c>
    </row>
    <row r="45" spans="1:29" x14ac:dyDescent="0.2">
      <c r="A45" s="86" t="s">
        <v>27</v>
      </c>
      <c r="B45" s="3">
        <f t="shared" si="3"/>
        <v>1105.25</v>
      </c>
      <c r="C45" s="29">
        <f t="shared" si="3"/>
        <v>993.75</v>
      </c>
      <c r="D45" s="3">
        <f t="shared" si="3"/>
        <v>375.5</v>
      </c>
      <c r="E45" s="29">
        <f t="shared" si="3"/>
        <v>317.75</v>
      </c>
      <c r="F45" s="3">
        <f t="shared" si="3"/>
        <v>1274.75</v>
      </c>
      <c r="G45" s="29">
        <f t="shared" si="3"/>
        <v>594.75</v>
      </c>
      <c r="H45" s="3">
        <f t="shared" si="3"/>
        <v>1647.5</v>
      </c>
      <c r="I45" s="29">
        <f t="shared" si="3"/>
        <v>1329.75</v>
      </c>
      <c r="J45" s="3">
        <f t="shared" si="3"/>
        <v>132.75</v>
      </c>
      <c r="K45" s="29">
        <f t="shared" si="3"/>
        <v>362.25</v>
      </c>
      <c r="L45" s="3">
        <f t="shared" si="3"/>
        <v>384</v>
      </c>
      <c r="M45" s="29">
        <f t="shared" si="3"/>
        <v>1119</v>
      </c>
      <c r="N45" s="3">
        <f t="shared" si="3"/>
        <v>1242.75</v>
      </c>
      <c r="O45" s="29">
        <f t="shared" si="3"/>
        <v>1846.75</v>
      </c>
      <c r="P45" s="3">
        <f t="shared" si="3"/>
        <v>694.25</v>
      </c>
      <c r="Q45" s="29">
        <f t="shared" si="3"/>
        <v>503.75</v>
      </c>
      <c r="R45" s="3">
        <f t="shared" si="3"/>
        <v>1124.25</v>
      </c>
      <c r="S45" s="29">
        <f t="shared" si="3"/>
        <v>782.75</v>
      </c>
      <c r="T45" s="3">
        <f t="shared" si="3"/>
        <v>122.5</v>
      </c>
      <c r="U45" s="29">
        <f t="shared" si="3"/>
        <v>219.25</v>
      </c>
      <c r="V45" s="3">
        <f t="shared" si="3"/>
        <v>429.75</v>
      </c>
      <c r="W45" s="29">
        <f t="shared" si="3"/>
        <v>1174.75</v>
      </c>
      <c r="X45" s="3">
        <f t="shared" si="3"/>
        <v>570.5</v>
      </c>
      <c r="Y45" s="29">
        <f t="shared" si="3"/>
        <v>342</v>
      </c>
      <c r="Z45" s="3">
        <f t="shared" si="3"/>
        <v>1411.75</v>
      </c>
      <c r="AA45" s="29">
        <f t="shared" si="3"/>
        <v>1401.75</v>
      </c>
      <c r="AB45" s="11">
        <f t="shared" si="5"/>
        <v>10515.5</v>
      </c>
      <c r="AC45" s="15">
        <f t="shared" si="4"/>
        <v>10988.25</v>
      </c>
    </row>
    <row r="46" spans="1:29" x14ac:dyDescent="0.2">
      <c r="A46" s="85" t="s">
        <v>28</v>
      </c>
      <c r="B46" s="3">
        <f t="shared" si="3"/>
        <v>838.5</v>
      </c>
      <c r="C46" s="29">
        <f t="shared" si="3"/>
        <v>1004.5</v>
      </c>
      <c r="D46" s="3">
        <f t="shared" si="3"/>
        <v>316.75</v>
      </c>
      <c r="E46" s="29">
        <f t="shared" si="3"/>
        <v>281.75</v>
      </c>
      <c r="F46" s="3">
        <f t="shared" si="3"/>
        <v>1020.75</v>
      </c>
      <c r="G46" s="29">
        <f t="shared" si="3"/>
        <v>525.5</v>
      </c>
      <c r="H46" s="3">
        <f t="shared" si="3"/>
        <v>1406.5</v>
      </c>
      <c r="I46" s="29">
        <f t="shared" si="3"/>
        <v>1151.25</v>
      </c>
      <c r="J46" s="3">
        <f t="shared" si="3"/>
        <v>130</v>
      </c>
      <c r="K46" s="29">
        <f t="shared" si="3"/>
        <v>274.25</v>
      </c>
      <c r="L46" s="3">
        <f t="shared" si="3"/>
        <v>316.5</v>
      </c>
      <c r="M46" s="29">
        <f t="shared" si="3"/>
        <v>810.75</v>
      </c>
      <c r="N46" s="3">
        <f t="shared" si="3"/>
        <v>1083.5</v>
      </c>
      <c r="O46" s="29">
        <f t="shared" si="3"/>
        <v>1316.5</v>
      </c>
      <c r="P46" s="3">
        <f t="shared" si="3"/>
        <v>639.25</v>
      </c>
      <c r="Q46" s="29">
        <f t="shared" si="3"/>
        <v>424.25</v>
      </c>
      <c r="R46" s="3">
        <f t="shared" si="3"/>
        <v>944.75</v>
      </c>
      <c r="S46" s="29">
        <f t="shared" si="3"/>
        <v>660.75</v>
      </c>
      <c r="T46" s="3">
        <f t="shared" si="3"/>
        <v>110.5</v>
      </c>
      <c r="U46" s="29">
        <f t="shared" si="3"/>
        <v>184.5</v>
      </c>
      <c r="V46" s="3">
        <f t="shared" si="3"/>
        <v>386</v>
      </c>
      <c r="W46" s="29">
        <f t="shared" si="3"/>
        <v>945.25</v>
      </c>
      <c r="X46" s="3">
        <f t="shared" si="3"/>
        <v>500.25</v>
      </c>
      <c r="Y46" s="29">
        <f t="shared" si="3"/>
        <v>234</v>
      </c>
      <c r="Z46" s="3">
        <f t="shared" si="3"/>
        <v>1291.5</v>
      </c>
      <c r="AA46" s="29">
        <f t="shared" si="3"/>
        <v>1276</v>
      </c>
      <c r="AB46" s="11">
        <f t="shared" si="5"/>
        <v>8984.75</v>
      </c>
      <c r="AC46" s="15">
        <f t="shared" si="4"/>
        <v>9089.25</v>
      </c>
    </row>
    <row r="47" spans="1:29" x14ac:dyDescent="0.2">
      <c r="A47" s="86" t="s">
        <v>29</v>
      </c>
      <c r="B47" s="3">
        <f t="shared" si="3"/>
        <v>902</v>
      </c>
      <c r="C47" s="29">
        <f t="shared" si="3"/>
        <v>917.5</v>
      </c>
      <c r="D47" s="3">
        <f t="shared" si="3"/>
        <v>334.75</v>
      </c>
      <c r="E47" s="29">
        <f t="shared" si="3"/>
        <v>266.25</v>
      </c>
      <c r="F47" s="3">
        <f t="shared" si="3"/>
        <v>986.5</v>
      </c>
      <c r="G47" s="29">
        <f t="shared" si="3"/>
        <v>521.25</v>
      </c>
      <c r="H47" s="3">
        <f t="shared" si="3"/>
        <v>1418.75</v>
      </c>
      <c r="I47" s="29">
        <f t="shared" si="3"/>
        <v>1205.5</v>
      </c>
      <c r="J47" s="3">
        <f t="shared" si="3"/>
        <v>130</v>
      </c>
      <c r="K47" s="29">
        <f t="shared" si="3"/>
        <v>149</v>
      </c>
      <c r="L47" s="3">
        <f t="shared" si="3"/>
        <v>331</v>
      </c>
      <c r="M47" s="29">
        <f t="shared" si="3"/>
        <v>864.25</v>
      </c>
      <c r="N47" s="3">
        <f t="shared" si="3"/>
        <v>1090.75</v>
      </c>
      <c r="O47" s="29">
        <f t="shared" si="3"/>
        <v>1319</v>
      </c>
      <c r="P47" s="3">
        <f t="shared" si="3"/>
        <v>640.5</v>
      </c>
      <c r="Q47" s="29">
        <f t="shared" si="3"/>
        <v>400.75</v>
      </c>
      <c r="R47" s="3">
        <f t="shared" si="3"/>
        <v>969.5</v>
      </c>
      <c r="S47" s="29">
        <f t="shared" si="3"/>
        <v>687</v>
      </c>
      <c r="T47" s="3">
        <f t="shared" si="3"/>
        <v>143.75</v>
      </c>
      <c r="U47" s="29">
        <f t="shared" si="3"/>
        <v>121.25</v>
      </c>
      <c r="V47" s="3">
        <f t="shared" si="3"/>
        <v>466.25</v>
      </c>
      <c r="W47" s="29">
        <f t="shared" si="3"/>
        <v>987.5</v>
      </c>
      <c r="X47" s="3">
        <f t="shared" si="3"/>
        <v>553</v>
      </c>
      <c r="Y47" s="29">
        <f t="shared" si="3"/>
        <v>207.25</v>
      </c>
      <c r="Z47" s="3">
        <f t="shared" si="3"/>
        <v>1338.75</v>
      </c>
      <c r="AA47" s="29">
        <f t="shared" si="3"/>
        <v>1404.5</v>
      </c>
      <c r="AB47" s="11">
        <f t="shared" si="5"/>
        <v>9305.5</v>
      </c>
      <c r="AC47" s="15">
        <f t="shared" si="4"/>
        <v>9051</v>
      </c>
    </row>
    <row r="48" spans="1:29" x14ac:dyDescent="0.2">
      <c r="A48" s="85" t="s">
        <v>31</v>
      </c>
      <c r="B48" s="3">
        <f t="shared" si="3"/>
        <v>804</v>
      </c>
      <c r="C48" s="29">
        <f t="shared" si="3"/>
        <v>971.75</v>
      </c>
      <c r="D48" s="3">
        <f t="shared" si="3"/>
        <v>301.75</v>
      </c>
      <c r="E48" s="29">
        <f t="shared" si="3"/>
        <v>291.5</v>
      </c>
      <c r="F48" s="3">
        <f t="shared" si="3"/>
        <v>801.25</v>
      </c>
      <c r="G48" s="29">
        <f t="shared" si="3"/>
        <v>628.5</v>
      </c>
      <c r="H48" s="3">
        <f t="shared" si="3"/>
        <v>1288.75</v>
      </c>
      <c r="I48" s="29">
        <f t="shared" si="3"/>
        <v>1306.75</v>
      </c>
      <c r="J48" s="3">
        <f t="shared" si="3"/>
        <v>154.5</v>
      </c>
      <c r="K48" s="29">
        <f t="shared" si="3"/>
        <v>121.75</v>
      </c>
      <c r="L48" s="3">
        <f t="shared" si="3"/>
        <v>420.75</v>
      </c>
      <c r="M48" s="29">
        <f t="shared" si="3"/>
        <v>680.25</v>
      </c>
      <c r="N48" s="3">
        <f t="shared" si="3"/>
        <v>1145.75</v>
      </c>
      <c r="O48" s="29">
        <f t="shared" si="3"/>
        <v>1093.75</v>
      </c>
      <c r="P48" s="3">
        <f t="shared" si="3"/>
        <v>586.25</v>
      </c>
      <c r="Q48" s="29">
        <f t="shared" si="3"/>
        <v>443.25</v>
      </c>
      <c r="R48" s="3">
        <f t="shared" si="3"/>
        <v>878</v>
      </c>
      <c r="S48" s="29">
        <f t="shared" si="3"/>
        <v>684.75</v>
      </c>
      <c r="T48" s="3">
        <f t="shared" si="3"/>
        <v>164.25</v>
      </c>
      <c r="U48" s="29">
        <f t="shared" si="3"/>
        <v>97.75</v>
      </c>
      <c r="V48" s="3">
        <f t="shared" si="3"/>
        <v>535</v>
      </c>
      <c r="W48" s="29">
        <f t="shared" si="3"/>
        <v>816.75</v>
      </c>
      <c r="X48" s="3">
        <f t="shared" si="3"/>
        <v>537.5</v>
      </c>
      <c r="Y48" s="29">
        <f t="shared" si="3"/>
        <v>190.5</v>
      </c>
      <c r="Z48" s="3">
        <f t="shared" si="3"/>
        <v>1352.25</v>
      </c>
      <c r="AA48" s="29">
        <f t="shared" si="3"/>
        <v>1507.5</v>
      </c>
      <c r="AB48" s="11">
        <f t="shared" si="5"/>
        <v>8970</v>
      </c>
      <c r="AC48" s="15">
        <f t="shared" si="4"/>
        <v>8834.75</v>
      </c>
    </row>
    <row r="49" spans="1:29" x14ac:dyDescent="0.2">
      <c r="A49" s="86" t="s">
        <v>33</v>
      </c>
      <c r="B49" s="3">
        <f t="shared" si="3"/>
        <v>784.5</v>
      </c>
      <c r="C49" s="29">
        <f t="shared" si="3"/>
        <v>967.5</v>
      </c>
      <c r="D49" s="3">
        <f t="shared" si="3"/>
        <v>261.25</v>
      </c>
      <c r="E49" s="29">
        <f t="shared" si="3"/>
        <v>319.25</v>
      </c>
      <c r="F49" s="3">
        <f t="shared" si="3"/>
        <v>690.25</v>
      </c>
      <c r="G49" s="29">
        <f t="shared" si="3"/>
        <v>736.75</v>
      </c>
      <c r="H49" s="3">
        <f t="shared" si="3"/>
        <v>1237.25</v>
      </c>
      <c r="I49" s="29">
        <f t="shared" si="3"/>
        <v>1400</v>
      </c>
      <c r="J49" s="3">
        <f t="shared" si="3"/>
        <v>138</v>
      </c>
      <c r="K49" s="29">
        <f t="shared" si="3"/>
        <v>132.75</v>
      </c>
      <c r="L49" s="3">
        <f t="shared" si="3"/>
        <v>423.5</v>
      </c>
      <c r="M49" s="29">
        <f t="shared" si="3"/>
        <v>545.25</v>
      </c>
      <c r="N49" s="3">
        <f t="shared" si="3"/>
        <v>1071</v>
      </c>
      <c r="O49" s="29">
        <f t="shared" si="3"/>
        <v>1013.75</v>
      </c>
      <c r="P49" s="3">
        <f t="shared" si="3"/>
        <v>548.75</v>
      </c>
      <c r="Q49" s="29">
        <f t="shared" si="3"/>
        <v>433.25</v>
      </c>
      <c r="R49" s="3">
        <f t="shared" si="3"/>
        <v>849.25</v>
      </c>
      <c r="S49" s="29">
        <f t="shared" si="3"/>
        <v>643.75</v>
      </c>
      <c r="T49" s="3">
        <f t="shared" si="3"/>
        <v>100.25</v>
      </c>
      <c r="U49" s="29">
        <f t="shared" si="3"/>
        <v>117.5</v>
      </c>
      <c r="V49" s="3">
        <f t="shared" si="3"/>
        <v>541.75</v>
      </c>
      <c r="W49" s="29">
        <f t="shared" ref="W49:AA49" si="6">+W17/$B$65</f>
        <v>707.5</v>
      </c>
      <c r="X49" s="3">
        <f t="shared" si="6"/>
        <v>471.25</v>
      </c>
      <c r="Y49" s="29">
        <f t="shared" si="6"/>
        <v>194</v>
      </c>
      <c r="Z49" s="3">
        <f t="shared" si="6"/>
        <v>1327.5</v>
      </c>
      <c r="AA49" s="29">
        <f t="shared" si="6"/>
        <v>1628.75</v>
      </c>
      <c r="AB49" s="11">
        <f t="shared" si="5"/>
        <v>8444.5</v>
      </c>
      <c r="AC49" s="15">
        <f t="shared" si="4"/>
        <v>8840</v>
      </c>
    </row>
    <row r="50" spans="1:29" x14ac:dyDescent="0.2">
      <c r="A50" s="85" t="s">
        <v>34</v>
      </c>
      <c r="B50" s="3">
        <f t="shared" ref="B50:AA59" si="7">+B18/$B$65</f>
        <v>732</v>
      </c>
      <c r="C50" s="29">
        <f t="shared" si="7"/>
        <v>980.25</v>
      </c>
      <c r="D50" s="3">
        <f t="shared" si="7"/>
        <v>326.75</v>
      </c>
      <c r="E50" s="29">
        <f t="shared" si="7"/>
        <v>337</v>
      </c>
      <c r="F50" s="3">
        <f t="shared" si="7"/>
        <v>647.25</v>
      </c>
      <c r="G50" s="29">
        <f t="shared" si="7"/>
        <v>852.5</v>
      </c>
      <c r="H50" s="3">
        <f t="shared" si="7"/>
        <v>1226.5</v>
      </c>
      <c r="I50" s="29">
        <f t="shared" si="7"/>
        <v>1394.5</v>
      </c>
      <c r="J50" s="3">
        <f t="shared" si="7"/>
        <v>147.25</v>
      </c>
      <c r="K50" s="29">
        <f t="shared" si="7"/>
        <v>116.75</v>
      </c>
      <c r="L50" s="3">
        <f t="shared" si="7"/>
        <v>504.25</v>
      </c>
      <c r="M50" s="29">
        <f t="shared" si="7"/>
        <v>461.25</v>
      </c>
      <c r="N50" s="3">
        <f t="shared" si="7"/>
        <v>1186</v>
      </c>
      <c r="O50" s="29">
        <f t="shared" si="7"/>
        <v>943.75</v>
      </c>
      <c r="P50" s="3">
        <f t="shared" si="7"/>
        <v>654.5</v>
      </c>
      <c r="Q50" s="29">
        <f t="shared" si="7"/>
        <v>402.25</v>
      </c>
      <c r="R50" s="3">
        <f t="shared" si="7"/>
        <v>846</v>
      </c>
      <c r="S50" s="29">
        <f t="shared" si="7"/>
        <v>683.75</v>
      </c>
      <c r="T50" s="3">
        <f t="shared" si="7"/>
        <v>142.5</v>
      </c>
      <c r="U50" s="29">
        <f t="shared" si="7"/>
        <v>108.5</v>
      </c>
      <c r="V50" s="3">
        <f t="shared" si="7"/>
        <v>653.75</v>
      </c>
      <c r="W50" s="29">
        <f t="shared" si="7"/>
        <v>683.25</v>
      </c>
      <c r="X50" s="3">
        <f t="shared" si="7"/>
        <v>510</v>
      </c>
      <c r="Y50" s="29">
        <f t="shared" si="7"/>
        <v>171.75</v>
      </c>
      <c r="Z50" s="3">
        <f t="shared" si="7"/>
        <v>1409.25</v>
      </c>
      <c r="AA50" s="29">
        <f t="shared" si="7"/>
        <v>1475.5</v>
      </c>
      <c r="AB50" s="11">
        <f t="shared" si="5"/>
        <v>8986</v>
      </c>
      <c r="AC50" s="15">
        <f t="shared" si="4"/>
        <v>8611</v>
      </c>
    </row>
    <row r="51" spans="1:29" x14ac:dyDescent="0.2">
      <c r="A51" s="86" t="s">
        <v>35</v>
      </c>
      <c r="B51" s="3">
        <f t="shared" si="7"/>
        <v>831.25</v>
      </c>
      <c r="C51" s="29">
        <f t="shared" si="7"/>
        <v>1179.5</v>
      </c>
      <c r="D51" s="3">
        <f t="shared" si="7"/>
        <v>361</v>
      </c>
      <c r="E51" s="29">
        <f t="shared" si="7"/>
        <v>364</v>
      </c>
      <c r="F51" s="3">
        <f t="shared" si="7"/>
        <v>625.75</v>
      </c>
      <c r="G51" s="29">
        <f t="shared" si="7"/>
        <v>1125.25</v>
      </c>
      <c r="H51" s="3">
        <f t="shared" si="7"/>
        <v>1359.5</v>
      </c>
      <c r="I51" s="29">
        <f t="shared" si="7"/>
        <v>1702</v>
      </c>
      <c r="J51" s="3">
        <f t="shared" si="7"/>
        <v>197.25</v>
      </c>
      <c r="K51" s="29">
        <f t="shared" si="7"/>
        <v>110.5</v>
      </c>
      <c r="L51" s="3">
        <f t="shared" si="7"/>
        <v>801.5</v>
      </c>
      <c r="M51" s="29">
        <f t="shared" si="7"/>
        <v>483.25</v>
      </c>
      <c r="N51" s="3">
        <f t="shared" si="7"/>
        <v>1612</v>
      </c>
      <c r="O51" s="29">
        <f t="shared" si="7"/>
        <v>1068</v>
      </c>
      <c r="P51" s="3">
        <f t="shared" si="7"/>
        <v>785.75</v>
      </c>
      <c r="Q51" s="29">
        <f t="shared" si="7"/>
        <v>459.75</v>
      </c>
      <c r="R51" s="3">
        <f t="shared" si="7"/>
        <v>984.75</v>
      </c>
      <c r="S51" s="29">
        <f t="shared" si="7"/>
        <v>845.25</v>
      </c>
      <c r="T51" s="3">
        <f t="shared" si="7"/>
        <v>214.5</v>
      </c>
      <c r="U51" s="29">
        <f t="shared" si="7"/>
        <v>73.75</v>
      </c>
      <c r="V51" s="3">
        <f t="shared" si="7"/>
        <v>841.75</v>
      </c>
      <c r="W51" s="29">
        <f t="shared" si="7"/>
        <v>721.25</v>
      </c>
      <c r="X51" s="3">
        <f t="shared" si="7"/>
        <v>682.75</v>
      </c>
      <c r="Y51" s="29">
        <f t="shared" si="7"/>
        <v>184.25</v>
      </c>
      <c r="Z51" s="3">
        <f t="shared" si="7"/>
        <v>1530.75</v>
      </c>
      <c r="AA51" s="29">
        <f t="shared" si="7"/>
        <v>1652.75</v>
      </c>
      <c r="AB51" s="11">
        <f t="shared" si="5"/>
        <v>10828.5</v>
      </c>
      <c r="AC51" s="15">
        <f t="shared" si="4"/>
        <v>9969.5</v>
      </c>
    </row>
    <row r="52" spans="1:29" x14ac:dyDescent="0.2">
      <c r="A52" s="85" t="s">
        <v>36</v>
      </c>
      <c r="B52" s="3">
        <f t="shared" si="7"/>
        <v>977.25</v>
      </c>
      <c r="C52" s="29">
        <f t="shared" si="7"/>
        <v>1431</v>
      </c>
      <c r="D52" s="3">
        <f t="shared" si="7"/>
        <v>553.25</v>
      </c>
      <c r="E52" s="29">
        <f t="shared" si="7"/>
        <v>496</v>
      </c>
      <c r="F52" s="3">
        <f t="shared" si="7"/>
        <v>854.75</v>
      </c>
      <c r="G52" s="29">
        <f t="shared" si="7"/>
        <v>2014.25</v>
      </c>
      <c r="H52" s="3">
        <f t="shared" si="7"/>
        <v>1512.25</v>
      </c>
      <c r="I52" s="29">
        <f t="shared" si="7"/>
        <v>2275.25</v>
      </c>
      <c r="J52" s="3">
        <f t="shared" si="7"/>
        <v>366.5</v>
      </c>
      <c r="K52" s="29">
        <f t="shared" si="7"/>
        <v>103.75</v>
      </c>
      <c r="L52" s="3">
        <f t="shared" si="7"/>
        <v>1092.75</v>
      </c>
      <c r="M52" s="29">
        <f t="shared" si="7"/>
        <v>450.75</v>
      </c>
      <c r="N52" s="3">
        <f t="shared" si="7"/>
        <v>2043.75</v>
      </c>
      <c r="O52" s="29">
        <f t="shared" si="7"/>
        <v>1304</v>
      </c>
      <c r="P52" s="3">
        <f t="shared" si="7"/>
        <v>1241</v>
      </c>
      <c r="Q52" s="29">
        <f t="shared" si="7"/>
        <v>646.25</v>
      </c>
      <c r="R52" s="3">
        <f t="shared" si="7"/>
        <v>1450</v>
      </c>
      <c r="S52" s="29">
        <f t="shared" si="7"/>
        <v>1178.5</v>
      </c>
      <c r="T52" s="3">
        <f t="shared" si="7"/>
        <v>464.25</v>
      </c>
      <c r="U52" s="29">
        <f t="shared" si="7"/>
        <v>85.75</v>
      </c>
      <c r="V52" s="3">
        <f t="shared" si="7"/>
        <v>1577</v>
      </c>
      <c r="W52" s="29">
        <f t="shared" si="7"/>
        <v>858.75</v>
      </c>
      <c r="X52" s="3">
        <f t="shared" si="7"/>
        <v>1049.5</v>
      </c>
      <c r="Y52" s="29">
        <f t="shared" si="7"/>
        <v>241</v>
      </c>
      <c r="Z52" s="3">
        <f t="shared" si="7"/>
        <v>1826.75</v>
      </c>
      <c r="AA52" s="29">
        <f t="shared" si="7"/>
        <v>2166.75</v>
      </c>
      <c r="AB52" s="11">
        <f t="shared" si="5"/>
        <v>15009</v>
      </c>
      <c r="AC52" s="15">
        <f t="shared" si="4"/>
        <v>13252</v>
      </c>
    </row>
    <row r="53" spans="1:29" x14ac:dyDescent="0.2">
      <c r="A53" s="86" t="s">
        <v>30</v>
      </c>
      <c r="B53" s="3">
        <f t="shared" si="7"/>
        <v>1118.25</v>
      </c>
      <c r="C53" s="29">
        <f t="shared" si="7"/>
        <v>1760.25</v>
      </c>
      <c r="D53" s="3">
        <f t="shared" si="7"/>
        <v>458.25</v>
      </c>
      <c r="E53" s="29">
        <f t="shared" si="7"/>
        <v>573</v>
      </c>
      <c r="F53" s="3">
        <f t="shared" si="7"/>
        <v>886</v>
      </c>
      <c r="G53" s="29">
        <f t="shared" si="7"/>
        <v>2696.5</v>
      </c>
      <c r="H53" s="3">
        <f t="shared" si="7"/>
        <v>1722.25</v>
      </c>
      <c r="I53" s="29">
        <f t="shared" si="7"/>
        <v>2701.25</v>
      </c>
      <c r="J53" s="3">
        <f t="shared" si="7"/>
        <v>447.5</v>
      </c>
      <c r="K53" s="29">
        <f t="shared" si="7"/>
        <v>120.25</v>
      </c>
      <c r="L53" s="3">
        <f t="shared" si="7"/>
        <v>1107.75</v>
      </c>
      <c r="M53" s="29">
        <f t="shared" si="7"/>
        <v>493.75</v>
      </c>
      <c r="N53" s="3">
        <f t="shared" si="7"/>
        <v>2370.75</v>
      </c>
      <c r="O53" s="29">
        <f t="shared" si="7"/>
        <v>1433.5</v>
      </c>
      <c r="P53" s="3">
        <f t="shared" si="7"/>
        <v>1241.25</v>
      </c>
      <c r="Q53" s="29">
        <f t="shared" si="7"/>
        <v>706.5</v>
      </c>
      <c r="R53" s="3">
        <f t="shared" si="7"/>
        <v>1475.75</v>
      </c>
      <c r="S53" s="29">
        <f t="shared" si="7"/>
        <v>1316.75</v>
      </c>
      <c r="T53" s="3">
        <f t="shared" si="7"/>
        <v>408.5</v>
      </c>
      <c r="U53" s="29">
        <f t="shared" si="7"/>
        <v>103.25</v>
      </c>
      <c r="V53" s="3">
        <f t="shared" si="7"/>
        <v>1219</v>
      </c>
      <c r="W53" s="29">
        <f t="shared" si="7"/>
        <v>971.5</v>
      </c>
      <c r="X53" s="3">
        <f t="shared" si="7"/>
        <v>1116.75</v>
      </c>
      <c r="Y53" s="29">
        <f t="shared" si="7"/>
        <v>288</v>
      </c>
      <c r="Z53" s="3">
        <f t="shared" si="7"/>
        <v>1943.5</v>
      </c>
      <c r="AA53" s="29">
        <f t="shared" si="7"/>
        <v>2541</v>
      </c>
      <c r="AB53" s="11">
        <f t="shared" si="5"/>
        <v>15515.5</v>
      </c>
      <c r="AC53" s="15">
        <f t="shared" si="4"/>
        <v>15705.5</v>
      </c>
    </row>
    <row r="54" spans="1:29" x14ac:dyDescent="0.2">
      <c r="A54" s="85" t="s">
        <v>32</v>
      </c>
      <c r="B54" s="3">
        <f t="shared" si="7"/>
        <v>1085.75</v>
      </c>
      <c r="C54" s="29">
        <f t="shared" si="7"/>
        <v>1643</v>
      </c>
      <c r="D54" s="3">
        <f t="shared" si="7"/>
        <v>371.25</v>
      </c>
      <c r="E54" s="29">
        <f t="shared" si="7"/>
        <v>587</v>
      </c>
      <c r="F54" s="3">
        <f t="shared" si="7"/>
        <v>706.25</v>
      </c>
      <c r="G54" s="29">
        <f t="shared" si="7"/>
        <v>2368.75</v>
      </c>
      <c r="H54" s="3">
        <f t="shared" si="7"/>
        <v>1549</v>
      </c>
      <c r="I54" s="29">
        <f t="shared" si="7"/>
        <v>2538.75</v>
      </c>
      <c r="J54" s="3">
        <f t="shared" si="7"/>
        <v>311.75</v>
      </c>
      <c r="K54" s="29">
        <f t="shared" si="7"/>
        <v>108</v>
      </c>
      <c r="L54" s="3">
        <f t="shared" si="7"/>
        <v>1060</v>
      </c>
      <c r="M54" s="29">
        <f t="shared" si="7"/>
        <v>362</v>
      </c>
      <c r="N54" s="3">
        <f t="shared" si="7"/>
        <v>2076</v>
      </c>
      <c r="O54" s="29">
        <f t="shared" si="7"/>
        <v>1377.25</v>
      </c>
      <c r="P54" s="3">
        <f t="shared" si="7"/>
        <v>823.25</v>
      </c>
      <c r="Q54" s="29">
        <f t="shared" si="7"/>
        <v>738</v>
      </c>
      <c r="R54" s="3">
        <f t="shared" si="7"/>
        <v>1205.75</v>
      </c>
      <c r="S54" s="29">
        <f t="shared" si="7"/>
        <v>1214.25</v>
      </c>
      <c r="T54" s="3">
        <f t="shared" si="7"/>
        <v>290</v>
      </c>
      <c r="U54" s="29">
        <f t="shared" si="7"/>
        <v>96</v>
      </c>
      <c r="V54" s="3">
        <f t="shared" si="7"/>
        <v>1286.5</v>
      </c>
      <c r="W54" s="29">
        <f t="shared" si="7"/>
        <v>853.25</v>
      </c>
      <c r="X54" s="3">
        <f t="shared" si="7"/>
        <v>876</v>
      </c>
      <c r="Y54" s="29">
        <f t="shared" si="7"/>
        <v>266.25</v>
      </c>
      <c r="Z54" s="3">
        <f t="shared" si="7"/>
        <v>1837.5</v>
      </c>
      <c r="AA54" s="29">
        <f t="shared" si="7"/>
        <v>2157.75</v>
      </c>
      <c r="AB54" s="11">
        <f t="shared" si="5"/>
        <v>13479</v>
      </c>
      <c r="AC54" s="15">
        <f t="shared" si="4"/>
        <v>14310.25</v>
      </c>
    </row>
    <row r="55" spans="1:29" x14ac:dyDescent="0.2">
      <c r="A55" s="86" t="s">
        <v>37</v>
      </c>
      <c r="B55" s="3">
        <f t="shared" si="7"/>
        <v>1006.75</v>
      </c>
      <c r="C55" s="29">
        <f t="shared" si="7"/>
        <v>1315.25</v>
      </c>
      <c r="D55" s="3">
        <f t="shared" si="7"/>
        <v>285.25</v>
      </c>
      <c r="E55" s="29">
        <f t="shared" si="7"/>
        <v>511</v>
      </c>
      <c r="F55" s="3">
        <f t="shared" si="7"/>
        <v>608.25</v>
      </c>
      <c r="G55" s="29">
        <f t="shared" si="7"/>
        <v>1843.5</v>
      </c>
      <c r="H55" s="3">
        <f t="shared" si="7"/>
        <v>1304</v>
      </c>
      <c r="I55" s="29">
        <f t="shared" si="7"/>
        <v>2126</v>
      </c>
      <c r="J55" s="3">
        <f t="shared" si="7"/>
        <v>311.25</v>
      </c>
      <c r="K55" s="29">
        <f t="shared" si="7"/>
        <v>91</v>
      </c>
      <c r="L55" s="3">
        <f t="shared" si="7"/>
        <v>922</v>
      </c>
      <c r="M55" s="29">
        <f t="shared" si="7"/>
        <v>311.25</v>
      </c>
      <c r="N55" s="3">
        <f t="shared" si="7"/>
        <v>1616.75</v>
      </c>
      <c r="O55" s="29">
        <f t="shared" si="7"/>
        <v>1207.25</v>
      </c>
      <c r="P55" s="3">
        <f t="shared" si="7"/>
        <v>559.25</v>
      </c>
      <c r="Q55" s="29">
        <f t="shared" si="7"/>
        <v>697.75</v>
      </c>
      <c r="R55" s="3">
        <f t="shared" si="7"/>
        <v>948.75</v>
      </c>
      <c r="S55" s="29">
        <f t="shared" si="7"/>
        <v>1118.25</v>
      </c>
      <c r="T55" s="3">
        <f t="shared" si="7"/>
        <v>175</v>
      </c>
      <c r="U55" s="29">
        <f t="shared" si="7"/>
        <v>86.5</v>
      </c>
      <c r="V55" s="3">
        <f t="shared" si="7"/>
        <v>1177.5</v>
      </c>
      <c r="W55" s="29">
        <f t="shared" si="7"/>
        <v>663.75</v>
      </c>
      <c r="X55" s="3">
        <f t="shared" si="7"/>
        <v>536</v>
      </c>
      <c r="Y55" s="29">
        <f t="shared" si="7"/>
        <v>297.25</v>
      </c>
      <c r="Z55" s="3">
        <f t="shared" si="7"/>
        <v>1504.75</v>
      </c>
      <c r="AA55" s="29">
        <f t="shared" si="7"/>
        <v>1925.75</v>
      </c>
      <c r="AB55" s="11">
        <f t="shared" si="5"/>
        <v>10955.5</v>
      </c>
      <c r="AC55" s="15">
        <f t="shared" si="4"/>
        <v>12194.5</v>
      </c>
    </row>
    <row r="56" spans="1:29" x14ac:dyDescent="0.2">
      <c r="A56" s="85" t="s">
        <v>38</v>
      </c>
      <c r="B56" s="3">
        <f t="shared" si="7"/>
        <v>867.5</v>
      </c>
      <c r="C56" s="29">
        <f t="shared" si="7"/>
        <v>864</v>
      </c>
      <c r="D56" s="3">
        <f t="shared" si="7"/>
        <v>235.75</v>
      </c>
      <c r="E56" s="29">
        <f t="shared" si="7"/>
        <v>433.25</v>
      </c>
      <c r="F56" s="3">
        <f t="shared" si="7"/>
        <v>513.75</v>
      </c>
      <c r="G56" s="29">
        <f t="shared" si="7"/>
        <v>1333.25</v>
      </c>
      <c r="H56" s="3">
        <f t="shared" si="7"/>
        <v>1064.25</v>
      </c>
      <c r="I56" s="29">
        <f t="shared" si="7"/>
        <v>1574.75</v>
      </c>
      <c r="J56" s="3">
        <f t="shared" si="7"/>
        <v>296.5</v>
      </c>
      <c r="K56" s="29">
        <f t="shared" si="7"/>
        <v>69</v>
      </c>
      <c r="L56" s="3">
        <f t="shared" si="7"/>
        <v>766.5</v>
      </c>
      <c r="M56" s="29">
        <f t="shared" si="7"/>
        <v>277.75</v>
      </c>
      <c r="N56" s="3">
        <f t="shared" si="7"/>
        <v>1328.5</v>
      </c>
      <c r="O56" s="29">
        <f t="shared" si="7"/>
        <v>1060.5</v>
      </c>
      <c r="P56" s="3">
        <f t="shared" si="7"/>
        <v>389.5</v>
      </c>
      <c r="Q56" s="29">
        <f t="shared" si="7"/>
        <v>661</v>
      </c>
      <c r="R56" s="3">
        <f t="shared" si="7"/>
        <v>703.5</v>
      </c>
      <c r="S56" s="29">
        <f t="shared" si="7"/>
        <v>946</v>
      </c>
      <c r="T56" s="3">
        <f t="shared" si="7"/>
        <v>180.5</v>
      </c>
      <c r="U56" s="29">
        <f t="shared" si="7"/>
        <v>79.5</v>
      </c>
      <c r="V56" s="3">
        <f t="shared" si="7"/>
        <v>925.75</v>
      </c>
      <c r="W56" s="29">
        <f t="shared" si="7"/>
        <v>568.5</v>
      </c>
      <c r="X56" s="3">
        <f t="shared" si="7"/>
        <v>335.75</v>
      </c>
      <c r="Y56" s="29">
        <f t="shared" si="7"/>
        <v>263.5</v>
      </c>
      <c r="Z56" s="3">
        <f t="shared" si="7"/>
        <v>1275.5</v>
      </c>
      <c r="AA56" s="29">
        <f t="shared" si="7"/>
        <v>1360.75</v>
      </c>
      <c r="AB56" s="11">
        <f t="shared" si="5"/>
        <v>8883.25</v>
      </c>
      <c r="AC56" s="15">
        <f t="shared" si="4"/>
        <v>9491.75</v>
      </c>
    </row>
    <row r="57" spans="1:29" x14ac:dyDescent="0.2">
      <c r="A57" s="86" t="s">
        <v>39</v>
      </c>
      <c r="B57" s="3">
        <f t="shared" si="7"/>
        <v>331.75</v>
      </c>
      <c r="C57" s="29">
        <f t="shared" si="7"/>
        <v>727.25</v>
      </c>
      <c r="D57" s="3">
        <f t="shared" si="7"/>
        <v>93.5</v>
      </c>
      <c r="E57" s="29">
        <f t="shared" si="7"/>
        <v>385.75</v>
      </c>
      <c r="F57" s="3">
        <f t="shared" si="7"/>
        <v>210.75</v>
      </c>
      <c r="G57" s="29">
        <f t="shared" si="7"/>
        <v>1235</v>
      </c>
      <c r="H57" s="3">
        <f t="shared" si="7"/>
        <v>487.5</v>
      </c>
      <c r="I57" s="29">
        <f t="shared" si="7"/>
        <v>1433.75</v>
      </c>
      <c r="J57" s="3">
        <f t="shared" si="7"/>
        <v>91</v>
      </c>
      <c r="K57" s="29">
        <f t="shared" si="7"/>
        <v>63</v>
      </c>
      <c r="L57" s="3">
        <f t="shared" si="7"/>
        <v>896.5</v>
      </c>
      <c r="M57" s="29">
        <f t="shared" si="7"/>
        <v>205.25</v>
      </c>
      <c r="N57" s="3">
        <f t="shared" si="7"/>
        <v>1285.5</v>
      </c>
      <c r="O57" s="29">
        <f t="shared" si="7"/>
        <v>912.5</v>
      </c>
      <c r="P57" s="3">
        <f t="shared" si="7"/>
        <v>346</v>
      </c>
      <c r="Q57" s="29">
        <f t="shared" si="7"/>
        <v>525.5</v>
      </c>
      <c r="R57" s="3">
        <f t="shared" si="7"/>
        <v>554.75</v>
      </c>
      <c r="S57" s="29">
        <f t="shared" si="7"/>
        <v>823.25</v>
      </c>
      <c r="T57" s="3">
        <f t="shared" si="7"/>
        <v>85.75</v>
      </c>
      <c r="U57" s="29">
        <f t="shared" si="7"/>
        <v>71.5</v>
      </c>
      <c r="V57" s="3">
        <f t="shared" si="7"/>
        <v>916.5</v>
      </c>
      <c r="W57" s="29">
        <f t="shared" si="7"/>
        <v>388.5</v>
      </c>
      <c r="X57" s="3">
        <f t="shared" si="7"/>
        <v>190.5</v>
      </c>
      <c r="Y57" s="29">
        <f t="shared" si="7"/>
        <v>246</v>
      </c>
      <c r="Z57" s="3">
        <f t="shared" si="7"/>
        <v>845.25</v>
      </c>
      <c r="AA57" s="29">
        <f t="shared" si="7"/>
        <v>1065.25</v>
      </c>
      <c r="AB57" s="11">
        <f t="shared" si="5"/>
        <v>6335.25</v>
      </c>
      <c r="AC57" s="15">
        <f t="shared" si="4"/>
        <v>8082.5</v>
      </c>
    </row>
    <row r="58" spans="1:29" x14ac:dyDescent="0.2">
      <c r="A58" s="85" t="s">
        <v>40</v>
      </c>
      <c r="B58" s="3">
        <f t="shared" si="7"/>
        <v>0</v>
      </c>
      <c r="C58" s="29">
        <f t="shared" si="7"/>
        <v>247.25</v>
      </c>
      <c r="D58" s="3">
        <f t="shared" si="7"/>
        <v>2.25</v>
      </c>
      <c r="E58" s="29">
        <f t="shared" si="7"/>
        <v>131.25</v>
      </c>
      <c r="F58" s="3">
        <f t="shared" si="7"/>
        <v>8.75</v>
      </c>
      <c r="G58" s="29">
        <f t="shared" si="7"/>
        <v>437.5</v>
      </c>
      <c r="H58" s="3">
        <f t="shared" si="7"/>
        <v>54.5</v>
      </c>
      <c r="I58" s="29">
        <f t="shared" si="7"/>
        <v>404.75</v>
      </c>
      <c r="J58" s="3">
        <f t="shared" si="7"/>
        <v>18</v>
      </c>
      <c r="K58" s="29">
        <f t="shared" si="7"/>
        <v>17</v>
      </c>
      <c r="L58" s="3">
        <f t="shared" si="7"/>
        <v>175.25</v>
      </c>
      <c r="M58" s="29">
        <f t="shared" si="7"/>
        <v>36</v>
      </c>
      <c r="N58" s="3">
        <f t="shared" si="7"/>
        <v>166.5</v>
      </c>
      <c r="O58" s="29">
        <f t="shared" si="7"/>
        <v>162.5</v>
      </c>
      <c r="P58" s="3">
        <f t="shared" si="7"/>
        <v>55.5</v>
      </c>
      <c r="Q58" s="29">
        <f t="shared" si="7"/>
        <v>97.5</v>
      </c>
      <c r="R58" s="3">
        <f t="shared" si="7"/>
        <v>120</v>
      </c>
      <c r="S58" s="29">
        <f t="shared" si="7"/>
        <v>73.5</v>
      </c>
      <c r="T58" s="3">
        <f t="shared" si="7"/>
        <v>11</v>
      </c>
      <c r="U58" s="29">
        <f t="shared" si="7"/>
        <v>3.5</v>
      </c>
      <c r="V58" s="3">
        <f t="shared" si="7"/>
        <v>124.75</v>
      </c>
      <c r="W58" s="29">
        <f t="shared" si="7"/>
        <v>9.5</v>
      </c>
      <c r="X58" s="3">
        <f t="shared" si="7"/>
        <v>45</v>
      </c>
      <c r="Y58" s="29">
        <f t="shared" si="7"/>
        <v>18.5</v>
      </c>
      <c r="Z58" s="3">
        <f t="shared" si="7"/>
        <v>79.75</v>
      </c>
      <c r="AA58" s="29">
        <f t="shared" si="7"/>
        <v>124.25</v>
      </c>
      <c r="AB58" s="11">
        <f t="shared" si="5"/>
        <v>861.25</v>
      </c>
      <c r="AC58" s="15">
        <f t="shared" si="4"/>
        <v>1763</v>
      </c>
    </row>
    <row r="59" spans="1:29" x14ac:dyDescent="0.2">
      <c r="A59" s="86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5" t="s">
        <v>42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6" t="s">
        <v>43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5" t="s">
        <v>44</v>
      </c>
      <c r="B62" s="16">
        <f t="shared" si="9"/>
        <v>0</v>
      </c>
      <c r="C62" s="39">
        <f t="shared" si="9"/>
        <v>0</v>
      </c>
      <c r="D62" s="16">
        <f t="shared" si="9"/>
        <v>0</v>
      </c>
      <c r="E62" s="39">
        <f t="shared" si="9"/>
        <v>0</v>
      </c>
      <c r="F62" s="16">
        <f t="shared" si="9"/>
        <v>0</v>
      </c>
      <c r="G62" s="39">
        <f t="shared" si="9"/>
        <v>0</v>
      </c>
      <c r="H62" s="16">
        <f t="shared" si="9"/>
        <v>0</v>
      </c>
      <c r="I62" s="39">
        <f t="shared" si="9"/>
        <v>0</v>
      </c>
      <c r="J62" s="16">
        <f t="shared" si="9"/>
        <v>0</v>
      </c>
      <c r="K62" s="39">
        <f t="shared" si="9"/>
        <v>0</v>
      </c>
      <c r="L62" s="16">
        <f t="shared" si="9"/>
        <v>0</v>
      </c>
      <c r="M62" s="39">
        <f t="shared" si="9"/>
        <v>0</v>
      </c>
      <c r="N62" s="16">
        <f t="shared" si="9"/>
        <v>0</v>
      </c>
      <c r="O62" s="39">
        <f t="shared" si="9"/>
        <v>0</v>
      </c>
      <c r="P62" s="16">
        <f t="shared" si="9"/>
        <v>0</v>
      </c>
      <c r="Q62" s="39">
        <f t="shared" si="9"/>
        <v>0</v>
      </c>
      <c r="R62" s="16">
        <f t="shared" si="9"/>
        <v>0</v>
      </c>
      <c r="S62" s="39">
        <f t="shared" si="9"/>
        <v>0</v>
      </c>
      <c r="T62" s="16">
        <f t="shared" si="9"/>
        <v>0</v>
      </c>
      <c r="U62" s="39">
        <f t="shared" si="9"/>
        <v>0</v>
      </c>
      <c r="V62" s="16">
        <f t="shared" si="9"/>
        <v>0</v>
      </c>
      <c r="W62" s="39">
        <f t="shared" si="9"/>
        <v>0</v>
      </c>
      <c r="X62" s="16">
        <f t="shared" si="9"/>
        <v>0</v>
      </c>
      <c r="Y62" s="39">
        <f t="shared" si="9"/>
        <v>0</v>
      </c>
      <c r="Z62" s="16">
        <f t="shared" si="9"/>
        <v>0</v>
      </c>
      <c r="AA62" s="39">
        <f t="shared" si="9"/>
        <v>0</v>
      </c>
      <c r="AB62" s="12">
        <f t="shared" si="5"/>
        <v>0</v>
      </c>
      <c r="AC62" s="104">
        <f t="shared" si="4"/>
        <v>0</v>
      </c>
    </row>
    <row r="63" spans="1:29" s="87" customFormat="1" ht="14.25" thickTop="1" thickBot="1" x14ac:dyDescent="0.25">
      <c r="A63" s="9" t="s">
        <v>47</v>
      </c>
      <c r="B63" s="14">
        <f>SUM(B39:B62)</f>
        <v>15301.75</v>
      </c>
      <c r="C63" s="41">
        <f>SUM(C39:C62)</f>
        <v>17126.75</v>
      </c>
      <c r="D63" s="14">
        <f t="shared" ref="D63:AC63" si="10">SUM(D39:D62)</f>
        <v>5919.25</v>
      </c>
      <c r="E63" s="41">
        <f t="shared" si="10"/>
        <v>6485.25</v>
      </c>
      <c r="F63" s="14">
        <f t="shared" si="10"/>
        <v>16017.25</v>
      </c>
      <c r="G63" s="41">
        <f t="shared" si="10"/>
        <v>19381.25</v>
      </c>
      <c r="H63" s="14">
        <f t="shared" si="10"/>
        <v>22902.25</v>
      </c>
      <c r="I63" s="41">
        <f t="shared" si="10"/>
        <v>26422.5</v>
      </c>
      <c r="J63" s="14">
        <f t="shared" si="10"/>
        <v>3206.75</v>
      </c>
      <c r="K63" s="41">
        <f t="shared" si="10"/>
        <v>2820.75</v>
      </c>
      <c r="L63" s="14">
        <f t="shared" si="10"/>
        <v>10750</v>
      </c>
      <c r="M63" s="41">
        <f t="shared" si="10"/>
        <v>9994.75</v>
      </c>
      <c r="N63" s="14">
        <f t="shared" si="10"/>
        <v>24071</v>
      </c>
      <c r="O63" s="41">
        <f t="shared" si="10"/>
        <v>21768.5</v>
      </c>
      <c r="P63" s="14">
        <f t="shared" si="10"/>
        <v>11903.25</v>
      </c>
      <c r="Q63" s="41">
        <f t="shared" si="10"/>
        <v>9807.5</v>
      </c>
      <c r="R63" s="14">
        <f t="shared" si="10"/>
        <v>16696.75</v>
      </c>
      <c r="S63" s="41">
        <f t="shared" si="10"/>
        <v>14877</v>
      </c>
      <c r="T63" s="14">
        <f t="shared" si="10"/>
        <v>3114.75</v>
      </c>
      <c r="U63" s="41">
        <f t="shared" si="10"/>
        <v>2779.25</v>
      </c>
      <c r="V63" s="14">
        <f t="shared" si="10"/>
        <v>12689.5</v>
      </c>
      <c r="W63" s="41">
        <f t="shared" si="10"/>
        <v>13883.5</v>
      </c>
      <c r="X63" s="14">
        <f t="shared" si="10"/>
        <v>10216</v>
      </c>
      <c r="Y63" s="41">
        <f t="shared" si="10"/>
        <v>4846.25</v>
      </c>
      <c r="Z63" s="14">
        <f t="shared" si="10"/>
        <v>23780.75</v>
      </c>
      <c r="AA63" s="41">
        <f t="shared" si="10"/>
        <v>25984</v>
      </c>
      <c r="AB63" s="14">
        <f t="shared" si="10"/>
        <v>176569.25</v>
      </c>
      <c r="AC63" s="41">
        <f t="shared" si="10"/>
        <v>176177.25</v>
      </c>
    </row>
    <row r="64" spans="1:29" ht="15.75" thickTop="1" x14ac:dyDescent="0.2">
      <c r="AB64" s="174" t="str">
        <f>IF(AB63='Daily Total'!D47,"Correct","Wrong")</f>
        <v>Correct</v>
      </c>
      <c r="AC64" s="174" t="str">
        <f>IF(AC63='Daily Total'!E47,"Correct","Wrong")</f>
        <v>Correct</v>
      </c>
    </row>
    <row r="65" spans="1:31" x14ac:dyDescent="0.2">
      <c r="A65" t="s">
        <v>48</v>
      </c>
      <c r="B65">
        <f>COUNTIF('Daily Total'!$G$7:$G$36,2)</f>
        <v>4</v>
      </c>
    </row>
    <row r="67" spans="1:31" s="8" customFormat="1" x14ac:dyDescent="0.2">
      <c r="A67" s="42" t="s">
        <v>56</v>
      </c>
      <c r="B67" s="17"/>
      <c r="C67" s="17"/>
      <c r="AB67" s="42"/>
      <c r="AC67" s="42"/>
    </row>
    <row r="68" spans="1:31" s="8" customFormat="1" ht="13.5" thickBot="1" x14ac:dyDescent="0.25">
      <c r="A68" s="42"/>
      <c r="B68" s="17"/>
      <c r="C68" s="17"/>
      <c r="AB68" s="42"/>
      <c r="AC68" s="42"/>
    </row>
    <row r="69" spans="1:31" s="8" customFormat="1" ht="14.25" thickTop="1" thickBot="1" x14ac:dyDescent="0.25">
      <c r="A69" s="276" t="s">
        <v>2</v>
      </c>
      <c r="B69" s="270" t="s">
        <v>3</v>
      </c>
      <c r="C69" s="271"/>
      <c r="D69" s="270" t="s">
        <v>4</v>
      </c>
      <c r="E69" s="271"/>
      <c r="F69" s="270" t="s">
        <v>5</v>
      </c>
      <c r="G69" s="271"/>
      <c r="H69" s="270" t="s">
        <v>6</v>
      </c>
      <c r="I69" s="271"/>
      <c r="J69" s="270" t="s">
        <v>7</v>
      </c>
      <c r="K69" s="271"/>
      <c r="L69" s="270" t="s">
        <v>8</v>
      </c>
      <c r="M69" s="271"/>
      <c r="N69" s="270" t="s">
        <v>9</v>
      </c>
      <c r="O69" s="271"/>
      <c r="P69" s="270" t="s">
        <v>10</v>
      </c>
      <c r="Q69" s="271"/>
      <c r="R69" s="270" t="s">
        <v>11</v>
      </c>
      <c r="S69" s="271"/>
      <c r="T69" s="270" t="s">
        <v>12</v>
      </c>
      <c r="U69" s="271"/>
      <c r="V69" s="270" t="s">
        <v>13</v>
      </c>
      <c r="W69" s="271"/>
      <c r="X69" s="270" t="s">
        <v>14</v>
      </c>
      <c r="Y69" s="271"/>
      <c r="Z69" s="270" t="s">
        <v>15</v>
      </c>
      <c r="AA69" s="271"/>
      <c r="AB69" s="270" t="s">
        <v>50</v>
      </c>
      <c r="AC69" s="271"/>
    </row>
    <row r="70" spans="1:31" s="65" customFormat="1" ht="15" thickTop="1" thickBot="1" x14ac:dyDescent="0.3">
      <c r="A70" s="277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 x14ac:dyDescent="0.2">
      <c r="A71" s="84" t="s">
        <v>19</v>
      </c>
      <c r="B71" s="57">
        <f>B7/B31</f>
        <v>0</v>
      </c>
      <c r="C71" s="58">
        <f t="shared" ref="C71:AC71" si="11">C7/C31</f>
        <v>0</v>
      </c>
      <c r="D71" s="57">
        <f t="shared" si="11"/>
        <v>0</v>
      </c>
      <c r="E71" s="58">
        <f t="shared" si="11"/>
        <v>0</v>
      </c>
      <c r="F71" s="57">
        <f t="shared" si="11"/>
        <v>0</v>
      </c>
      <c r="G71" s="58">
        <f t="shared" si="11"/>
        <v>0</v>
      </c>
      <c r="H71" s="57">
        <f t="shared" si="11"/>
        <v>0</v>
      </c>
      <c r="I71" s="58">
        <f t="shared" si="11"/>
        <v>0</v>
      </c>
      <c r="J71" s="57">
        <f t="shared" si="11"/>
        <v>0</v>
      </c>
      <c r="K71" s="58">
        <f t="shared" si="11"/>
        <v>0</v>
      </c>
      <c r="L71" s="57">
        <f t="shared" si="11"/>
        <v>0</v>
      </c>
      <c r="M71" s="58">
        <f t="shared" si="11"/>
        <v>0</v>
      </c>
      <c r="N71" s="57">
        <f t="shared" si="11"/>
        <v>0</v>
      </c>
      <c r="O71" s="58">
        <f t="shared" si="11"/>
        <v>0</v>
      </c>
      <c r="P71" s="57">
        <f t="shared" si="11"/>
        <v>0</v>
      </c>
      <c r="Q71" s="58">
        <f t="shared" si="11"/>
        <v>0</v>
      </c>
      <c r="R71" s="57">
        <f t="shared" si="11"/>
        <v>0</v>
      </c>
      <c r="S71" s="58">
        <f t="shared" si="11"/>
        <v>0</v>
      </c>
      <c r="T71" s="57">
        <f t="shared" si="11"/>
        <v>0</v>
      </c>
      <c r="U71" s="58">
        <f t="shared" si="11"/>
        <v>0</v>
      </c>
      <c r="V71" s="57">
        <f t="shared" si="11"/>
        <v>0</v>
      </c>
      <c r="W71" s="58">
        <f t="shared" si="11"/>
        <v>0</v>
      </c>
      <c r="X71" s="57">
        <f t="shared" si="11"/>
        <v>0</v>
      </c>
      <c r="Y71" s="58">
        <f t="shared" si="11"/>
        <v>0</v>
      </c>
      <c r="Z71" s="57">
        <f t="shared" si="11"/>
        <v>0</v>
      </c>
      <c r="AA71" s="57">
        <f t="shared" si="11"/>
        <v>0</v>
      </c>
      <c r="AB71" s="97">
        <f t="shared" si="11"/>
        <v>0</v>
      </c>
      <c r="AC71" s="98">
        <f t="shared" si="11"/>
        <v>0</v>
      </c>
      <c r="AD71" s="17"/>
      <c r="AE71" s="17"/>
    </row>
    <row r="72" spans="1:31" s="8" customFormat="1" x14ac:dyDescent="0.2">
      <c r="A72" s="85" t="s">
        <v>21</v>
      </c>
      <c r="B72" s="80">
        <f>B8/B31</f>
        <v>1.035829235218194E-2</v>
      </c>
      <c r="C72" s="81">
        <f t="shared" ref="C72:AC72" si="12">C8/C31</f>
        <v>0</v>
      </c>
      <c r="D72" s="80">
        <f t="shared" si="12"/>
        <v>1.4993453562529036E-2</v>
      </c>
      <c r="E72" s="81">
        <f t="shared" si="12"/>
        <v>0</v>
      </c>
      <c r="F72" s="80">
        <f t="shared" si="12"/>
        <v>1.9837987170082255E-2</v>
      </c>
      <c r="G72" s="81">
        <f t="shared" si="12"/>
        <v>1.2899064817800709E-4</v>
      </c>
      <c r="H72" s="80">
        <f t="shared" si="12"/>
        <v>9.2458164590815319E-3</v>
      </c>
      <c r="I72" s="81">
        <f t="shared" si="12"/>
        <v>6.8123758160658528E-4</v>
      </c>
      <c r="J72" s="80">
        <f t="shared" si="12"/>
        <v>1.4812504872534498E-3</v>
      </c>
      <c r="K72" s="81">
        <f t="shared" si="12"/>
        <v>3.1020118762740407E-3</v>
      </c>
      <c r="L72" s="80">
        <f t="shared" si="12"/>
        <v>1.1395348837209302E-3</v>
      </c>
      <c r="M72" s="81">
        <f t="shared" si="12"/>
        <v>1.8009454963856025E-3</v>
      </c>
      <c r="N72" s="80">
        <f t="shared" si="12"/>
        <v>2.90806364505006E-3</v>
      </c>
      <c r="O72" s="81">
        <f t="shared" si="12"/>
        <v>1.8719709672232814E-3</v>
      </c>
      <c r="P72" s="80">
        <f t="shared" si="12"/>
        <v>1.7852267237939219E-3</v>
      </c>
      <c r="Q72" s="81">
        <f t="shared" si="12"/>
        <v>3.5432067295437164E-3</v>
      </c>
      <c r="R72" s="80">
        <f t="shared" si="12"/>
        <v>6.4383787263988502E-4</v>
      </c>
      <c r="S72" s="81">
        <f t="shared" si="12"/>
        <v>2.2854070041002888E-3</v>
      </c>
      <c r="T72" s="80">
        <f t="shared" si="12"/>
        <v>0</v>
      </c>
      <c r="U72" s="81">
        <f t="shared" si="12"/>
        <v>8.0957092740847349E-4</v>
      </c>
      <c r="V72" s="80">
        <f t="shared" si="12"/>
        <v>1.1820796721699042E-4</v>
      </c>
      <c r="W72" s="81">
        <f t="shared" si="12"/>
        <v>0</v>
      </c>
      <c r="X72" s="80">
        <f t="shared" si="12"/>
        <v>3.6707126076742367E-4</v>
      </c>
      <c r="Y72" s="81">
        <f t="shared" si="12"/>
        <v>0</v>
      </c>
      <c r="Z72" s="80">
        <f t="shared" si="12"/>
        <v>0</v>
      </c>
      <c r="AA72" s="80">
        <f t="shared" si="12"/>
        <v>0</v>
      </c>
      <c r="AB72" s="99">
        <f t="shared" si="12"/>
        <v>5.1028137685355749E-3</v>
      </c>
      <c r="AC72" s="100">
        <f t="shared" si="12"/>
        <v>9.0250018092574377E-4</v>
      </c>
      <c r="AD72" s="17"/>
      <c r="AE72" s="17"/>
    </row>
    <row r="73" spans="1:31" s="8" customFormat="1" x14ac:dyDescent="0.2">
      <c r="A73" s="86" t="s">
        <v>23</v>
      </c>
      <c r="B73" s="80">
        <f>B9/B31</f>
        <v>4.618752757037594E-2</v>
      </c>
      <c r="C73" s="81">
        <f t="shared" ref="C73:AC73" si="13">C9/C31</f>
        <v>1.4305107507262031E-3</v>
      </c>
      <c r="D73" s="80">
        <f t="shared" si="13"/>
        <v>5.8199940870887361E-2</v>
      </c>
      <c r="E73" s="81">
        <f t="shared" si="13"/>
        <v>1.4031841486450021E-2</v>
      </c>
      <c r="F73" s="80">
        <f t="shared" si="13"/>
        <v>9.0027938628665968E-2</v>
      </c>
      <c r="G73" s="81">
        <f t="shared" si="13"/>
        <v>1.0590132215414383E-2</v>
      </c>
      <c r="H73" s="80">
        <f t="shared" si="13"/>
        <v>4.4406117302885087E-2</v>
      </c>
      <c r="I73" s="81">
        <f t="shared" si="13"/>
        <v>1.2744819755889867E-2</v>
      </c>
      <c r="J73" s="80">
        <f t="shared" si="13"/>
        <v>1.4110859904888126E-2</v>
      </c>
      <c r="K73" s="81">
        <f t="shared" si="13"/>
        <v>3.7755915979792609E-2</v>
      </c>
      <c r="L73" s="80">
        <f t="shared" si="13"/>
        <v>1.9511627906976744E-2</v>
      </c>
      <c r="M73" s="81">
        <f t="shared" si="13"/>
        <v>3.6043923059606291E-2</v>
      </c>
      <c r="N73" s="80">
        <f t="shared" si="13"/>
        <v>2.9973827427194549E-2</v>
      </c>
      <c r="O73" s="81">
        <f t="shared" si="13"/>
        <v>4.0436869788915177E-2</v>
      </c>
      <c r="P73" s="80">
        <f t="shared" si="13"/>
        <v>3.0411862306512927E-2</v>
      </c>
      <c r="Q73" s="81">
        <f t="shared" si="13"/>
        <v>4.7947998980372164E-2</v>
      </c>
      <c r="R73" s="80">
        <f t="shared" si="13"/>
        <v>2.8149190710767064E-2</v>
      </c>
      <c r="S73" s="81">
        <f t="shared" si="13"/>
        <v>3.4432345230893328E-2</v>
      </c>
      <c r="T73" s="80">
        <f t="shared" si="13"/>
        <v>1.6132915964363111E-2</v>
      </c>
      <c r="U73" s="81">
        <f t="shared" si="13"/>
        <v>9.3370513627777277E-2</v>
      </c>
      <c r="V73" s="80">
        <f t="shared" si="13"/>
        <v>1.4913905197210291E-2</v>
      </c>
      <c r="W73" s="81">
        <f t="shared" si="13"/>
        <v>3.9075161162531062E-2</v>
      </c>
      <c r="X73" s="80">
        <f t="shared" si="13"/>
        <v>3.3917384494909948E-2</v>
      </c>
      <c r="Y73" s="81">
        <f t="shared" si="13"/>
        <v>5.4939386123291203E-2</v>
      </c>
      <c r="Z73" s="80">
        <f t="shared" si="13"/>
        <v>3.4902179283664306E-2</v>
      </c>
      <c r="AA73" s="80">
        <f t="shared" si="13"/>
        <v>2.1926955049261083E-2</v>
      </c>
      <c r="AB73" s="99">
        <f t="shared" si="13"/>
        <v>3.8142258632236359E-2</v>
      </c>
      <c r="AC73" s="100">
        <f t="shared" si="13"/>
        <v>2.6251970671582171E-2</v>
      </c>
      <c r="AD73" s="17"/>
      <c r="AE73" s="17"/>
    </row>
    <row r="74" spans="1:31" s="8" customFormat="1" x14ac:dyDescent="0.2">
      <c r="A74" s="85" t="s">
        <v>24</v>
      </c>
      <c r="B74" s="80">
        <f>B10/B31</f>
        <v>6.0564968059208912E-2</v>
      </c>
      <c r="C74" s="81">
        <f t="shared" ref="C74:AC74" si="14">C10/C31</f>
        <v>3.4901542908023997E-2</v>
      </c>
      <c r="D74" s="80">
        <f t="shared" si="14"/>
        <v>7.6065379904548716E-2</v>
      </c>
      <c r="E74" s="81">
        <f t="shared" si="14"/>
        <v>5.8979993061177287E-2</v>
      </c>
      <c r="F74" s="80">
        <f t="shared" si="14"/>
        <v>0.10490252696311789</v>
      </c>
      <c r="G74" s="81">
        <f t="shared" si="14"/>
        <v>3.5162850693324733E-2</v>
      </c>
      <c r="H74" s="80">
        <f t="shared" si="14"/>
        <v>6.2351952319095287E-2</v>
      </c>
      <c r="I74" s="81">
        <f t="shared" si="14"/>
        <v>3.7278834326804809E-2</v>
      </c>
      <c r="J74" s="80">
        <f t="shared" si="14"/>
        <v>2.5181258283308645E-2</v>
      </c>
      <c r="K74" s="81">
        <f t="shared" si="14"/>
        <v>8.2956660462642912E-2</v>
      </c>
      <c r="L74" s="80">
        <f t="shared" si="14"/>
        <v>3.9046511627906975E-2</v>
      </c>
      <c r="M74" s="81">
        <f t="shared" si="14"/>
        <v>6.5959628805122683E-2</v>
      </c>
      <c r="N74" s="80">
        <f t="shared" si="14"/>
        <v>5.3176020938058247E-2</v>
      </c>
      <c r="O74" s="81">
        <f t="shared" si="14"/>
        <v>7.1651698555251858E-2</v>
      </c>
      <c r="P74" s="80">
        <f t="shared" si="14"/>
        <v>6.1537815302543424E-2</v>
      </c>
      <c r="Q74" s="81">
        <f t="shared" si="14"/>
        <v>8.317614070864135E-2</v>
      </c>
      <c r="R74" s="80">
        <f t="shared" si="14"/>
        <v>5.7750759878419454E-2</v>
      </c>
      <c r="S74" s="81">
        <f t="shared" si="14"/>
        <v>6.313436848827049E-2</v>
      </c>
      <c r="T74" s="80">
        <f t="shared" si="14"/>
        <v>3.9489525644112691E-2</v>
      </c>
      <c r="U74" s="81">
        <f t="shared" si="14"/>
        <v>0.15894575874786362</v>
      </c>
      <c r="V74" s="80">
        <f t="shared" si="14"/>
        <v>3.6329248591355057E-2</v>
      </c>
      <c r="W74" s="81">
        <f t="shared" si="14"/>
        <v>7.9230741527712756E-2</v>
      </c>
      <c r="X74" s="80">
        <f t="shared" si="14"/>
        <v>5.8168559122944399E-2</v>
      </c>
      <c r="Y74" s="81">
        <f t="shared" si="14"/>
        <v>9.0688676811968016E-2</v>
      </c>
      <c r="Z74" s="80">
        <f t="shared" si="14"/>
        <v>5.1764557467699715E-2</v>
      </c>
      <c r="AA74" s="80">
        <f t="shared" si="14"/>
        <v>4.3392087438423647E-2</v>
      </c>
      <c r="AB74" s="99">
        <f t="shared" si="14"/>
        <v>5.8740409216214033E-2</v>
      </c>
      <c r="AC74" s="100">
        <f t="shared" si="14"/>
        <v>5.6553839953796529E-2</v>
      </c>
      <c r="AD74" s="17"/>
      <c r="AE74" s="17"/>
    </row>
    <row r="75" spans="1:31" s="8" customFormat="1" x14ac:dyDescent="0.2">
      <c r="A75" s="86" t="s">
        <v>20</v>
      </c>
      <c r="B75" s="80">
        <f>B11/B31</f>
        <v>6.7443266293071055E-2</v>
      </c>
      <c r="C75" s="81">
        <f t="shared" ref="C75:AC75" si="15">C11/C31</f>
        <v>4.4477206708803479E-2</v>
      </c>
      <c r="D75" s="80">
        <f t="shared" si="15"/>
        <v>6.4830848502766394E-2</v>
      </c>
      <c r="E75" s="81">
        <f t="shared" si="15"/>
        <v>5.8594502910450638E-2</v>
      </c>
      <c r="F75" s="80">
        <f t="shared" si="15"/>
        <v>8.7218467589629936E-2</v>
      </c>
      <c r="G75" s="81">
        <f t="shared" si="15"/>
        <v>4.54434053531119E-2</v>
      </c>
      <c r="H75" s="80">
        <f t="shared" si="15"/>
        <v>6.6412688709624607E-2</v>
      </c>
      <c r="I75" s="81">
        <f t="shared" si="15"/>
        <v>4.7743400510928187E-2</v>
      </c>
      <c r="J75" s="80">
        <f t="shared" si="15"/>
        <v>2.9702970297029702E-2</v>
      </c>
      <c r="K75" s="81">
        <f t="shared" si="15"/>
        <v>0.11096339625985997</v>
      </c>
      <c r="L75" s="80">
        <f t="shared" si="15"/>
        <v>4.5790697674418603E-2</v>
      </c>
      <c r="M75" s="81">
        <f t="shared" si="15"/>
        <v>8.8296355586683015E-2</v>
      </c>
      <c r="N75" s="80">
        <f t="shared" si="15"/>
        <v>5.9096007644053011E-2</v>
      </c>
      <c r="O75" s="81">
        <f t="shared" si="15"/>
        <v>7.2673817672324684E-2</v>
      </c>
      <c r="P75" s="80">
        <f t="shared" si="15"/>
        <v>7.2291180979984451E-2</v>
      </c>
      <c r="Q75" s="81">
        <f t="shared" si="15"/>
        <v>7.5732857507009935E-2</v>
      </c>
      <c r="R75" s="80">
        <f t="shared" si="15"/>
        <v>6.4907841346369802E-2</v>
      </c>
      <c r="S75" s="81">
        <f t="shared" si="15"/>
        <v>6.0848961484170197E-2</v>
      </c>
      <c r="T75" s="80">
        <f t="shared" si="15"/>
        <v>5.5943494662492974E-2</v>
      </c>
      <c r="U75" s="81">
        <f t="shared" si="15"/>
        <v>0.12251506701448232</v>
      </c>
      <c r="V75" s="80">
        <f t="shared" si="15"/>
        <v>4.0978761968556682E-2</v>
      </c>
      <c r="W75" s="81">
        <f t="shared" si="15"/>
        <v>6.6751899737097997E-2</v>
      </c>
      <c r="X75" s="80">
        <f t="shared" si="15"/>
        <v>6.9621182458888015E-2</v>
      </c>
      <c r="Y75" s="81">
        <f t="shared" si="15"/>
        <v>0.1087954604075316</v>
      </c>
      <c r="Z75" s="80">
        <f t="shared" si="15"/>
        <v>5.7115524110888008E-2</v>
      </c>
      <c r="AA75" s="80">
        <f t="shared" si="15"/>
        <v>4.9338054187192115E-2</v>
      </c>
      <c r="AB75" s="99">
        <f t="shared" si="15"/>
        <v>6.259158941888239E-2</v>
      </c>
      <c r="AC75" s="100">
        <f t="shared" si="15"/>
        <v>6.1222433657013034E-2</v>
      </c>
      <c r="AD75" s="17"/>
      <c r="AE75" s="17"/>
    </row>
    <row r="76" spans="1:31" s="8" customFormat="1" x14ac:dyDescent="0.2">
      <c r="A76" s="85" t="s">
        <v>22</v>
      </c>
      <c r="B76" s="80">
        <f>B12/B31</f>
        <v>7.1429738428611111E-2</v>
      </c>
      <c r="C76" s="81">
        <f t="shared" ref="C76:AC76" si="16">C12/C31</f>
        <v>4.3207263491322055E-2</v>
      </c>
      <c r="D76" s="80">
        <f t="shared" si="16"/>
        <v>6.3310385606284575E-2</v>
      </c>
      <c r="E76" s="81">
        <f t="shared" si="16"/>
        <v>5.1964072317952276E-2</v>
      </c>
      <c r="F76" s="80">
        <f t="shared" si="16"/>
        <v>8.3987575894738487E-2</v>
      </c>
      <c r="G76" s="81">
        <f t="shared" si="16"/>
        <v>3.6014188971299578E-2</v>
      </c>
      <c r="H76" s="80">
        <f t="shared" si="16"/>
        <v>6.3137901297907417E-2</v>
      </c>
      <c r="I76" s="81">
        <f t="shared" si="16"/>
        <v>4.8330021761756076E-2</v>
      </c>
      <c r="J76" s="80">
        <f t="shared" si="16"/>
        <v>3.3834879550947224E-2</v>
      </c>
      <c r="K76" s="81">
        <f t="shared" si="16"/>
        <v>0.11317911902862714</v>
      </c>
      <c r="L76" s="80">
        <f t="shared" si="16"/>
        <v>3.8488372093023256E-2</v>
      </c>
      <c r="M76" s="81">
        <f t="shared" si="16"/>
        <v>9.7451161859976487E-2</v>
      </c>
      <c r="N76" s="80">
        <f t="shared" si="16"/>
        <v>5.2241286195006439E-2</v>
      </c>
      <c r="O76" s="81">
        <f t="shared" si="16"/>
        <v>7.5648299147851247E-2</v>
      </c>
      <c r="P76" s="80">
        <f t="shared" si="16"/>
        <v>6.0655703274315839E-2</v>
      </c>
      <c r="Q76" s="81">
        <f t="shared" si="16"/>
        <v>6.1611011980627073E-2</v>
      </c>
      <c r="R76" s="80">
        <f t="shared" si="16"/>
        <v>6.6659679278901582E-2</v>
      </c>
      <c r="S76" s="81">
        <f t="shared" si="16"/>
        <v>5.563957787188277E-2</v>
      </c>
      <c r="T76" s="80">
        <f t="shared" si="16"/>
        <v>4.9442170318645159E-2</v>
      </c>
      <c r="U76" s="81">
        <f t="shared" si="16"/>
        <v>0.10317531708194656</v>
      </c>
      <c r="V76" s="80">
        <f t="shared" si="16"/>
        <v>3.439851846014421E-2</v>
      </c>
      <c r="W76" s="81">
        <f t="shared" si="16"/>
        <v>6.9452947743724569E-2</v>
      </c>
      <c r="X76" s="80">
        <f t="shared" si="16"/>
        <v>5.7312059514487076E-2</v>
      </c>
      <c r="Y76" s="81">
        <f t="shared" si="16"/>
        <v>9.6775857621872588E-2</v>
      </c>
      <c r="Z76" s="80">
        <f t="shared" si="16"/>
        <v>5.8313972435688533E-2</v>
      </c>
      <c r="AA76" s="80">
        <f t="shared" si="16"/>
        <v>5.0665794334975367E-2</v>
      </c>
      <c r="AB76" s="99">
        <f t="shared" si="16"/>
        <v>5.9107120860512237E-2</v>
      </c>
      <c r="AC76" s="100">
        <f t="shared" si="16"/>
        <v>5.9374862531910336E-2</v>
      </c>
      <c r="AD76" s="17"/>
      <c r="AE76" s="17"/>
    </row>
    <row r="77" spans="1:31" s="8" customFormat="1" x14ac:dyDescent="0.2">
      <c r="A77" s="86" t="s">
        <v>27</v>
      </c>
      <c r="B77" s="80">
        <f>B13/B31</f>
        <v>7.2230300455830218E-2</v>
      </c>
      <c r="C77" s="81">
        <f t="shared" ref="C77:AC77" si="17">C13/C31</f>
        <v>5.8023267695272017E-2</v>
      </c>
      <c r="D77" s="80">
        <f t="shared" si="17"/>
        <v>6.343709084765807E-2</v>
      </c>
      <c r="E77" s="81">
        <f t="shared" si="17"/>
        <v>4.8995798157357079E-2</v>
      </c>
      <c r="F77" s="80">
        <f t="shared" si="17"/>
        <v>7.9586071266915359E-2</v>
      </c>
      <c r="G77" s="81">
        <f t="shared" si="17"/>
        <v>3.0686875201547888E-2</v>
      </c>
      <c r="H77" s="80">
        <f t="shared" si="17"/>
        <v>7.1936163477387599E-2</v>
      </c>
      <c r="I77" s="81">
        <f t="shared" si="17"/>
        <v>5.0326426341186489E-2</v>
      </c>
      <c r="J77" s="80">
        <f t="shared" si="17"/>
        <v>4.1397053091135887E-2</v>
      </c>
      <c r="K77" s="81">
        <f t="shared" si="17"/>
        <v>0.12842329167774527</v>
      </c>
      <c r="L77" s="80">
        <f t="shared" si="17"/>
        <v>3.5720930232558137E-2</v>
      </c>
      <c r="M77" s="81">
        <f t="shared" si="17"/>
        <v>0.11195877835863828</v>
      </c>
      <c r="N77" s="80">
        <f t="shared" si="17"/>
        <v>5.1628515641228036E-2</v>
      </c>
      <c r="O77" s="81">
        <f t="shared" si="17"/>
        <v>8.483588671704527E-2</v>
      </c>
      <c r="P77" s="80">
        <f t="shared" si="17"/>
        <v>5.8324407199714365E-2</v>
      </c>
      <c r="Q77" s="81">
        <f t="shared" si="17"/>
        <v>5.1363752230435891E-2</v>
      </c>
      <c r="R77" s="80">
        <f t="shared" si="17"/>
        <v>6.7333463099106108E-2</v>
      </c>
      <c r="S77" s="81">
        <f t="shared" si="17"/>
        <v>5.2614774484102976E-2</v>
      </c>
      <c r="T77" s="80">
        <f t="shared" si="17"/>
        <v>3.9328999117104101E-2</v>
      </c>
      <c r="U77" s="81">
        <f t="shared" si="17"/>
        <v>7.8888189259692362E-2</v>
      </c>
      <c r="V77" s="80">
        <f t="shared" si="17"/>
        <v>3.3866582607667756E-2</v>
      </c>
      <c r="W77" s="81">
        <f t="shared" si="17"/>
        <v>8.4614830554255047E-2</v>
      </c>
      <c r="X77" s="80">
        <f t="shared" si="17"/>
        <v>5.5843774471417383E-2</v>
      </c>
      <c r="Y77" s="81">
        <f t="shared" si="17"/>
        <v>7.0570028372452923E-2</v>
      </c>
      <c r="Z77" s="80">
        <f t="shared" si="17"/>
        <v>5.9365242896039866E-2</v>
      </c>
      <c r="AA77" s="80">
        <f t="shared" si="17"/>
        <v>5.3946659482758619E-2</v>
      </c>
      <c r="AB77" s="99">
        <f t="shared" si="17"/>
        <v>5.9554537384057527E-2</v>
      </c>
      <c r="AC77" s="100">
        <f t="shared" si="17"/>
        <v>6.2370425239354113E-2</v>
      </c>
      <c r="AD77" s="17"/>
      <c r="AE77" s="17"/>
    </row>
    <row r="78" spans="1:31" s="8" customFormat="1" x14ac:dyDescent="0.2">
      <c r="A78" s="85" t="s">
        <v>28</v>
      </c>
      <c r="B78" s="80">
        <f>B14/B31</f>
        <v>5.479765386312023E-2</v>
      </c>
      <c r="C78" s="81">
        <f t="shared" ref="C78:AC78" si="18">C14/C31</f>
        <v>5.8650940779774327E-2</v>
      </c>
      <c r="D78" s="80">
        <f t="shared" si="18"/>
        <v>5.3511846940068421E-2</v>
      </c>
      <c r="E78" s="81">
        <f t="shared" si="18"/>
        <v>4.3444739986893334E-2</v>
      </c>
      <c r="F78" s="80">
        <f t="shared" si="18"/>
        <v>6.3728168068800828E-2</v>
      </c>
      <c r="G78" s="81">
        <f t="shared" si="18"/>
        <v>2.7113834247017091E-2</v>
      </c>
      <c r="H78" s="80">
        <f t="shared" si="18"/>
        <v>6.1413179927736358E-2</v>
      </c>
      <c r="I78" s="81">
        <f t="shared" si="18"/>
        <v>4.3570820323587854E-2</v>
      </c>
      <c r="J78" s="80">
        <f t="shared" si="18"/>
        <v>4.0539487019568096E-2</v>
      </c>
      <c r="K78" s="81">
        <f t="shared" si="18"/>
        <v>9.7225915093503507E-2</v>
      </c>
      <c r="L78" s="80">
        <f t="shared" si="18"/>
        <v>2.9441860465116279E-2</v>
      </c>
      <c r="M78" s="81">
        <f t="shared" si="18"/>
        <v>8.1117586733034847E-2</v>
      </c>
      <c r="N78" s="80">
        <f t="shared" si="18"/>
        <v>4.5012670848739146E-2</v>
      </c>
      <c r="O78" s="81">
        <f t="shared" si="18"/>
        <v>6.0477295174219632E-2</v>
      </c>
      <c r="P78" s="80">
        <f t="shared" si="18"/>
        <v>5.3703820385188922E-2</v>
      </c>
      <c r="Q78" s="81">
        <f t="shared" si="18"/>
        <v>4.3257710935508537E-2</v>
      </c>
      <c r="R78" s="80">
        <f t="shared" si="18"/>
        <v>5.658286792339827E-2</v>
      </c>
      <c r="S78" s="81">
        <f t="shared" si="18"/>
        <v>4.4414196410566646E-2</v>
      </c>
      <c r="T78" s="80">
        <f t="shared" si="18"/>
        <v>3.5476362468897987E-2</v>
      </c>
      <c r="U78" s="81">
        <f t="shared" si="18"/>
        <v>6.6384816047494827E-2</v>
      </c>
      <c r="V78" s="80">
        <f t="shared" si="18"/>
        <v>3.0418850230505536E-2</v>
      </c>
      <c r="W78" s="81">
        <f t="shared" si="18"/>
        <v>6.808441675370043E-2</v>
      </c>
      <c r="X78" s="80">
        <f t="shared" si="18"/>
        <v>4.8967306186374314E-2</v>
      </c>
      <c r="Y78" s="81">
        <f t="shared" si="18"/>
        <v>4.8284756254836213E-2</v>
      </c>
      <c r="Z78" s="80">
        <f t="shared" si="18"/>
        <v>5.4308631981749948E-2</v>
      </c>
      <c r="AA78" s="80">
        <f t="shared" si="18"/>
        <v>4.9107142857142856E-2</v>
      </c>
      <c r="AB78" s="99">
        <f t="shared" si="18"/>
        <v>5.088513430283019E-2</v>
      </c>
      <c r="AC78" s="100">
        <f t="shared" si="18"/>
        <v>5.1591507984146648E-2</v>
      </c>
      <c r="AD78" s="17"/>
      <c r="AE78" s="17"/>
    </row>
    <row r="79" spans="1:31" s="8" customFormat="1" x14ac:dyDescent="0.2">
      <c r="A79" s="86" t="s">
        <v>29</v>
      </c>
      <c r="B79" s="80">
        <f>B15/B31</f>
        <v>5.8947506004215201E-2</v>
      </c>
      <c r="C79" s="81">
        <f t="shared" ref="C79:AC79" si="19">C15/C31</f>
        <v>5.357116790984863E-2</v>
      </c>
      <c r="D79" s="80">
        <f t="shared" si="19"/>
        <v>5.655277273303206E-2</v>
      </c>
      <c r="E79" s="81">
        <f t="shared" si="19"/>
        <v>4.1054701052388114E-2</v>
      </c>
      <c r="F79" s="80">
        <f t="shared" si="19"/>
        <v>6.1589848444645615E-2</v>
      </c>
      <c r="G79" s="81">
        <f t="shared" si="19"/>
        <v>2.6894550145114479E-2</v>
      </c>
      <c r="H79" s="80">
        <f t="shared" si="19"/>
        <v>6.1948061871650167E-2</v>
      </c>
      <c r="I79" s="81">
        <f t="shared" si="19"/>
        <v>4.5623994701485475E-2</v>
      </c>
      <c r="J79" s="80">
        <f t="shared" si="19"/>
        <v>4.0539487019568096E-2</v>
      </c>
      <c r="K79" s="81">
        <f t="shared" si="19"/>
        <v>5.2822830807409377E-2</v>
      </c>
      <c r="L79" s="80">
        <f t="shared" si="19"/>
        <v>3.0790697674418603E-2</v>
      </c>
      <c r="M79" s="81">
        <f t="shared" si="19"/>
        <v>8.6470396958403167E-2</v>
      </c>
      <c r="N79" s="80">
        <f t="shared" si="19"/>
        <v>4.5313863154833614E-2</v>
      </c>
      <c r="O79" s="81">
        <f t="shared" si="19"/>
        <v>6.0592140018834555E-2</v>
      </c>
      <c r="P79" s="80">
        <f t="shared" si="19"/>
        <v>5.3808833721882679E-2</v>
      </c>
      <c r="Q79" s="81">
        <f t="shared" si="19"/>
        <v>4.086158552128473E-2</v>
      </c>
      <c r="R79" s="80">
        <f t="shared" si="19"/>
        <v>5.8065192327848236E-2</v>
      </c>
      <c r="S79" s="81">
        <f t="shared" si="19"/>
        <v>4.6178665053438192E-2</v>
      </c>
      <c r="T79" s="80">
        <f t="shared" si="19"/>
        <v>4.6151376514969096E-2</v>
      </c>
      <c r="U79" s="81">
        <f t="shared" si="19"/>
        <v>4.3626877754789961E-2</v>
      </c>
      <c r="V79" s="80">
        <f t="shared" si="19"/>
        <v>3.6742976476614522E-2</v>
      </c>
      <c r="W79" s="81">
        <f t="shared" si="19"/>
        <v>7.112759750783304E-2</v>
      </c>
      <c r="X79" s="80">
        <f t="shared" si="19"/>
        <v>5.4130775254502737E-2</v>
      </c>
      <c r="Y79" s="81">
        <f t="shared" si="19"/>
        <v>4.2765024503482074E-2</v>
      </c>
      <c r="Z79" s="80">
        <f t="shared" si="19"/>
        <v>5.6295533151813966E-2</v>
      </c>
      <c r="AA79" s="80">
        <f t="shared" si="19"/>
        <v>5.4052493842364532E-2</v>
      </c>
      <c r="AB79" s="99">
        <f t="shared" si="19"/>
        <v>5.2701702023427069E-2</v>
      </c>
      <c r="AC79" s="100">
        <f t="shared" si="19"/>
        <v>5.1374397091565452E-2</v>
      </c>
      <c r="AD79" s="17"/>
      <c r="AE79" s="17"/>
    </row>
    <row r="80" spans="1:31" s="8" customFormat="1" x14ac:dyDescent="0.2">
      <c r="A80" s="85" t="s">
        <v>31</v>
      </c>
      <c r="B80" s="80">
        <f>B16/B31</f>
        <v>5.2543009786462334E-2</v>
      </c>
      <c r="C80" s="81">
        <f t="shared" ref="C80:AC80" si="20">C16/C31</f>
        <v>5.6738727429313796E-2</v>
      </c>
      <c r="D80" s="80">
        <f t="shared" si="20"/>
        <v>5.0977742112598722E-2</v>
      </c>
      <c r="E80" s="81">
        <f t="shared" si="20"/>
        <v>4.4948151574727264E-2</v>
      </c>
      <c r="F80" s="80">
        <f t="shared" si="20"/>
        <v>5.0024192667280587E-2</v>
      </c>
      <c r="G80" s="81">
        <f t="shared" si="20"/>
        <v>3.2428248951950983E-2</v>
      </c>
      <c r="H80" s="80">
        <f t="shared" si="20"/>
        <v>5.6271763691340369E-2</v>
      </c>
      <c r="I80" s="81">
        <f t="shared" si="20"/>
        <v>4.9455956098022516E-2</v>
      </c>
      <c r="J80" s="80">
        <f t="shared" si="20"/>
        <v>4.8179621111717474E-2</v>
      </c>
      <c r="K80" s="81">
        <f t="shared" si="20"/>
        <v>4.3162279535584505E-2</v>
      </c>
      <c r="L80" s="80">
        <f t="shared" si="20"/>
        <v>3.9139534883720933E-2</v>
      </c>
      <c r="M80" s="81">
        <f t="shared" si="20"/>
        <v>6.8060731884239223E-2</v>
      </c>
      <c r="N80" s="80">
        <f t="shared" si="20"/>
        <v>4.7598770304515807E-2</v>
      </c>
      <c r="O80" s="81">
        <f t="shared" si="20"/>
        <v>5.0244619519029789E-2</v>
      </c>
      <c r="P80" s="80">
        <f t="shared" si="20"/>
        <v>4.9251254909373487E-2</v>
      </c>
      <c r="Q80" s="81">
        <f t="shared" si="20"/>
        <v>4.5195003823604384E-2</v>
      </c>
      <c r="R80" s="80">
        <f t="shared" si="20"/>
        <v>5.2585083923518051E-2</v>
      </c>
      <c r="S80" s="81">
        <f t="shared" si="20"/>
        <v>4.6027424884049206E-2</v>
      </c>
      <c r="T80" s="80">
        <f t="shared" si="20"/>
        <v>5.2732964122321216E-2</v>
      </c>
      <c r="U80" s="81">
        <f t="shared" si="20"/>
        <v>3.5171359179634792E-2</v>
      </c>
      <c r="V80" s="80">
        <f t="shared" si="20"/>
        <v>4.2160841640726587E-2</v>
      </c>
      <c r="W80" s="81">
        <f t="shared" si="20"/>
        <v>5.882882558432672E-2</v>
      </c>
      <c r="X80" s="80">
        <f t="shared" si="20"/>
        <v>5.2613547376664058E-2</v>
      </c>
      <c r="Y80" s="81">
        <f t="shared" si="20"/>
        <v>3.9308743874129484E-2</v>
      </c>
      <c r="Z80" s="80">
        <f t="shared" si="20"/>
        <v>5.6863219200403686E-2</v>
      </c>
      <c r="AA80" s="80">
        <f t="shared" si="20"/>
        <v>5.8016471674876849E-2</v>
      </c>
      <c r="AB80" s="99">
        <f t="shared" si="20"/>
        <v>5.0801597673434076E-2</v>
      </c>
      <c r="AC80" s="100">
        <f t="shared" si="20"/>
        <v>5.0146940084488778E-2</v>
      </c>
      <c r="AD80" s="17"/>
      <c r="AE80" s="17"/>
    </row>
    <row r="81" spans="1:31" s="8" customFormat="1" x14ac:dyDescent="0.2">
      <c r="A81" s="86" t="s">
        <v>33</v>
      </c>
      <c r="B81" s="80">
        <f>B17/B31</f>
        <v>5.1268645743133959E-2</v>
      </c>
      <c r="C81" s="81">
        <f t="shared" ref="C81:AC81" si="21">C17/C31</f>
        <v>5.6490577605208224E-2</v>
      </c>
      <c r="D81" s="80">
        <f t="shared" si="21"/>
        <v>4.4135659078430547E-2</v>
      </c>
      <c r="E81" s="81">
        <f t="shared" si="21"/>
        <v>4.9227092247793071E-2</v>
      </c>
      <c r="F81" s="80">
        <f t="shared" si="21"/>
        <v>4.3094164104325025E-2</v>
      </c>
      <c r="G81" s="81">
        <f t="shared" si="21"/>
        <v>3.801354401805869E-2</v>
      </c>
      <c r="H81" s="80">
        <f t="shared" si="21"/>
        <v>5.4023076335294566E-2</v>
      </c>
      <c r="I81" s="81">
        <f t="shared" si="21"/>
        <v>5.2985145236067746E-2</v>
      </c>
      <c r="J81" s="80">
        <f t="shared" si="21"/>
        <v>4.3034224682310752E-2</v>
      </c>
      <c r="K81" s="81">
        <f t="shared" si="21"/>
        <v>4.7061951608614733E-2</v>
      </c>
      <c r="L81" s="80">
        <f t="shared" si="21"/>
        <v>3.9395348837209306E-2</v>
      </c>
      <c r="M81" s="81">
        <f t="shared" si="21"/>
        <v>5.4553640661347207E-2</v>
      </c>
      <c r="N81" s="80">
        <f t="shared" si="21"/>
        <v>4.4493373769265925E-2</v>
      </c>
      <c r="O81" s="81">
        <f t="shared" si="21"/>
        <v>4.6569584491352185E-2</v>
      </c>
      <c r="P81" s="80">
        <f t="shared" si="21"/>
        <v>4.6100854808560687E-2</v>
      </c>
      <c r="Q81" s="81">
        <f t="shared" si="21"/>
        <v>4.4175375987764463E-2</v>
      </c>
      <c r="R81" s="80">
        <f t="shared" si="21"/>
        <v>5.0863191938550913E-2</v>
      </c>
      <c r="S81" s="81">
        <f t="shared" si="21"/>
        <v>4.32714929085165E-2</v>
      </c>
      <c r="T81" s="80">
        <f t="shared" si="21"/>
        <v>3.2185568665221931E-2</v>
      </c>
      <c r="U81" s="81">
        <f t="shared" si="21"/>
        <v>4.2277592875775837E-2</v>
      </c>
      <c r="V81" s="80">
        <f t="shared" si="21"/>
        <v>4.2692777493203042E-2</v>
      </c>
      <c r="W81" s="81">
        <f t="shared" si="21"/>
        <v>5.0959772391687974E-2</v>
      </c>
      <c r="X81" s="80">
        <f t="shared" si="21"/>
        <v>4.6128621769772907E-2</v>
      </c>
      <c r="Y81" s="81">
        <f t="shared" si="21"/>
        <v>4.0030951766830025E-2</v>
      </c>
      <c r="Z81" s="80">
        <f t="shared" si="21"/>
        <v>5.5822461444655865E-2</v>
      </c>
      <c r="AA81" s="80">
        <f t="shared" si="21"/>
        <v>6.2682804802955669E-2</v>
      </c>
      <c r="AB81" s="99">
        <f t="shared" si="21"/>
        <v>4.7825428266813165E-2</v>
      </c>
      <c r="AC81" s="100">
        <f t="shared" si="21"/>
        <v>5.0176739618764628E-2</v>
      </c>
      <c r="AD81" s="17"/>
      <c r="AE81" s="17"/>
    </row>
    <row r="82" spans="1:31" s="8" customFormat="1" x14ac:dyDescent="0.2">
      <c r="A82" s="85" t="s">
        <v>34</v>
      </c>
      <c r="B82" s="80">
        <f>B18/B31</f>
        <v>4.7837665626480633E-2</v>
      </c>
      <c r="C82" s="81">
        <f t="shared" ref="C82:AC82" si="22">C18/C31</f>
        <v>5.7235027077524925E-2</v>
      </c>
      <c r="D82" s="80">
        <f t="shared" si="22"/>
        <v>5.5201250158381551E-2</v>
      </c>
      <c r="E82" s="81">
        <f t="shared" si="22"/>
        <v>5.1964072317952276E-2</v>
      </c>
      <c r="F82" s="80">
        <f t="shared" si="22"/>
        <v>4.0409558444801701E-2</v>
      </c>
      <c r="G82" s="81">
        <f t="shared" si="22"/>
        <v>4.3985811028700417E-2</v>
      </c>
      <c r="H82" s="80">
        <f t="shared" si="22"/>
        <v>5.3553690139615105E-2</v>
      </c>
      <c r="I82" s="81">
        <f t="shared" si="22"/>
        <v>5.2776989308354623E-2</v>
      </c>
      <c r="J82" s="80">
        <f t="shared" si="22"/>
        <v>4.5918765104856943E-2</v>
      </c>
      <c r="K82" s="81">
        <f t="shared" si="22"/>
        <v>4.1389701320570772E-2</v>
      </c>
      <c r="L82" s="80">
        <f t="shared" si="22"/>
        <v>4.6906976744186049E-2</v>
      </c>
      <c r="M82" s="81">
        <f t="shared" si="22"/>
        <v>4.6149228344881062E-2</v>
      </c>
      <c r="N82" s="80">
        <f t="shared" si="22"/>
        <v>4.9270906900419589E-2</v>
      </c>
      <c r="O82" s="81">
        <f t="shared" si="22"/>
        <v>4.3353928842134279E-2</v>
      </c>
      <c r="P82" s="80">
        <f t="shared" si="22"/>
        <v>5.4984983092852789E-2</v>
      </c>
      <c r="Q82" s="81">
        <f t="shared" si="22"/>
        <v>4.1014529696660716E-2</v>
      </c>
      <c r="R82" s="80">
        <f t="shared" si="22"/>
        <v>5.0668543279380716E-2</v>
      </c>
      <c r="S82" s="81">
        <f t="shared" si="22"/>
        <v>4.5960207030987431E-2</v>
      </c>
      <c r="T82" s="80">
        <f t="shared" si="22"/>
        <v>4.575006019744763E-2</v>
      </c>
      <c r="U82" s="81">
        <f t="shared" si="22"/>
        <v>3.9039309166141942E-2</v>
      </c>
      <c r="V82" s="80">
        <f t="shared" si="22"/>
        <v>5.1518972378738329E-2</v>
      </c>
      <c r="W82" s="81">
        <f t="shared" si="22"/>
        <v>4.9213094680736126E-2</v>
      </c>
      <c r="X82" s="80">
        <f t="shared" si="22"/>
        <v>4.9921691464369616E-2</v>
      </c>
      <c r="Y82" s="81">
        <f t="shared" si="22"/>
        <v>3.5439773020376583E-2</v>
      </c>
      <c r="Z82" s="80">
        <f t="shared" si="22"/>
        <v>5.9260115850004728E-2</v>
      </c>
      <c r="AA82" s="80">
        <f t="shared" si="22"/>
        <v>5.6784944581280791E-2</v>
      </c>
      <c r="AB82" s="99">
        <f t="shared" si="22"/>
        <v>5.0892213678202743E-2</v>
      </c>
      <c r="AC82" s="100">
        <f t="shared" si="22"/>
        <v>4.8876912314160879E-2</v>
      </c>
      <c r="AD82" s="17"/>
      <c r="AE82" s="17"/>
    </row>
    <row r="83" spans="1:31" s="8" customFormat="1" x14ac:dyDescent="0.2">
      <c r="A83" s="86" t="s">
        <v>35</v>
      </c>
      <c r="B83" s="80">
        <f>B19/B31</f>
        <v>5.4323851847010961E-2</v>
      </c>
      <c r="C83" s="81">
        <f t="shared" ref="C83:AC83" si="23">C19/C31</f>
        <v>6.8868874713532924E-2</v>
      </c>
      <c r="D83" s="80">
        <f t="shared" si="23"/>
        <v>6.0987456181104023E-2</v>
      </c>
      <c r="E83" s="81">
        <f t="shared" si="23"/>
        <v>5.6127365945800083E-2</v>
      </c>
      <c r="F83" s="80">
        <f t="shared" si="23"/>
        <v>3.9067255615040035E-2</v>
      </c>
      <c r="G83" s="81">
        <f t="shared" si="23"/>
        <v>5.8058690744920996E-2</v>
      </c>
      <c r="H83" s="80">
        <f t="shared" si="23"/>
        <v>5.9360979816393586E-2</v>
      </c>
      <c r="I83" s="81">
        <f t="shared" si="23"/>
        <v>6.4414797994133785E-2</v>
      </c>
      <c r="J83" s="80">
        <f t="shared" si="23"/>
        <v>6.1510875496998518E-2</v>
      </c>
      <c r="K83" s="81">
        <f t="shared" si="23"/>
        <v>3.9173978551803601E-2</v>
      </c>
      <c r="L83" s="80">
        <f t="shared" si="23"/>
        <v>7.4558139534883716E-2</v>
      </c>
      <c r="M83" s="81">
        <f t="shared" si="23"/>
        <v>4.835038395157458E-2</v>
      </c>
      <c r="N83" s="80">
        <f t="shared" si="23"/>
        <v>6.6968551368867105E-2</v>
      </c>
      <c r="O83" s="81">
        <f t="shared" si="23"/>
        <v>4.9061717619496063E-2</v>
      </c>
      <c r="P83" s="80">
        <f t="shared" si="23"/>
        <v>6.6011383445697597E-2</v>
      </c>
      <c r="Q83" s="81">
        <f t="shared" si="23"/>
        <v>4.6877389752740251E-2</v>
      </c>
      <c r="R83" s="80">
        <f t="shared" si="23"/>
        <v>5.8978543728569928E-2</v>
      </c>
      <c r="S83" s="81">
        <f t="shared" si="23"/>
        <v>5.6815890300463801E-2</v>
      </c>
      <c r="T83" s="80">
        <f t="shared" si="23"/>
        <v>6.8865880086684331E-2</v>
      </c>
      <c r="U83" s="81">
        <f t="shared" si="23"/>
        <v>2.653593595394441E-2</v>
      </c>
      <c r="V83" s="80">
        <f t="shared" si="23"/>
        <v>6.6334370936601134E-2</v>
      </c>
      <c r="W83" s="81">
        <f t="shared" si="23"/>
        <v>5.1950156660784383E-2</v>
      </c>
      <c r="X83" s="80">
        <f t="shared" si="23"/>
        <v>6.6831440877055601E-2</v>
      </c>
      <c r="Y83" s="81">
        <f t="shared" si="23"/>
        <v>3.8019086922878517E-2</v>
      </c>
      <c r="Z83" s="80">
        <f t="shared" si="23"/>
        <v>6.4369290287312211E-2</v>
      </c>
      <c r="AA83" s="80">
        <f t="shared" si="23"/>
        <v>6.3606450123152705E-2</v>
      </c>
      <c r="AB83" s="99">
        <f t="shared" si="23"/>
        <v>6.1327212977344586E-2</v>
      </c>
      <c r="AC83" s="100">
        <f t="shared" si="23"/>
        <v>5.6587896564397507E-2</v>
      </c>
      <c r="AD83" s="17"/>
      <c r="AE83" s="17"/>
    </row>
    <row r="84" spans="1:31" s="8" customFormat="1" x14ac:dyDescent="0.2">
      <c r="A84" s="85" t="s">
        <v>36</v>
      </c>
      <c r="B84" s="80">
        <f>B20/B31</f>
        <v>6.3865244171418298E-2</v>
      </c>
      <c r="C84" s="81">
        <f t="shared" ref="C84:AC84" si="24">C20/C31</f>
        <v>8.3553505481191698E-2</v>
      </c>
      <c r="D84" s="80">
        <f t="shared" si="24"/>
        <v>9.3466233053173961E-2</v>
      </c>
      <c r="E84" s="81">
        <f t="shared" si="24"/>
        <v>7.6481245904167147E-2</v>
      </c>
      <c r="F84" s="80">
        <f t="shared" si="24"/>
        <v>5.336434156924566E-2</v>
      </c>
      <c r="G84" s="81">
        <f t="shared" si="24"/>
        <v>0.10392776523702031</v>
      </c>
      <c r="H84" s="80">
        <f t="shared" si="24"/>
        <v>6.6030630178257596E-2</v>
      </c>
      <c r="I84" s="81">
        <f t="shared" si="24"/>
        <v>8.6110322641687956E-2</v>
      </c>
      <c r="J84" s="80">
        <f t="shared" si="24"/>
        <v>0.11429016917439776</v>
      </c>
      <c r="K84" s="81">
        <f t="shared" si="24"/>
        <v>3.6780997961535056E-2</v>
      </c>
      <c r="L84" s="80">
        <f t="shared" si="24"/>
        <v>0.10165116279069768</v>
      </c>
      <c r="M84" s="81">
        <f t="shared" si="24"/>
        <v>4.5098676805322792E-2</v>
      </c>
      <c r="N84" s="80">
        <f t="shared" si="24"/>
        <v>8.4905072493872288E-2</v>
      </c>
      <c r="O84" s="81">
        <f t="shared" si="24"/>
        <v>5.9903070951145006E-2</v>
      </c>
      <c r="P84" s="80">
        <f t="shared" si="24"/>
        <v>0.10425724066956503</v>
      </c>
      <c r="Q84" s="81">
        <f t="shared" si="24"/>
        <v>6.5893448891154727E-2</v>
      </c>
      <c r="R84" s="80">
        <f t="shared" si="24"/>
        <v>8.6843247937472862E-2</v>
      </c>
      <c r="S84" s="81">
        <f t="shared" si="24"/>
        <v>7.9216239833299729E-2</v>
      </c>
      <c r="T84" s="80">
        <f t="shared" si="24"/>
        <v>0.14904888032747413</v>
      </c>
      <c r="U84" s="81">
        <f t="shared" si="24"/>
        <v>3.0853647566789603E-2</v>
      </c>
      <c r="V84" s="80">
        <f t="shared" si="24"/>
        <v>0.12427597620079593</v>
      </c>
      <c r="W84" s="81">
        <f t="shared" si="24"/>
        <v>6.1853999351748477E-2</v>
      </c>
      <c r="X84" s="80">
        <f t="shared" si="24"/>
        <v>0.10273101018010963</v>
      </c>
      <c r="Y84" s="81">
        <f t="shared" si="24"/>
        <v>4.9729172040237295E-2</v>
      </c>
      <c r="Z84" s="80">
        <f t="shared" si="24"/>
        <v>7.6816332537872012E-2</v>
      </c>
      <c r="AA84" s="80">
        <f t="shared" si="24"/>
        <v>8.338785406403941E-2</v>
      </c>
      <c r="AB84" s="99">
        <f t="shared" si="24"/>
        <v>8.5003475973307929E-2</v>
      </c>
      <c r="AC84" s="100">
        <f t="shared" si="24"/>
        <v>7.5219700614012314E-2</v>
      </c>
      <c r="AD84" s="17"/>
      <c r="AE84" s="17"/>
    </row>
    <row r="85" spans="1:31" s="8" customFormat="1" x14ac:dyDescent="0.2">
      <c r="A85" s="86" t="s">
        <v>30</v>
      </c>
      <c r="B85" s="80">
        <f>B21/B31</f>
        <v>7.3079876484715797E-2</v>
      </c>
      <c r="C85" s="81">
        <f t="shared" ref="C85:AC85" si="25">C21/C31</f>
        <v>0.10277781832513466</v>
      </c>
      <c r="D85" s="80">
        <f t="shared" si="25"/>
        <v>7.7416902479199218E-2</v>
      </c>
      <c r="E85" s="81">
        <f t="shared" si="25"/>
        <v>8.8354342546547934E-2</v>
      </c>
      <c r="F85" s="80">
        <f t="shared" si="25"/>
        <v>5.5315363124131794E-2</v>
      </c>
      <c r="G85" s="81">
        <f t="shared" si="25"/>
        <v>0.13912931312479845</v>
      </c>
      <c r="H85" s="80">
        <f t="shared" si="25"/>
        <v>7.5200034931065723E-2</v>
      </c>
      <c r="I85" s="81">
        <f t="shared" si="25"/>
        <v>0.10223294540637715</v>
      </c>
      <c r="J85" s="80">
        <f t="shared" si="25"/>
        <v>0.1395493880096671</v>
      </c>
      <c r="K85" s="81">
        <f t="shared" si="25"/>
        <v>4.2630506071080383E-2</v>
      </c>
      <c r="L85" s="80">
        <f t="shared" si="25"/>
        <v>0.10304651162790697</v>
      </c>
      <c r="M85" s="81">
        <f t="shared" si="25"/>
        <v>4.9400935491132843E-2</v>
      </c>
      <c r="N85" s="80">
        <f t="shared" si="25"/>
        <v>9.8489884092891861E-2</v>
      </c>
      <c r="O85" s="81">
        <f t="shared" si="25"/>
        <v>6.5852033902198126E-2</v>
      </c>
      <c r="P85" s="80">
        <f t="shared" si="25"/>
        <v>0.10427824333690379</v>
      </c>
      <c r="Q85" s="81">
        <f t="shared" si="25"/>
        <v>7.2036706602090231E-2</v>
      </c>
      <c r="R85" s="80">
        <f t="shared" si="25"/>
        <v>8.8385464237052125E-2</v>
      </c>
      <c r="S85" s="81">
        <f t="shared" si="25"/>
        <v>8.8509108019089872E-2</v>
      </c>
      <c r="T85" s="80">
        <f t="shared" si="25"/>
        <v>0.13115017256601652</v>
      </c>
      <c r="U85" s="81">
        <f t="shared" si="25"/>
        <v>3.7150310335522171E-2</v>
      </c>
      <c r="V85" s="80">
        <f t="shared" si="25"/>
        <v>9.606367469167422E-2</v>
      </c>
      <c r="W85" s="81">
        <f t="shared" si="25"/>
        <v>6.9975150358339039E-2</v>
      </c>
      <c r="X85" s="80">
        <f t="shared" si="25"/>
        <v>0.10931382145653876</v>
      </c>
      <c r="Y85" s="81">
        <f t="shared" si="25"/>
        <v>5.9427392313644571E-2</v>
      </c>
      <c r="Z85" s="80">
        <f t="shared" si="25"/>
        <v>8.1725765587712745E-2</v>
      </c>
      <c r="AA85" s="80">
        <f t="shared" si="25"/>
        <v>9.7790948275862072E-2</v>
      </c>
      <c r="AB85" s="99">
        <f t="shared" si="25"/>
        <v>8.7872038874266048E-2</v>
      </c>
      <c r="AC85" s="100">
        <f t="shared" si="25"/>
        <v>8.9146016298926226E-2</v>
      </c>
      <c r="AD85" s="17"/>
      <c r="AE85" s="17"/>
    </row>
    <row r="86" spans="1:31" s="8" customFormat="1" x14ac:dyDescent="0.2">
      <c r="A86" s="85" t="s">
        <v>32</v>
      </c>
      <c r="B86" s="80">
        <f>B22/B31</f>
        <v>7.0955936412501835E-2</v>
      </c>
      <c r="C86" s="81">
        <f t="shared" ref="C86:AC86" si="26">C22/C31</f>
        <v>9.5931802589516404E-2</v>
      </c>
      <c r="D86" s="80">
        <f t="shared" si="26"/>
        <v>6.271909447987499E-2</v>
      </c>
      <c r="E86" s="81">
        <f t="shared" si="26"/>
        <v>9.051308739061717E-2</v>
      </c>
      <c r="F86" s="80">
        <f t="shared" si="26"/>
        <v>4.4093087140426729E-2</v>
      </c>
      <c r="G86" s="81">
        <f t="shared" si="26"/>
        <v>0.12221863914866173</v>
      </c>
      <c r="H86" s="80">
        <f t="shared" si="26"/>
        <v>6.7635276009999024E-2</v>
      </c>
      <c r="I86" s="81">
        <f t="shared" si="26"/>
        <v>9.608288390576214E-2</v>
      </c>
      <c r="J86" s="80">
        <f t="shared" si="26"/>
        <v>9.7216808295002732E-2</v>
      </c>
      <c r="K86" s="81">
        <f t="shared" si="26"/>
        <v>3.8287689444296731E-2</v>
      </c>
      <c r="L86" s="80">
        <f t="shared" si="26"/>
        <v>9.8604651162790699E-2</v>
      </c>
      <c r="M86" s="81">
        <f t="shared" si="26"/>
        <v>3.6219014982866005E-2</v>
      </c>
      <c r="N86" s="80">
        <f t="shared" si="26"/>
        <v>8.624485895891322E-2</v>
      </c>
      <c r="O86" s="81">
        <f t="shared" si="26"/>
        <v>6.3268024898362307E-2</v>
      </c>
      <c r="P86" s="80">
        <f t="shared" si="26"/>
        <v>6.9161783546510411E-2</v>
      </c>
      <c r="Q86" s="81">
        <f t="shared" si="26"/>
        <v>7.5248534284985985E-2</v>
      </c>
      <c r="R86" s="80">
        <f t="shared" si="26"/>
        <v>7.2214652552143377E-2</v>
      </c>
      <c r="S86" s="81">
        <f t="shared" si="26"/>
        <v>8.1619278080258123E-2</v>
      </c>
      <c r="T86" s="80">
        <f t="shared" si="26"/>
        <v>9.3105385664981138E-2</v>
      </c>
      <c r="U86" s="81">
        <f t="shared" si="26"/>
        <v>3.4541692902761538E-2</v>
      </c>
      <c r="V86" s="80">
        <f t="shared" si="26"/>
        <v>0.10138303321643879</v>
      </c>
      <c r="W86" s="81">
        <f t="shared" si="26"/>
        <v>6.1457845644109915E-2</v>
      </c>
      <c r="X86" s="80">
        <f t="shared" si="26"/>
        <v>8.5747846515270162E-2</v>
      </c>
      <c r="Y86" s="81">
        <f t="shared" si="26"/>
        <v>5.4939386123291203E-2</v>
      </c>
      <c r="Z86" s="80">
        <f t="shared" si="26"/>
        <v>7.726837883582309E-2</v>
      </c>
      <c r="AA86" s="80">
        <f t="shared" si="26"/>
        <v>8.3041487068965511E-2</v>
      </c>
      <c r="AB86" s="99">
        <f t="shared" si="26"/>
        <v>7.6338320517304117E-2</v>
      </c>
      <c r="AC86" s="100">
        <f t="shared" si="26"/>
        <v>8.1226435308758657E-2</v>
      </c>
      <c r="AD86" s="17"/>
      <c r="AE86" s="17"/>
    </row>
    <row r="87" spans="1:31" s="8" customFormat="1" x14ac:dyDescent="0.2">
      <c r="A87" s="86" t="s">
        <v>37</v>
      </c>
      <c r="B87" s="80">
        <f>B23/B31</f>
        <v>6.5793128236966356E-2</v>
      </c>
      <c r="C87" s="81">
        <f t="shared" ref="C87:AC87" si="27">C23/C31</f>
        <v>7.6795072036434237E-2</v>
      </c>
      <c r="D87" s="80">
        <f t="shared" si="27"/>
        <v>4.8190226802382059E-2</v>
      </c>
      <c r="E87" s="81">
        <f t="shared" si="27"/>
        <v>7.8794186808527039E-2</v>
      </c>
      <c r="F87" s="80">
        <f t="shared" si="27"/>
        <v>3.7974683544303799E-2</v>
      </c>
      <c r="G87" s="81">
        <f t="shared" si="27"/>
        <v>9.5117703966462436E-2</v>
      </c>
      <c r="H87" s="80">
        <f t="shared" si="27"/>
        <v>5.6937637131722868E-2</v>
      </c>
      <c r="I87" s="81">
        <f t="shared" si="27"/>
        <v>8.0461727694200014E-2</v>
      </c>
      <c r="J87" s="80">
        <f t="shared" si="27"/>
        <v>9.7060887191081316E-2</v>
      </c>
      <c r="K87" s="81">
        <f t="shared" si="27"/>
        <v>3.2260923513250023E-2</v>
      </c>
      <c r="L87" s="80">
        <f t="shared" si="27"/>
        <v>8.5767441860465116E-2</v>
      </c>
      <c r="M87" s="81">
        <f t="shared" si="27"/>
        <v>3.1141349208334376E-2</v>
      </c>
      <c r="N87" s="80">
        <f t="shared" si="27"/>
        <v>6.716588425906693E-2</v>
      </c>
      <c r="O87" s="81">
        <f t="shared" si="27"/>
        <v>5.5458575464547397E-2</v>
      </c>
      <c r="P87" s="80">
        <f t="shared" si="27"/>
        <v>4.6982966836788272E-2</v>
      </c>
      <c r="Q87" s="81">
        <f t="shared" si="27"/>
        <v>7.1144532245730308E-2</v>
      </c>
      <c r="R87" s="80">
        <f t="shared" si="27"/>
        <v>5.6822435503915435E-2</v>
      </c>
      <c r="S87" s="81">
        <f t="shared" si="27"/>
        <v>7.5166364186327883E-2</v>
      </c>
      <c r="T87" s="80">
        <f t="shared" si="27"/>
        <v>5.6184284453005856E-2</v>
      </c>
      <c r="U87" s="81">
        <f t="shared" si="27"/>
        <v>3.1123504542592426E-2</v>
      </c>
      <c r="V87" s="80">
        <f t="shared" si="27"/>
        <v>9.279325426533748E-2</v>
      </c>
      <c r="W87" s="81">
        <f t="shared" si="27"/>
        <v>4.7808549717290309E-2</v>
      </c>
      <c r="X87" s="80">
        <f t="shared" si="27"/>
        <v>5.2466718872357085E-2</v>
      </c>
      <c r="Y87" s="81">
        <f t="shared" si="27"/>
        <v>6.1336084601496005E-2</v>
      </c>
      <c r="Z87" s="80">
        <f t="shared" si="27"/>
        <v>6.3275969008546831E-2</v>
      </c>
      <c r="AA87" s="80">
        <f t="shared" si="27"/>
        <v>7.4112915640394086E-2</v>
      </c>
      <c r="AB87" s="99">
        <f t="shared" si="27"/>
        <v>6.2046477515195882E-2</v>
      </c>
      <c r="AC87" s="100">
        <f t="shared" si="27"/>
        <v>6.9217222995591091E-2</v>
      </c>
      <c r="AD87" s="17"/>
      <c r="AE87" s="17"/>
    </row>
    <row r="88" spans="1:31" s="8" customFormat="1" x14ac:dyDescent="0.2">
      <c r="A88" s="85" t="s">
        <v>38</v>
      </c>
      <c r="B88" s="80">
        <f>B24/B31</f>
        <v>5.6692861927557306E-2</v>
      </c>
      <c r="C88" s="81">
        <f t="shared" ref="C88:AC88" si="28">C24/C31</f>
        <v>5.0447399535813855E-2</v>
      </c>
      <c r="D88" s="80">
        <f t="shared" si="28"/>
        <v>3.9827680871732059E-2</v>
      </c>
      <c r="E88" s="81">
        <f t="shared" si="28"/>
        <v>6.680544312092826E-2</v>
      </c>
      <c r="F88" s="80">
        <f t="shared" si="28"/>
        <v>3.2074794362328116E-2</v>
      </c>
      <c r="G88" s="81">
        <f t="shared" si="28"/>
        <v>6.8790712673331186E-2</v>
      </c>
      <c r="H88" s="80">
        <f t="shared" si="28"/>
        <v>4.6469233372266917E-2</v>
      </c>
      <c r="I88" s="81">
        <f t="shared" si="28"/>
        <v>5.9598826757498342E-2</v>
      </c>
      <c r="J88" s="80">
        <f t="shared" si="28"/>
        <v>9.2461214625399551E-2</v>
      </c>
      <c r="K88" s="81">
        <f t="shared" si="28"/>
        <v>2.4461579367189578E-2</v>
      </c>
      <c r="L88" s="80">
        <f t="shared" si="28"/>
        <v>7.1302325581395348E-2</v>
      </c>
      <c r="M88" s="81">
        <f t="shared" si="28"/>
        <v>2.7789589534505617E-2</v>
      </c>
      <c r="N88" s="80">
        <f t="shared" si="28"/>
        <v>5.5190893606414361E-2</v>
      </c>
      <c r="O88" s="81">
        <f t="shared" si="28"/>
        <v>4.8717183085651282E-2</v>
      </c>
      <c r="P88" s="80">
        <f t="shared" si="28"/>
        <v>3.2722155713775652E-2</v>
      </c>
      <c r="Q88" s="81">
        <f t="shared" si="28"/>
        <v>6.739739994901861E-2</v>
      </c>
      <c r="R88" s="80">
        <f t="shared" si="28"/>
        <v>4.213394822345666E-2</v>
      </c>
      <c r="S88" s="81">
        <f t="shared" si="28"/>
        <v>6.3588088996437447E-2</v>
      </c>
      <c r="T88" s="80">
        <f t="shared" si="28"/>
        <v>5.7950076250100332E-2</v>
      </c>
      <c r="U88" s="81">
        <f t="shared" si="28"/>
        <v>2.8604839435099397E-2</v>
      </c>
      <c r="V88" s="80">
        <f t="shared" si="28"/>
        <v>7.2954017100752597E-2</v>
      </c>
      <c r="W88" s="81">
        <f t="shared" si="28"/>
        <v>4.0947887780458818E-2</v>
      </c>
      <c r="X88" s="80">
        <f t="shared" si="28"/>
        <v>3.2865113547376666E-2</v>
      </c>
      <c r="Y88" s="81">
        <f t="shared" si="28"/>
        <v>5.4371937064740777E-2</v>
      </c>
      <c r="Z88" s="80">
        <f t="shared" si="28"/>
        <v>5.363581888712509E-2</v>
      </c>
      <c r="AA88" s="80">
        <f t="shared" si="28"/>
        <v>5.2368765394088669E-2</v>
      </c>
      <c r="AB88" s="99">
        <f t="shared" si="28"/>
        <v>5.0310289022578961E-2</v>
      </c>
      <c r="AC88" s="100">
        <f t="shared" si="28"/>
        <v>5.3876138945295152E-2</v>
      </c>
      <c r="AD88" s="17"/>
      <c r="AE88" s="17"/>
    </row>
    <row r="89" spans="1:31" s="8" customFormat="1" x14ac:dyDescent="0.2">
      <c r="A89" s="86" t="s">
        <v>39</v>
      </c>
      <c r="B89" s="80">
        <f>B25/B31</f>
        <v>2.1680526737137908E-2</v>
      </c>
      <c r="C89" s="81">
        <f t="shared" ref="C89:AC89" si="29">C25/C31</f>
        <v>4.2462814019005354E-2</v>
      </c>
      <c r="D89" s="80">
        <f t="shared" si="29"/>
        <v>1.5795920091227773E-2</v>
      </c>
      <c r="E89" s="81">
        <f t="shared" si="29"/>
        <v>5.9481130257121928E-2</v>
      </c>
      <c r="F89" s="80">
        <f t="shared" si="29"/>
        <v>1.3157689366152117E-2</v>
      </c>
      <c r="G89" s="81">
        <f t="shared" si="29"/>
        <v>6.3721380199935507E-2</v>
      </c>
      <c r="H89" s="80">
        <f t="shared" si="29"/>
        <v>2.1286118176161731E-2</v>
      </c>
      <c r="I89" s="81">
        <f t="shared" si="29"/>
        <v>5.4262465701580095E-2</v>
      </c>
      <c r="J89" s="80">
        <f t="shared" si="29"/>
        <v>2.8377640913697669E-2</v>
      </c>
      <c r="K89" s="81">
        <f t="shared" si="29"/>
        <v>2.2334485509173094E-2</v>
      </c>
      <c r="L89" s="80">
        <f t="shared" si="29"/>
        <v>8.3395348837209296E-2</v>
      </c>
      <c r="M89" s="81">
        <f t="shared" si="29"/>
        <v>2.0535781285174717E-2</v>
      </c>
      <c r="N89" s="80">
        <f t="shared" si="29"/>
        <v>5.3404511653026461E-2</v>
      </c>
      <c r="O89" s="81">
        <f t="shared" si="29"/>
        <v>4.1918368284447713E-2</v>
      </c>
      <c r="P89" s="80">
        <f t="shared" si="29"/>
        <v>2.9067691596832798E-2</v>
      </c>
      <c r="Q89" s="81">
        <f t="shared" si="29"/>
        <v>5.3581442773387715E-2</v>
      </c>
      <c r="R89" s="80">
        <f t="shared" si="29"/>
        <v>3.3225028822974532E-2</v>
      </c>
      <c r="S89" s="81">
        <f t="shared" si="29"/>
        <v>5.5337097533104791E-2</v>
      </c>
      <c r="T89" s="80">
        <f t="shared" si="29"/>
        <v>2.7530299381972871E-2</v>
      </c>
      <c r="U89" s="81">
        <f t="shared" si="29"/>
        <v>2.5726365026535938E-2</v>
      </c>
      <c r="V89" s="80">
        <f t="shared" si="29"/>
        <v>7.2225067969581155E-2</v>
      </c>
      <c r="W89" s="81">
        <f t="shared" si="29"/>
        <v>2.7982857348651278E-2</v>
      </c>
      <c r="X89" s="80">
        <f t="shared" si="29"/>
        <v>1.864722004698512E-2</v>
      </c>
      <c r="Y89" s="81">
        <f t="shared" si="29"/>
        <v>5.0760897601238072E-2</v>
      </c>
      <c r="Z89" s="80">
        <f t="shared" si="29"/>
        <v>3.5543454264478622E-2</v>
      </c>
      <c r="AA89" s="80">
        <f t="shared" si="29"/>
        <v>4.0996382389162561E-2</v>
      </c>
      <c r="AB89" s="99">
        <f t="shared" si="29"/>
        <v>3.5879690263168701E-2</v>
      </c>
      <c r="AC89" s="100">
        <f t="shared" si="29"/>
        <v>4.5877092530391975E-2</v>
      </c>
      <c r="AD89" s="17"/>
      <c r="AE89" s="17"/>
    </row>
    <row r="90" spans="1:31" s="8" customFormat="1" x14ac:dyDescent="0.2">
      <c r="A90" s="85" t="s">
        <v>40</v>
      </c>
      <c r="B90" s="80">
        <f>B26/B31</f>
        <v>0</v>
      </c>
      <c r="C90" s="81">
        <f t="shared" ref="C90:AC90" si="30">C26/C31</f>
        <v>1.4436480943553213E-2</v>
      </c>
      <c r="D90" s="80">
        <f t="shared" si="30"/>
        <v>3.8011572412045445E-4</v>
      </c>
      <c r="E90" s="81">
        <f t="shared" si="30"/>
        <v>2.0238232913149069E-2</v>
      </c>
      <c r="F90" s="80">
        <f t="shared" si="30"/>
        <v>5.462860353681188E-4</v>
      </c>
      <c r="G90" s="81">
        <f t="shared" si="30"/>
        <v>2.2573363431151242E-2</v>
      </c>
      <c r="H90" s="80">
        <f t="shared" si="30"/>
        <v>2.3796788525144909E-3</v>
      </c>
      <c r="I90" s="81">
        <f t="shared" si="30"/>
        <v>1.5318383953070299E-2</v>
      </c>
      <c r="J90" s="80">
        <f t="shared" si="30"/>
        <v>5.6131597411709679E-3</v>
      </c>
      <c r="K90" s="81">
        <f t="shared" si="30"/>
        <v>6.0267659310467075E-3</v>
      </c>
      <c r="L90" s="80">
        <f t="shared" si="30"/>
        <v>1.6302325581395348E-2</v>
      </c>
      <c r="M90" s="81">
        <f t="shared" si="30"/>
        <v>3.601890992771205E-3</v>
      </c>
      <c r="N90" s="80">
        <f t="shared" si="30"/>
        <v>6.9170370985833576E-3</v>
      </c>
      <c r="O90" s="81">
        <f t="shared" si="30"/>
        <v>7.4649148999701405E-3</v>
      </c>
      <c r="P90" s="80">
        <f t="shared" si="30"/>
        <v>4.6625921492029487E-3</v>
      </c>
      <c r="Q90" s="81">
        <f t="shared" si="30"/>
        <v>9.9413713994392049E-3</v>
      </c>
      <c r="R90" s="80">
        <f t="shared" si="30"/>
        <v>7.1870274155149952E-3</v>
      </c>
      <c r="S90" s="81">
        <f t="shared" si="30"/>
        <v>4.9405122000403309E-3</v>
      </c>
      <c r="T90" s="80">
        <f t="shared" si="30"/>
        <v>3.5315835941889398E-3</v>
      </c>
      <c r="U90" s="81">
        <f t="shared" si="30"/>
        <v>1.2593325537465143E-3</v>
      </c>
      <c r="V90" s="80">
        <f t="shared" si="30"/>
        <v>9.8309626068797031E-3</v>
      </c>
      <c r="W90" s="81">
        <f t="shared" si="30"/>
        <v>6.8426549501206463E-4</v>
      </c>
      <c r="X90" s="80">
        <f t="shared" si="30"/>
        <v>4.4048551292090836E-3</v>
      </c>
      <c r="Y90" s="81">
        <f t="shared" si="30"/>
        <v>3.817384575702863E-3</v>
      </c>
      <c r="Z90" s="80">
        <f t="shared" si="30"/>
        <v>3.3535527685207575E-3</v>
      </c>
      <c r="AA90" s="80">
        <f t="shared" si="30"/>
        <v>4.7817887931034479E-3</v>
      </c>
      <c r="AB90" s="99">
        <f t="shared" si="30"/>
        <v>4.877689631688417E-3</v>
      </c>
      <c r="AC90" s="100">
        <f t="shared" si="30"/>
        <v>1.0006967414918782E-2</v>
      </c>
      <c r="AD90" s="17"/>
      <c r="AE90" s="17"/>
    </row>
    <row r="91" spans="1:31" s="8" customFormat="1" x14ac:dyDescent="0.2">
      <c r="A91" s="86" t="s">
        <v>41</v>
      </c>
      <c r="B91" s="80">
        <f>B27/B31</f>
        <v>0</v>
      </c>
      <c r="C91" s="81">
        <f t="shared" ref="C91:AC91" si="31">C27/C31</f>
        <v>0</v>
      </c>
      <c r="D91" s="80">
        <f t="shared" si="31"/>
        <v>0</v>
      </c>
      <c r="E91" s="81">
        <f t="shared" si="31"/>
        <v>0</v>
      </c>
      <c r="F91" s="80">
        <f t="shared" si="31"/>
        <v>0</v>
      </c>
      <c r="G91" s="81">
        <f t="shared" si="31"/>
        <v>0</v>
      </c>
      <c r="H91" s="80">
        <f t="shared" si="31"/>
        <v>0</v>
      </c>
      <c r="I91" s="81">
        <f t="shared" si="31"/>
        <v>0</v>
      </c>
      <c r="J91" s="80">
        <f t="shared" si="31"/>
        <v>0</v>
      </c>
      <c r="K91" s="81">
        <f t="shared" si="31"/>
        <v>0</v>
      </c>
      <c r="L91" s="80">
        <f t="shared" si="31"/>
        <v>0</v>
      </c>
      <c r="M91" s="81">
        <f t="shared" si="31"/>
        <v>0</v>
      </c>
      <c r="N91" s="80">
        <f t="shared" si="31"/>
        <v>0</v>
      </c>
      <c r="O91" s="81">
        <f t="shared" si="31"/>
        <v>0</v>
      </c>
      <c r="P91" s="80">
        <f t="shared" si="31"/>
        <v>0</v>
      </c>
      <c r="Q91" s="81">
        <f t="shared" si="31"/>
        <v>0</v>
      </c>
      <c r="R91" s="80">
        <f t="shared" si="31"/>
        <v>0</v>
      </c>
      <c r="S91" s="81">
        <f t="shared" si="31"/>
        <v>0</v>
      </c>
      <c r="T91" s="80">
        <f t="shared" si="31"/>
        <v>0</v>
      </c>
      <c r="U91" s="81">
        <f t="shared" si="31"/>
        <v>0</v>
      </c>
      <c r="V91" s="80">
        <f t="shared" si="31"/>
        <v>0</v>
      </c>
      <c r="W91" s="81">
        <f t="shared" si="31"/>
        <v>0</v>
      </c>
      <c r="X91" s="80">
        <f t="shared" si="31"/>
        <v>0</v>
      </c>
      <c r="Y91" s="81">
        <f t="shared" si="31"/>
        <v>0</v>
      </c>
      <c r="Z91" s="80">
        <f t="shared" si="31"/>
        <v>0</v>
      </c>
      <c r="AA91" s="80">
        <f t="shared" si="31"/>
        <v>0</v>
      </c>
      <c r="AB91" s="99">
        <f t="shared" si="31"/>
        <v>0</v>
      </c>
      <c r="AC91" s="100">
        <f t="shared" si="31"/>
        <v>0</v>
      </c>
      <c r="AD91" s="17"/>
      <c r="AE91" s="17"/>
    </row>
    <row r="92" spans="1:31" s="8" customFormat="1" x14ac:dyDescent="0.2">
      <c r="A92" s="85" t="s">
        <v>42</v>
      </c>
      <c r="B92" s="80">
        <f>B28/B31</f>
        <v>0</v>
      </c>
      <c r="C92" s="81">
        <f t="shared" ref="C92:AC92" si="32">C28/C31</f>
        <v>0</v>
      </c>
      <c r="D92" s="80">
        <f t="shared" si="32"/>
        <v>0</v>
      </c>
      <c r="E92" s="81">
        <f t="shared" si="32"/>
        <v>0</v>
      </c>
      <c r="F92" s="80">
        <f t="shared" si="32"/>
        <v>0</v>
      </c>
      <c r="G92" s="81">
        <f t="shared" si="32"/>
        <v>0</v>
      </c>
      <c r="H92" s="80">
        <f t="shared" si="32"/>
        <v>0</v>
      </c>
      <c r="I92" s="81">
        <f t="shared" si="32"/>
        <v>0</v>
      </c>
      <c r="J92" s="80">
        <f t="shared" si="32"/>
        <v>0</v>
      </c>
      <c r="K92" s="81">
        <f t="shared" si="32"/>
        <v>0</v>
      </c>
      <c r="L92" s="80">
        <f t="shared" si="32"/>
        <v>0</v>
      </c>
      <c r="M92" s="81">
        <f t="shared" si="32"/>
        <v>0</v>
      </c>
      <c r="N92" s="80">
        <f t="shared" si="32"/>
        <v>0</v>
      </c>
      <c r="O92" s="81">
        <f t="shared" si="32"/>
        <v>0</v>
      </c>
      <c r="P92" s="80">
        <f t="shared" si="32"/>
        <v>0</v>
      </c>
      <c r="Q92" s="81">
        <f t="shared" si="32"/>
        <v>0</v>
      </c>
      <c r="R92" s="80">
        <f t="shared" si="32"/>
        <v>0</v>
      </c>
      <c r="S92" s="81">
        <f t="shared" si="32"/>
        <v>0</v>
      </c>
      <c r="T92" s="80">
        <f t="shared" si="32"/>
        <v>0</v>
      </c>
      <c r="U92" s="81">
        <f t="shared" si="32"/>
        <v>0</v>
      </c>
      <c r="V92" s="80">
        <f t="shared" si="32"/>
        <v>0</v>
      </c>
      <c r="W92" s="81">
        <f t="shared" si="32"/>
        <v>0</v>
      </c>
      <c r="X92" s="80">
        <f t="shared" si="32"/>
        <v>0</v>
      </c>
      <c r="Y92" s="81">
        <f t="shared" si="32"/>
        <v>0</v>
      </c>
      <c r="Z92" s="80">
        <f t="shared" si="32"/>
        <v>0</v>
      </c>
      <c r="AA92" s="80">
        <f t="shared" si="32"/>
        <v>0</v>
      </c>
      <c r="AB92" s="99">
        <f t="shared" si="32"/>
        <v>0</v>
      </c>
      <c r="AC92" s="100">
        <f t="shared" si="32"/>
        <v>0</v>
      </c>
      <c r="AD92" s="17"/>
      <c r="AE92" s="17"/>
    </row>
    <row r="93" spans="1:31" s="8" customFormat="1" x14ac:dyDescent="0.2">
      <c r="A93" s="86" t="s">
        <v>43</v>
      </c>
      <c r="B93" s="80">
        <f>B29/B31</f>
        <v>0</v>
      </c>
      <c r="C93" s="81">
        <f t="shared" ref="C93:AC93" si="33">C29/C31</f>
        <v>0</v>
      </c>
      <c r="D93" s="80">
        <f t="shared" si="33"/>
        <v>0</v>
      </c>
      <c r="E93" s="81">
        <f t="shared" si="33"/>
        <v>0</v>
      </c>
      <c r="F93" s="80">
        <f t="shared" si="33"/>
        <v>0</v>
      </c>
      <c r="G93" s="81">
        <f t="shared" si="33"/>
        <v>0</v>
      </c>
      <c r="H93" s="80">
        <f t="shared" si="33"/>
        <v>0</v>
      </c>
      <c r="I93" s="81">
        <f t="shared" si="33"/>
        <v>0</v>
      </c>
      <c r="J93" s="80">
        <f t="shared" si="33"/>
        <v>0</v>
      </c>
      <c r="K93" s="81">
        <f t="shared" si="33"/>
        <v>0</v>
      </c>
      <c r="L93" s="80">
        <f t="shared" si="33"/>
        <v>0</v>
      </c>
      <c r="M93" s="81">
        <f t="shared" si="33"/>
        <v>0</v>
      </c>
      <c r="N93" s="80">
        <f t="shared" si="33"/>
        <v>0</v>
      </c>
      <c r="O93" s="81">
        <f t="shared" si="33"/>
        <v>0</v>
      </c>
      <c r="P93" s="80">
        <f t="shared" si="33"/>
        <v>0</v>
      </c>
      <c r="Q93" s="81">
        <f t="shared" si="33"/>
        <v>0</v>
      </c>
      <c r="R93" s="80">
        <f t="shared" si="33"/>
        <v>0</v>
      </c>
      <c r="S93" s="81">
        <f t="shared" si="33"/>
        <v>0</v>
      </c>
      <c r="T93" s="80">
        <f t="shared" si="33"/>
        <v>0</v>
      </c>
      <c r="U93" s="81">
        <f t="shared" si="33"/>
        <v>0</v>
      </c>
      <c r="V93" s="80">
        <f t="shared" si="33"/>
        <v>0</v>
      </c>
      <c r="W93" s="81">
        <f t="shared" si="33"/>
        <v>0</v>
      </c>
      <c r="X93" s="80">
        <f t="shared" si="33"/>
        <v>0</v>
      </c>
      <c r="Y93" s="81">
        <f t="shared" si="33"/>
        <v>0</v>
      </c>
      <c r="Z93" s="80">
        <f t="shared" si="33"/>
        <v>0</v>
      </c>
      <c r="AA93" s="80">
        <f t="shared" si="33"/>
        <v>0</v>
      </c>
      <c r="AB93" s="99">
        <f t="shared" si="33"/>
        <v>0</v>
      </c>
      <c r="AC93" s="100">
        <f t="shared" si="33"/>
        <v>0</v>
      </c>
      <c r="AD93" s="17"/>
      <c r="AE93" s="17"/>
    </row>
    <row r="94" spans="1:31" s="8" customFormat="1" ht="13.5" thickBot="1" x14ac:dyDescent="0.25">
      <c r="A94" s="85" t="s">
        <v>44</v>
      </c>
      <c r="B94" s="82">
        <f>B30/B31</f>
        <v>0</v>
      </c>
      <c r="C94" s="83">
        <f t="shared" ref="C94:AC94" si="34">C30/C31</f>
        <v>0</v>
      </c>
      <c r="D94" s="82">
        <f t="shared" si="34"/>
        <v>0</v>
      </c>
      <c r="E94" s="83">
        <f t="shared" si="34"/>
        <v>0</v>
      </c>
      <c r="F94" s="82">
        <f t="shared" si="34"/>
        <v>0</v>
      </c>
      <c r="G94" s="83">
        <f t="shared" si="34"/>
        <v>0</v>
      </c>
      <c r="H94" s="82">
        <f t="shared" si="34"/>
        <v>0</v>
      </c>
      <c r="I94" s="83">
        <f t="shared" si="34"/>
        <v>0</v>
      </c>
      <c r="J94" s="82">
        <f t="shared" si="34"/>
        <v>0</v>
      </c>
      <c r="K94" s="83">
        <f t="shared" si="34"/>
        <v>0</v>
      </c>
      <c r="L94" s="82">
        <f t="shared" si="34"/>
        <v>0</v>
      </c>
      <c r="M94" s="83">
        <f t="shared" si="34"/>
        <v>0</v>
      </c>
      <c r="N94" s="82">
        <f t="shared" si="34"/>
        <v>0</v>
      </c>
      <c r="O94" s="83">
        <f t="shared" si="34"/>
        <v>0</v>
      </c>
      <c r="P94" s="82">
        <f t="shared" si="34"/>
        <v>0</v>
      </c>
      <c r="Q94" s="83">
        <f t="shared" si="34"/>
        <v>0</v>
      </c>
      <c r="R94" s="82">
        <f t="shared" si="34"/>
        <v>0</v>
      </c>
      <c r="S94" s="83">
        <f t="shared" si="34"/>
        <v>0</v>
      </c>
      <c r="T94" s="82">
        <f t="shared" si="34"/>
        <v>0</v>
      </c>
      <c r="U94" s="83">
        <f t="shared" si="34"/>
        <v>0</v>
      </c>
      <c r="V94" s="82">
        <f t="shared" si="34"/>
        <v>0</v>
      </c>
      <c r="W94" s="83">
        <f t="shared" si="34"/>
        <v>0</v>
      </c>
      <c r="X94" s="82">
        <f t="shared" si="34"/>
        <v>0</v>
      </c>
      <c r="Y94" s="83">
        <f t="shared" si="34"/>
        <v>0</v>
      </c>
      <c r="Z94" s="82">
        <f t="shared" si="34"/>
        <v>0</v>
      </c>
      <c r="AA94" s="82">
        <f t="shared" si="34"/>
        <v>0</v>
      </c>
      <c r="AB94" s="101">
        <f t="shared" si="34"/>
        <v>0</v>
      </c>
      <c r="AC94" s="102">
        <f t="shared" si="34"/>
        <v>0</v>
      </c>
      <c r="AD94" s="17"/>
      <c r="AE94" s="17"/>
    </row>
    <row r="95" spans="1:31" s="8" customFormat="1" ht="14.25" thickTop="1" thickBot="1" x14ac:dyDescent="0.25">
      <c r="A95" s="9" t="s">
        <v>25</v>
      </c>
      <c r="B95" s="76">
        <f>SUM(B71:B94)</f>
        <v>1</v>
      </c>
      <c r="C95" s="77">
        <f t="shared" ref="C95:AC95" si="35">SUM(C71:C94)</f>
        <v>0.99999999999999989</v>
      </c>
      <c r="D95" s="76">
        <f t="shared" si="35"/>
        <v>0.99999999999999989</v>
      </c>
      <c r="E95" s="77">
        <f t="shared" si="35"/>
        <v>0.99999999999999989</v>
      </c>
      <c r="F95" s="76">
        <f t="shared" si="35"/>
        <v>0.99999999999999967</v>
      </c>
      <c r="G95" s="77">
        <f t="shared" si="35"/>
        <v>0.99999999999999989</v>
      </c>
      <c r="H95" s="76">
        <f t="shared" si="35"/>
        <v>1.0000000000000002</v>
      </c>
      <c r="I95" s="77">
        <f t="shared" si="35"/>
        <v>1</v>
      </c>
      <c r="J95" s="76">
        <f t="shared" si="35"/>
        <v>0.99999999999999989</v>
      </c>
      <c r="K95" s="76">
        <f t="shared" si="35"/>
        <v>1</v>
      </c>
      <c r="L95" s="76">
        <f t="shared" si="35"/>
        <v>1</v>
      </c>
      <c r="M95" s="77">
        <f t="shared" si="35"/>
        <v>1</v>
      </c>
      <c r="N95" s="76">
        <f t="shared" si="35"/>
        <v>1</v>
      </c>
      <c r="O95" s="77">
        <f t="shared" si="35"/>
        <v>1</v>
      </c>
      <c r="P95" s="76">
        <f t="shared" si="35"/>
        <v>0.99999999999999989</v>
      </c>
      <c r="Q95" s="77">
        <f t="shared" si="35"/>
        <v>1</v>
      </c>
      <c r="R95" s="76">
        <f t="shared" si="35"/>
        <v>1</v>
      </c>
      <c r="S95" s="77">
        <f t="shared" si="35"/>
        <v>1</v>
      </c>
      <c r="T95" s="76">
        <f t="shared" si="35"/>
        <v>1</v>
      </c>
      <c r="U95" s="77">
        <f t="shared" si="35"/>
        <v>0.99999999999999989</v>
      </c>
      <c r="V95" s="76">
        <f t="shared" si="35"/>
        <v>0.99999999999999989</v>
      </c>
      <c r="W95" s="77">
        <f t="shared" si="35"/>
        <v>1</v>
      </c>
      <c r="X95" s="76">
        <f t="shared" si="35"/>
        <v>1</v>
      </c>
      <c r="Y95" s="77">
        <f t="shared" si="35"/>
        <v>1</v>
      </c>
      <c r="Z95" s="76">
        <f t="shared" si="35"/>
        <v>0.99999999999999978</v>
      </c>
      <c r="AA95" s="76">
        <f t="shared" si="35"/>
        <v>1</v>
      </c>
      <c r="AB95" s="76">
        <f t="shared" si="35"/>
        <v>1</v>
      </c>
      <c r="AC95" s="78">
        <f t="shared" si="35"/>
        <v>1</v>
      </c>
      <c r="AD95" s="79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5" t="s">
        <v>57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 t="s">
        <v>58</v>
      </c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6" t="s">
        <v>2</v>
      </c>
      <c r="B5" s="267" t="s">
        <v>3</v>
      </c>
      <c r="C5" s="268"/>
      <c r="D5" s="267" t="s">
        <v>4</v>
      </c>
      <c r="E5" s="268"/>
      <c r="F5" s="267" t="s">
        <v>5</v>
      </c>
      <c r="G5" s="268"/>
      <c r="H5" s="267" t="s">
        <v>6</v>
      </c>
      <c r="I5" s="268"/>
      <c r="J5" s="267" t="s">
        <v>7</v>
      </c>
      <c r="K5" s="268"/>
      <c r="L5" s="267" t="s">
        <v>8</v>
      </c>
      <c r="M5" s="268"/>
      <c r="N5" s="267" t="s">
        <v>9</v>
      </c>
      <c r="O5" s="268"/>
      <c r="P5" s="279" t="s">
        <v>10</v>
      </c>
      <c r="Q5" s="268"/>
      <c r="R5" s="267" t="s">
        <v>11</v>
      </c>
      <c r="S5" s="268"/>
      <c r="T5" s="267" t="s">
        <v>12</v>
      </c>
      <c r="U5" s="268"/>
      <c r="V5" s="267" t="s">
        <v>13</v>
      </c>
      <c r="W5" s="268"/>
      <c r="X5" s="267" t="s">
        <v>14</v>
      </c>
      <c r="Y5" s="268"/>
      <c r="Z5" s="267" t="s">
        <v>15</v>
      </c>
      <c r="AA5" s="268"/>
      <c r="AB5" s="267" t="s">
        <v>16</v>
      </c>
      <c r="AC5" s="268"/>
    </row>
    <row r="6" spans="1:29" ht="15" thickTop="1" thickBot="1" x14ac:dyDescent="0.3">
      <c r="A6" s="277"/>
      <c r="B6" s="91" t="s">
        <v>17</v>
      </c>
      <c r="C6" s="37" t="s">
        <v>18</v>
      </c>
      <c r="D6" s="33" t="s">
        <v>17</v>
      </c>
      <c r="E6" s="34" t="s">
        <v>18</v>
      </c>
      <c r="F6" s="91" t="s">
        <v>17</v>
      </c>
      <c r="G6" s="37" t="s">
        <v>18</v>
      </c>
      <c r="H6" s="33" t="s">
        <v>17</v>
      </c>
      <c r="I6" s="34" t="s">
        <v>18</v>
      </c>
      <c r="J6" s="91" t="s">
        <v>17</v>
      </c>
      <c r="K6" s="37" t="s">
        <v>18</v>
      </c>
      <c r="L6" s="33" t="s">
        <v>17</v>
      </c>
      <c r="M6" s="30" t="s">
        <v>18</v>
      </c>
      <c r="N6" s="91" t="s">
        <v>17</v>
      </c>
      <c r="O6" s="92" t="s">
        <v>18</v>
      </c>
      <c r="P6" s="43" t="s">
        <v>17</v>
      </c>
      <c r="Q6" s="31" t="s">
        <v>18</v>
      </c>
      <c r="R6" s="33" t="s">
        <v>17</v>
      </c>
      <c r="S6" s="93" t="s">
        <v>18</v>
      </c>
      <c r="T6" s="30" t="s">
        <v>17</v>
      </c>
      <c r="U6" s="31" t="s">
        <v>18</v>
      </c>
      <c r="V6" s="33" t="s">
        <v>17</v>
      </c>
      <c r="W6" s="93" t="s">
        <v>18</v>
      </c>
      <c r="X6" s="30" t="s">
        <v>17</v>
      </c>
      <c r="Y6" s="31" t="s">
        <v>18</v>
      </c>
      <c r="Z6" s="33" t="s">
        <v>17</v>
      </c>
      <c r="AA6" s="93" t="s">
        <v>18</v>
      </c>
      <c r="AB6" s="35" t="s">
        <v>17</v>
      </c>
      <c r="AC6" s="37" t="s">
        <v>18</v>
      </c>
    </row>
    <row r="7" spans="1:29" ht="14.25" thickTop="1" thickBot="1" x14ac:dyDescent="0.25">
      <c r="A7" s="88" t="s">
        <v>19</v>
      </c>
      <c r="B7" s="32">
        <f>SUM(Daily!B9,Daily!B164,Daily!B381,Daily!B598,Daily!B753,Daily!B815)</f>
        <v>0</v>
      </c>
      <c r="C7" s="32">
        <f>SUM(Daily!C9,Daily!C164,Daily!C381,Daily!C598,Daily!C753,Daily!C815)</f>
        <v>0</v>
      </c>
      <c r="D7" s="32">
        <f>SUM(Daily!D9,Daily!D164,Daily!D381,Daily!D598,Daily!D753,Daily!D815)</f>
        <v>0</v>
      </c>
      <c r="E7" s="32">
        <f>SUM(Daily!E9,Daily!E164,Daily!E381,Daily!E598,Daily!E753,Daily!E815)</f>
        <v>0</v>
      </c>
      <c r="F7" s="32">
        <f>SUM(Daily!F9,Daily!F164,Daily!F381,Daily!F598,Daily!F753,Daily!F815)</f>
        <v>0</v>
      </c>
      <c r="G7" s="32">
        <f>SUM(Daily!G9,Daily!G164,Daily!G381,Daily!G598,Daily!G753,Daily!G815)</f>
        <v>0</v>
      </c>
      <c r="H7" s="32">
        <f>SUM(Daily!H9,Daily!H164,Daily!H381,Daily!H598,Daily!H753,Daily!H815)</f>
        <v>0</v>
      </c>
      <c r="I7" s="32">
        <f>SUM(Daily!I9,Daily!I164,Daily!I381,Daily!I598,Daily!I753,Daily!I815)</f>
        <v>0</v>
      </c>
      <c r="J7" s="32">
        <f>SUM(Daily!J9,Daily!J164,Daily!J381,Daily!J598,Daily!J753,Daily!J815)</f>
        <v>0</v>
      </c>
      <c r="K7" s="32">
        <f>SUM(Daily!K9,Daily!K164,Daily!K381,Daily!K598,Daily!K753,Daily!K815)</f>
        <v>0</v>
      </c>
      <c r="L7" s="32">
        <f>SUM(Daily!L9,Daily!L164,Daily!L381,Daily!L598,Daily!L753,Daily!L815)</f>
        <v>0</v>
      </c>
      <c r="M7" s="32">
        <f>SUM(Daily!M9,Daily!M164,Daily!M381,Daily!M598,Daily!M753,Daily!M815)</f>
        <v>0</v>
      </c>
      <c r="N7" s="32">
        <f>SUM(Daily!N9,Daily!N164,Daily!N381,Daily!N598,Daily!N753,Daily!N815)</f>
        <v>0</v>
      </c>
      <c r="O7" s="32">
        <f>SUM(Daily!O9,Daily!O164,Daily!O381,Daily!O598,Daily!O753,Daily!O815)</f>
        <v>0</v>
      </c>
      <c r="P7" s="32">
        <f>SUM(Daily!P9,Daily!P164,Daily!P381,Daily!P598,Daily!P753,Daily!P815)</f>
        <v>0</v>
      </c>
      <c r="Q7" s="32">
        <f>SUM(Daily!Q9,Daily!Q164,Daily!Q381,Daily!Q598,Daily!Q753,Daily!Q815)</f>
        <v>0</v>
      </c>
      <c r="R7" s="32">
        <f>SUM(Daily!R9,Daily!R164,Daily!R381,Daily!R598,Daily!R753,Daily!R815)</f>
        <v>0</v>
      </c>
      <c r="S7" s="32">
        <f>SUM(Daily!S9,Daily!S164,Daily!S381,Daily!S598,Daily!S753,Daily!S815)</f>
        <v>0</v>
      </c>
      <c r="T7" s="32">
        <f>SUM(Daily!T9,Daily!T164,Daily!T381,Daily!T598,Daily!T753,Daily!T815)</f>
        <v>0</v>
      </c>
      <c r="U7" s="32">
        <f>SUM(Daily!U9,Daily!U164,Daily!U381,Daily!U598,Daily!U753,Daily!U815)</f>
        <v>0</v>
      </c>
      <c r="V7" s="32">
        <f>SUM(Daily!V9,Daily!V164,Daily!V381,Daily!V598,Daily!V753,Daily!V815)</f>
        <v>0</v>
      </c>
      <c r="W7" s="32">
        <f>SUM(Daily!W9,Daily!W164,Daily!W381,Daily!W598,Daily!W753,Daily!W815)</f>
        <v>0</v>
      </c>
      <c r="X7" s="32">
        <f>SUM(Daily!X9,Daily!X164,Daily!X381,Daily!X598,Daily!X753,Daily!X815)</f>
        <v>0</v>
      </c>
      <c r="Y7" s="32">
        <f>SUM(Daily!Y9,Daily!Y164,Daily!Y381,Daily!Y598,Daily!Y753,Daily!Y815)</f>
        <v>0</v>
      </c>
      <c r="Z7" s="32">
        <f>SUM(Daily!Z9,Daily!Z164,Daily!Z381,Daily!Z598,Daily!Z753,Daily!Z815)</f>
        <v>0</v>
      </c>
      <c r="AA7" s="32">
        <f>SUM(Daily!AA9,Daily!AA164,Daily!AA381,Daily!AA598,Daily!AA753,Daily!AA815)</f>
        <v>0</v>
      </c>
      <c r="AB7" s="105">
        <f>B7+D7+F7+H7+J7+L7+N7+P7+R7+T7+V7+X7+Z7</f>
        <v>0</v>
      </c>
      <c r="AC7" s="106">
        <f>C7+E7+G7+I7+K7+M7+O7+Q7+S7+U7+W7+Y7+AA7</f>
        <v>0</v>
      </c>
    </row>
    <row r="8" spans="1:29" ht="14.25" thickTop="1" thickBot="1" x14ac:dyDescent="0.25">
      <c r="A8" s="89" t="s">
        <v>21</v>
      </c>
      <c r="B8" s="32">
        <f>SUM(Daily!B10,Daily!B165,Daily!B382,Daily!B599,Daily!B754,Daily!B816)</f>
        <v>797</v>
      </c>
      <c r="C8" s="32">
        <f>SUM(Daily!C10,Daily!C165,Daily!C382,Daily!C599,Daily!C754,Daily!C816)</f>
        <v>0</v>
      </c>
      <c r="D8" s="32">
        <f>SUM(Daily!D10,Daily!D165,Daily!D382,Daily!D599,Daily!D754,Daily!D816)</f>
        <v>373</v>
      </c>
      <c r="E8" s="32">
        <f>SUM(Daily!E10,Daily!E165,Daily!E382,Daily!E599,Daily!E754,Daily!E816)</f>
        <v>6</v>
      </c>
      <c r="F8" s="32">
        <f>SUM(Daily!F10,Daily!F165,Daily!F382,Daily!F599,Daily!F754,Daily!F816)</f>
        <v>1451</v>
      </c>
      <c r="G8" s="32">
        <f>SUM(Daily!G10,Daily!G165,Daily!G382,Daily!G599,Daily!G754,Daily!G816)</f>
        <v>19</v>
      </c>
      <c r="H8" s="32">
        <f>SUM(Daily!H10,Daily!H165,Daily!H382,Daily!H599,Daily!H754,Daily!H816)</f>
        <v>1054</v>
      </c>
      <c r="I8" s="32">
        <f>SUM(Daily!I10,Daily!I165,Daily!I382,Daily!I599,Daily!I754,Daily!I816)</f>
        <v>96</v>
      </c>
      <c r="J8" s="32">
        <f>SUM(Daily!J10,Daily!J165,Daily!J382,Daily!J599,Daily!J754,Daily!J816)</f>
        <v>15</v>
      </c>
      <c r="K8" s="32">
        <f>SUM(Daily!K10,Daily!K165,Daily!K382,Daily!K599,Daily!K754,Daily!K816)</f>
        <v>35</v>
      </c>
      <c r="L8" s="32">
        <f>SUM(Daily!L10,Daily!L165,Daily!L382,Daily!L599,Daily!L754,Daily!L816)</f>
        <v>82</v>
      </c>
      <c r="M8" s="32">
        <f>SUM(Daily!M10,Daily!M165,Daily!M382,Daily!M599,Daily!M754,Daily!M816)</f>
        <v>138</v>
      </c>
      <c r="N8" s="32">
        <f>SUM(Daily!N10,Daily!N165,Daily!N382,Daily!N599,Daily!N754,Daily!N816)</f>
        <v>405</v>
      </c>
      <c r="O8" s="32">
        <f>SUM(Daily!O10,Daily!O165,Daily!O382,Daily!O599,Daily!O754,Daily!O816)</f>
        <v>282</v>
      </c>
      <c r="P8" s="32">
        <f>SUM(Daily!P10,Daily!P165,Daily!P382,Daily!P599,Daily!P754,Daily!P816)</f>
        <v>167</v>
      </c>
      <c r="Q8" s="32">
        <f>SUM(Daily!Q10,Daily!Q165,Daily!Q382,Daily!Q599,Daily!Q754,Daily!Q816)</f>
        <v>169</v>
      </c>
      <c r="R8" s="32">
        <f>SUM(Daily!R10,Daily!R165,Daily!R382,Daily!R599,Daily!R754,Daily!R816)</f>
        <v>69</v>
      </c>
      <c r="S8" s="32">
        <f>SUM(Daily!S10,Daily!S165,Daily!S382,Daily!S599,Daily!S754,Daily!S816)</f>
        <v>208</v>
      </c>
      <c r="T8" s="32">
        <f>SUM(Daily!T10,Daily!T165,Daily!T382,Daily!T599,Daily!T754,Daily!T816)</f>
        <v>0</v>
      </c>
      <c r="U8" s="32">
        <f>SUM(Daily!U10,Daily!U165,Daily!U382,Daily!U599,Daily!U754,Daily!U816)</f>
        <v>22</v>
      </c>
      <c r="V8" s="32">
        <f>SUM(Daily!V10,Daily!V165,Daily!V382,Daily!V599,Daily!V754,Daily!V816)</f>
        <v>19</v>
      </c>
      <c r="W8" s="32">
        <f>SUM(Daily!W10,Daily!W165,Daily!W382,Daily!W599,Daily!W754,Daily!W816)</f>
        <v>21</v>
      </c>
      <c r="X8" s="32">
        <f>SUM(Daily!X10,Daily!X165,Daily!X382,Daily!X599,Daily!X754,Daily!X816)</f>
        <v>13</v>
      </c>
      <c r="Y8" s="32">
        <f>SUM(Daily!Y10,Daily!Y165,Daily!Y382,Daily!Y599,Daily!Y754,Daily!Y816)</f>
        <v>0</v>
      </c>
      <c r="Z8" s="32">
        <f>SUM(Daily!Z10,Daily!Z165,Daily!Z382,Daily!Z599,Daily!Z754,Daily!Z816)</f>
        <v>0</v>
      </c>
      <c r="AA8" s="32">
        <f>SUM(Daily!AA10,Daily!AA165,Daily!AA382,Daily!AA599,Daily!AA754,Daily!AA816)</f>
        <v>0</v>
      </c>
      <c r="AB8" s="107">
        <f t="shared" ref="AB8:AC30" si="0">B8+D8+F8+H8+J8+L8+N8+P8+R8+T8+V8+X8+Z8</f>
        <v>4445</v>
      </c>
      <c r="AC8" s="18">
        <f t="shared" si="0"/>
        <v>996</v>
      </c>
    </row>
    <row r="9" spans="1:29" ht="14.25" thickTop="1" thickBot="1" x14ac:dyDescent="0.25">
      <c r="A9" s="90" t="s">
        <v>23</v>
      </c>
      <c r="B9" s="32">
        <f>SUM(Daily!B11,Daily!B166,Daily!B383,Daily!B600,Daily!B755,Daily!B817)</f>
        <v>2786</v>
      </c>
      <c r="C9" s="32">
        <f>SUM(Daily!C11,Daily!C166,Daily!C383,Daily!C600,Daily!C755,Daily!C817)</f>
        <v>197</v>
      </c>
      <c r="D9" s="32">
        <f>SUM(Daily!D11,Daily!D166,Daily!D383,Daily!D600,Daily!D755,Daily!D817)</f>
        <v>1265</v>
      </c>
      <c r="E9" s="32">
        <f>SUM(Daily!E11,Daily!E166,Daily!E383,Daily!E600,Daily!E755,Daily!E817)</f>
        <v>339</v>
      </c>
      <c r="F9" s="32">
        <f>SUM(Daily!F11,Daily!F166,Daily!F383,Daily!F600,Daily!F755,Daily!F817)</f>
        <v>5391</v>
      </c>
      <c r="G9" s="32">
        <f>SUM(Daily!G11,Daily!G166,Daily!G383,Daily!G600,Daily!G755,Daily!G817)</f>
        <v>1219</v>
      </c>
      <c r="H9" s="32">
        <f>SUM(Daily!H11,Daily!H166,Daily!H383,Daily!H600,Daily!H755,Daily!H817)</f>
        <v>4370</v>
      </c>
      <c r="I9" s="32">
        <f>SUM(Daily!I11,Daily!I166,Daily!I383,Daily!I600,Daily!I755,Daily!I817)</f>
        <v>2027</v>
      </c>
      <c r="J9" s="32">
        <f>SUM(Daily!J11,Daily!J166,Daily!J383,Daily!J600,Daily!J755,Daily!J817)</f>
        <v>221</v>
      </c>
      <c r="K9" s="32">
        <f>SUM(Daily!K11,Daily!K166,Daily!K383,Daily!K600,Daily!K755,Daily!K817)</f>
        <v>421</v>
      </c>
      <c r="L9" s="32">
        <f>SUM(Daily!L11,Daily!L166,Daily!L383,Daily!L600,Daily!L755,Daily!L817)</f>
        <v>824</v>
      </c>
      <c r="M9" s="32">
        <f>SUM(Daily!M11,Daily!M166,Daily!M383,Daily!M600,Daily!M755,Daily!M817)</f>
        <v>1662</v>
      </c>
      <c r="N9" s="32">
        <f>SUM(Daily!N11,Daily!N166,Daily!N383,Daily!N600,Daily!N755,Daily!N817)</f>
        <v>3169</v>
      </c>
      <c r="O9" s="32">
        <f>SUM(Daily!O11,Daily!O166,Daily!O383,Daily!O600,Daily!O755,Daily!O817)</f>
        <v>3703</v>
      </c>
      <c r="P9" s="32">
        <f>SUM(Daily!P11,Daily!P166,Daily!P383,Daily!P600,Daily!P755,Daily!P817)</f>
        <v>1793</v>
      </c>
      <c r="Q9" s="32">
        <f>SUM(Daily!Q11,Daily!Q166,Daily!Q383,Daily!Q600,Daily!Q755,Daily!Q817)</f>
        <v>1820</v>
      </c>
      <c r="R9" s="32">
        <f>SUM(Daily!R11,Daily!R166,Daily!R383,Daily!R600,Daily!R755,Daily!R817)</f>
        <v>2233</v>
      </c>
      <c r="S9" s="32">
        <f>SUM(Daily!S11,Daily!S166,Daily!S383,Daily!S600,Daily!S755,Daily!S817)</f>
        <v>2199</v>
      </c>
      <c r="T9" s="32">
        <f>SUM(Daily!T11,Daily!T166,Daily!T383,Daily!T600,Daily!T755,Daily!T817)</f>
        <v>244</v>
      </c>
      <c r="U9" s="32">
        <f>SUM(Daily!U11,Daily!U166,Daily!U383,Daily!U600,Daily!U755,Daily!U817)</f>
        <v>899</v>
      </c>
      <c r="V9" s="32">
        <f>SUM(Daily!V11,Daily!V166,Daily!V383,Daily!V600,Daily!V755,Daily!V817)</f>
        <v>959</v>
      </c>
      <c r="W9" s="32">
        <f>SUM(Daily!W11,Daily!W166,Daily!W383,Daily!W600,Daily!W755,Daily!W817)</f>
        <v>2338</v>
      </c>
      <c r="X9" s="32">
        <f>SUM(Daily!X11,Daily!X166,Daily!X383,Daily!X600,Daily!X755,Daily!X817)</f>
        <v>1661</v>
      </c>
      <c r="Y9" s="32">
        <f>SUM(Daily!Y11,Daily!Y166,Daily!Y383,Daily!Y600,Daily!Y755,Daily!Y817)</f>
        <v>1172</v>
      </c>
      <c r="Z9" s="32">
        <f>SUM(Daily!Z11,Daily!Z166,Daily!Z383,Daily!Z600,Daily!Z755,Daily!Z817)</f>
        <v>3768</v>
      </c>
      <c r="AA9" s="32">
        <f>SUM(Daily!AA11,Daily!AA166,Daily!AA383,Daily!AA600,Daily!AA755,Daily!AA817)</f>
        <v>2715</v>
      </c>
      <c r="AB9" s="107">
        <f t="shared" si="0"/>
        <v>28684</v>
      </c>
      <c r="AC9" s="18">
        <f t="shared" si="0"/>
        <v>20711</v>
      </c>
    </row>
    <row r="10" spans="1:29" ht="14.25" thickTop="1" thickBot="1" x14ac:dyDescent="0.25">
      <c r="A10" s="89" t="s">
        <v>24</v>
      </c>
      <c r="B10" s="32">
        <f>SUM(Daily!B12,Daily!B167,Daily!B384,Daily!B601,Daily!B756,Daily!B818)</f>
        <v>3222</v>
      </c>
      <c r="C10" s="32">
        <f>SUM(Daily!C12,Daily!C167,Daily!C384,Daily!C601,Daily!C756,Daily!C818)</f>
        <v>2482</v>
      </c>
      <c r="D10" s="32">
        <f>SUM(Daily!D12,Daily!D167,Daily!D384,Daily!D601,Daily!D756,Daily!D818)</f>
        <v>1582</v>
      </c>
      <c r="E10" s="32">
        <f>SUM(Daily!E12,Daily!E167,Daily!E384,Daily!E601,Daily!E756,Daily!E818)</f>
        <v>1419</v>
      </c>
      <c r="F10" s="32">
        <f>SUM(Daily!F12,Daily!F167,Daily!F384,Daily!F601,Daily!F756,Daily!F818)</f>
        <v>5536</v>
      </c>
      <c r="G10" s="32">
        <f>SUM(Daily!G12,Daily!G167,Daily!G384,Daily!G601,Daily!G756,Daily!G818)</f>
        <v>3272</v>
      </c>
      <c r="H10" s="32">
        <f>SUM(Daily!H12,Daily!H167,Daily!H384,Daily!H601,Daily!H756,Daily!H818)</f>
        <v>5433</v>
      </c>
      <c r="I10" s="32">
        <f>SUM(Daily!I12,Daily!I167,Daily!I384,Daily!I601,Daily!I756,Daily!I818)</f>
        <v>4510</v>
      </c>
      <c r="J10" s="32">
        <f>SUM(Daily!J12,Daily!J167,Daily!J384,Daily!J601,Daily!J756,Daily!J818)</f>
        <v>350</v>
      </c>
      <c r="K10" s="32">
        <f>SUM(Daily!K12,Daily!K167,Daily!K384,Daily!K601,Daily!K756,Daily!K818)</f>
        <v>587</v>
      </c>
      <c r="L10" s="32">
        <f>SUM(Daily!L12,Daily!L167,Daily!L384,Daily!L601,Daily!L756,Daily!L818)</f>
        <v>1647</v>
      </c>
      <c r="M10" s="32">
        <f>SUM(Daily!M12,Daily!M167,Daily!M384,Daily!M601,Daily!M756,Daily!M818)</f>
        <v>2413</v>
      </c>
      <c r="N10" s="32">
        <f>SUM(Daily!N12,Daily!N167,Daily!N384,Daily!N601,Daily!N756,Daily!N818)</f>
        <v>5492</v>
      </c>
      <c r="O10" s="32">
        <f>SUM(Daily!O12,Daily!O167,Daily!O384,Daily!O601,Daily!O756,Daily!O818)</f>
        <v>5705</v>
      </c>
      <c r="P10" s="32">
        <f>SUM(Daily!P12,Daily!P167,Daily!P384,Daily!P601,Daily!P756,Daily!P818)</f>
        <v>2895</v>
      </c>
      <c r="Q10" s="32">
        <f>SUM(Daily!Q12,Daily!Q167,Daily!Q384,Daily!Q601,Daily!Q756,Daily!Q818)</f>
        <v>2595</v>
      </c>
      <c r="R10" s="32">
        <f>SUM(Daily!R12,Daily!R167,Daily!R384,Daily!R601,Daily!R756,Daily!R818)</f>
        <v>3765</v>
      </c>
      <c r="S10" s="32">
        <f>SUM(Daily!S12,Daily!S167,Daily!S384,Daily!S601,Daily!S756,Daily!S818)</f>
        <v>3374</v>
      </c>
      <c r="T10" s="32">
        <f>SUM(Daily!T12,Daily!T167,Daily!T384,Daily!T601,Daily!T756,Daily!T818)</f>
        <v>553</v>
      </c>
      <c r="U10" s="32">
        <f>SUM(Daily!U12,Daily!U167,Daily!U384,Daily!U601,Daily!U756,Daily!U818)</f>
        <v>1204</v>
      </c>
      <c r="V10" s="32">
        <f>SUM(Daily!V12,Daily!V167,Daily!V384,Daily!V601,Daily!V756,Daily!V818)</f>
        <v>2187</v>
      </c>
      <c r="W10" s="32">
        <f>SUM(Daily!W12,Daily!W167,Daily!W384,Daily!W601,Daily!W756,Daily!W818)</f>
        <v>3591</v>
      </c>
      <c r="X10" s="32">
        <f>SUM(Daily!X12,Daily!X167,Daily!X384,Daily!X601,Daily!X756,Daily!X818)</f>
        <v>2457</v>
      </c>
      <c r="Y10" s="32">
        <f>SUM(Daily!Y12,Daily!Y167,Daily!Y384,Daily!Y601,Daily!Y756,Daily!Y818)</f>
        <v>1531</v>
      </c>
      <c r="Z10" s="32">
        <f>SUM(Daily!Z12,Daily!Z167,Daily!Z384,Daily!Z601,Daily!Z756,Daily!Z818)</f>
        <v>5291</v>
      </c>
      <c r="AA10" s="32">
        <f>SUM(Daily!AA12,Daily!AA167,Daily!AA384,Daily!AA601,Daily!AA756,Daily!AA818)</f>
        <v>5306</v>
      </c>
      <c r="AB10" s="107">
        <f t="shared" si="0"/>
        <v>40410</v>
      </c>
      <c r="AC10" s="18">
        <f t="shared" si="0"/>
        <v>37989</v>
      </c>
    </row>
    <row r="11" spans="1:29" ht="14.25" thickTop="1" thickBot="1" x14ac:dyDescent="0.25">
      <c r="A11" s="90" t="s">
        <v>20</v>
      </c>
      <c r="B11" s="32">
        <f>SUM(Daily!B13,Daily!B168,Daily!B385,Daily!B602,Daily!B757,Daily!B819)</f>
        <v>3739</v>
      </c>
      <c r="C11" s="32">
        <f>SUM(Daily!C13,Daily!C168,Daily!C385,Daily!C602,Daily!C757,Daily!C819)</f>
        <v>3325</v>
      </c>
      <c r="D11" s="32">
        <f>SUM(Daily!D13,Daily!D168,Daily!D385,Daily!D602,Daily!D757,Daily!D819)</f>
        <v>1507</v>
      </c>
      <c r="E11" s="32">
        <f>SUM(Daily!E13,Daily!E168,Daily!E385,Daily!E602,Daily!E757,Daily!E819)</f>
        <v>1625</v>
      </c>
      <c r="F11" s="32">
        <f>SUM(Daily!F13,Daily!F168,Daily!F385,Daily!F602,Daily!F757,Daily!F819)</f>
        <v>5327</v>
      </c>
      <c r="G11" s="32">
        <f>SUM(Daily!G13,Daily!G168,Daily!G385,Daily!G602,Daily!G757,Daily!G819)</f>
        <v>4445</v>
      </c>
      <c r="H11" s="32">
        <f>SUM(Daily!H13,Daily!H168,Daily!H385,Daily!H602,Daily!H757,Daily!H819)</f>
        <v>6046</v>
      </c>
      <c r="I11" s="32">
        <f>SUM(Daily!I13,Daily!I168,Daily!I385,Daily!I602,Daily!I757,Daily!I819)</f>
        <v>6090</v>
      </c>
      <c r="J11" s="32">
        <f>SUM(Daily!J13,Daily!J168,Daily!J385,Daily!J602,Daily!J757,Daily!J819)</f>
        <v>475</v>
      </c>
      <c r="K11" s="32">
        <f>SUM(Daily!K13,Daily!K168,Daily!K385,Daily!K602,Daily!K757,Daily!K819)</f>
        <v>968</v>
      </c>
      <c r="L11" s="32">
        <f>SUM(Daily!L13,Daily!L168,Daily!L385,Daily!L602,Daily!L757,Daily!L819)</f>
        <v>1994</v>
      </c>
      <c r="M11" s="32">
        <f>SUM(Daily!M13,Daily!M168,Daily!M385,Daily!M602,Daily!M757,Daily!M819)</f>
        <v>3159</v>
      </c>
      <c r="N11" s="32">
        <f>SUM(Daily!N13,Daily!N168,Daily!N385,Daily!N602,Daily!N757,Daily!N819)</f>
        <v>6158</v>
      </c>
      <c r="O11" s="32">
        <f>SUM(Daily!O13,Daily!O168,Daily!O385,Daily!O602,Daily!O757,Daily!O819)</f>
        <v>5926</v>
      </c>
      <c r="P11" s="32">
        <f>SUM(Daily!P13,Daily!P168,Daily!P385,Daily!P602,Daily!P757,Daily!P819)</f>
        <v>3402</v>
      </c>
      <c r="Q11" s="32">
        <f>SUM(Daily!Q13,Daily!Q168,Daily!Q385,Daily!Q602,Daily!Q757,Daily!Q819)</f>
        <v>2520</v>
      </c>
      <c r="R11" s="32">
        <f>SUM(Daily!R13,Daily!R168,Daily!R385,Daily!R602,Daily!R757,Daily!R819)</f>
        <v>4493</v>
      </c>
      <c r="S11" s="32">
        <f>SUM(Daily!S13,Daily!S168,Daily!S385,Daily!S602,Daily!S757,Daily!S819)</f>
        <v>3871</v>
      </c>
      <c r="T11" s="32">
        <f>SUM(Daily!T13,Daily!T168,Daily!T385,Daily!T602,Daily!T757,Daily!T819)</f>
        <v>856</v>
      </c>
      <c r="U11" s="32">
        <f>SUM(Daily!U13,Daily!U168,Daily!U385,Daily!U602,Daily!U757,Daily!U819)</f>
        <v>889</v>
      </c>
      <c r="V11" s="32">
        <f>SUM(Daily!V13,Daily!V168,Daily!V385,Daily!V602,Daily!V757,Daily!V819)</f>
        <v>2352</v>
      </c>
      <c r="W11" s="32">
        <f>SUM(Daily!W13,Daily!W168,Daily!W385,Daily!W602,Daily!W757,Daily!W819)</f>
        <v>3353</v>
      </c>
      <c r="X11" s="32">
        <f>SUM(Daily!X13,Daily!X168,Daily!X385,Daily!X602,Daily!X757,Daily!X819)</f>
        <v>2863</v>
      </c>
      <c r="Y11" s="32">
        <f>SUM(Daily!Y13,Daily!Y168,Daily!Y385,Daily!Y602,Daily!Y757,Daily!Y819)</f>
        <v>1566</v>
      </c>
      <c r="Z11" s="32">
        <f>SUM(Daily!Z13,Daily!Z168,Daily!Z385,Daily!Z602,Daily!Z757,Daily!Z819)</f>
        <v>6054</v>
      </c>
      <c r="AA11" s="32">
        <f>SUM(Daily!AA13,Daily!AA168,Daily!AA385,Daily!AA602,Daily!AA757,Daily!AA819)</f>
        <v>6424</v>
      </c>
      <c r="AB11" s="107">
        <f t="shared" si="0"/>
        <v>45266</v>
      </c>
      <c r="AC11" s="18">
        <f t="shared" si="0"/>
        <v>44161</v>
      </c>
    </row>
    <row r="12" spans="1:29" ht="14.25" thickTop="1" thickBot="1" x14ac:dyDescent="0.25">
      <c r="A12" s="89" t="s">
        <v>22</v>
      </c>
      <c r="B12" s="32">
        <f>SUM(Daily!B14,Daily!B169,Daily!B386,Daily!B603,Daily!B758,Daily!B820)</f>
        <v>4972</v>
      </c>
      <c r="C12" s="32">
        <f>SUM(Daily!C14,Daily!C169,Daily!C386,Daily!C603,Daily!C758,Daily!C820)</f>
        <v>3617</v>
      </c>
      <c r="D12" s="32">
        <f>SUM(Daily!D14,Daily!D169,Daily!D386,Daily!D603,Daily!D758,Daily!D820)</f>
        <v>1625</v>
      </c>
      <c r="E12" s="32">
        <f>SUM(Daily!E14,Daily!E169,Daily!E386,Daily!E603,Daily!E758,Daily!E820)</f>
        <v>1648</v>
      </c>
      <c r="F12" s="32">
        <f>SUM(Daily!F14,Daily!F169,Daily!F386,Daily!F603,Daily!F758,Daily!F820)</f>
        <v>6235</v>
      </c>
      <c r="G12" s="32">
        <f>SUM(Daily!G14,Daily!G169,Daily!G386,Daily!G603,Daily!G758,Daily!G820)</f>
        <v>3454</v>
      </c>
      <c r="H12" s="32">
        <f>SUM(Daily!H14,Daily!H169,Daily!H386,Daily!H603,Daily!H758,Daily!H820)</f>
        <v>7091</v>
      </c>
      <c r="I12" s="32">
        <f>SUM(Daily!I14,Daily!I169,Daily!I386,Daily!I603,Daily!I758,Daily!I820)</f>
        <v>5966</v>
      </c>
      <c r="J12" s="32">
        <f>SUM(Daily!J14,Daily!J169,Daily!J386,Daily!J603,Daily!J758,Daily!J820)</f>
        <v>515</v>
      </c>
      <c r="K12" s="32">
        <f>SUM(Daily!K14,Daily!K169,Daily!K386,Daily!K603,Daily!K758,Daily!K820)</f>
        <v>1160</v>
      </c>
      <c r="L12" s="32">
        <f>SUM(Daily!L14,Daily!L169,Daily!L386,Daily!L603,Daily!L758,Daily!L820)</f>
        <v>1592</v>
      </c>
      <c r="M12" s="32">
        <f>SUM(Daily!M14,Daily!M169,Daily!M386,Daily!M603,Daily!M758,Daily!M820)</f>
        <v>3738</v>
      </c>
      <c r="N12" s="32">
        <f>SUM(Daily!N14,Daily!N169,Daily!N386,Daily!N603,Daily!N758,Daily!N820)</f>
        <v>5932</v>
      </c>
      <c r="O12" s="32">
        <f>SUM(Daily!O14,Daily!O169,Daily!O386,Daily!O603,Daily!O758,Daily!O820)</f>
        <v>6427</v>
      </c>
      <c r="P12" s="32">
        <f>SUM(Daily!P14,Daily!P169,Daily!P386,Daily!P603,Daily!P758,Daily!P820)</f>
        <v>3475</v>
      </c>
      <c r="Q12" s="32">
        <f>SUM(Daily!Q14,Daily!Q169,Daily!Q386,Daily!Q603,Daily!Q758,Daily!Q820)</f>
        <v>2248</v>
      </c>
      <c r="R12" s="32">
        <f>SUM(Daily!R14,Daily!R169,Daily!R386,Daily!R603,Daily!R758,Daily!R820)</f>
        <v>5109</v>
      </c>
      <c r="S12" s="32">
        <f>SUM(Daily!S14,Daily!S169,Daily!S386,Daily!S603,Daily!S758,Daily!S820)</f>
        <v>3692</v>
      </c>
      <c r="T12" s="32">
        <f>SUM(Daily!T14,Daily!T169,Daily!T386,Daily!T603,Daily!T758,Daily!T820)</f>
        <v>659</v>
      </c>
      <c r="U12" s="32">
        <f>SUM(Daily!U14,Daily!U169,Daily!U386,Daily!U603,Daily!U758,Daily!U820)</f>
        <v>836</v>
      </c>
      <c r="V12" s="32">
        <f>SUM(Daily!V14,Daily!V169,Daily!V386,Daily!V603,Daily!V758,Daily!V820)</f>
        <v>2065</v>
      </c>
      <c r="W12" s="32">
        <f>SUM(Daily!W14,Daily!W169,Daily!W386,Daily!W603,Daily!W758,Daily!W820)</f>
        <v>3922</v>
      </c>
      <c r="X12" s="32">
        <f>SUM(Daily!X14,Daily!X169,Daily!X386,Daily!X603,Daily!X758,Daily!X820)</f>
        <v>2787</v>
      </c>
      <c r="Y12" s="32">
        <f>SUM(Daily!Y14,Daily!Y169,Daily!Y386,Daily!Y603,Daily!Y758,Daily!Y820)</f>
        <v>1562</v>
      </c>
      <c r="Z12" s="32">
        <f>SUM(Daily!Z14,Daily!Z169,Daily!Z386,Daily!Z603,Daily!Z758,Daily!Z820)</f>
        <v>6896</v>
      </c>
      <c r="AA12" s="32">
        <f>SUM(Daily!AA14,Daily!AA169,Daily!AA386,Daily!AA603,Daily!AA758,Daily!AA820)</f>
        <v>6806</v>
      </c>
      <c r="AB12" s="107">
        <f t="shared" si="0"/>
        <v>48953</v>
      </c>
      <c r="AC12" s="18">
        <f t="shared" si="0"/>
        <v>45076</v>
      </c>
    </row>
    <row r="13" spans="1:29" ht="14.25" thickTop="1" thickBot="1" x14ac:dyDescent="0.25">
      <c r="A13" s="90" t="s">
        <v>27</v>
      </c>
      <c r="B13" s="32">
        <f>SUM(Daily!B15,Daily!B170,Daily!B387,Daily!B604,Daily!B759,Daily!B821)</f>
        <v>5584</v>
      </c>
      <c r="C13" s="32">
        <f>SUM(Daily!C15,Daily!C170,Daily!C387,Daily!C604,Daily!C759,Daily!C821)</f>
        <v>5055</v>
      </c>
      <c r="D13" s="32">
        <f>SUM(Daily!D15,Daily!D170,Daily!D387,Daily!D604,Daily!D759,Daily!D821)</f>
        <v>2034</v>
      </c>
      <c r="E13" s="32">
        <f>SUM(Daily!E15,Daily!E170,Daily!E387,Daily!E604,Daily!E759,Daily!E821)</f>
        <v>1571</v>
      </c>
      <c r="F13" s="32">
        <f>SUM(Daily!F15,Daily!F170,Daily!F387,Daily!F604,Daily!F759,Daily!F821)</f>
        <v>6842</v>
      </c>
      <c r="G13" s="32">
        <f>SUM(Daily!G15,Daily!G170,Daily!G387,Daily!G604,Daily!G759,Daily!G821)</f>
        <v>2967</v>
      </c>
      <c r="H13" s="32">
        <f>SUM(Daily!H15,Daily!H170,Daily!H387,Daily!H604,Daily!H759,Daily!H821)</f>
        <v>8810</v>
      </c>
      <c r="I13" s="32">
        <f>SUM(Daily!I15,Daily!I170,Daily!I387,Daily!I604,Daily!I759,Daily!I821)</f>
        <v>7045</v>
      </c>
      <c r="J13" s="32">
        <f>SUM(Daily!J15,Daily!J170,Daily!J387,Daily!J604,Daily!J759,Daily!J821)</f>
        <v>727</v>
      </c>
      <c r="K13" s="32">
        <f>SUM(Daily!K15,Daily!K170,Daily!K387,Daily!K604,Daily!K759,Daily!K821)</f>
        <v>1752</v>
      </c>
      <c r="L13" s="32">
        <f>SUM(Daily!L15,Daily!L170,Daily!L387,Daily!L604,Daily!L759,Daily!L821)</f>
        <v>1627</v>
      </c>
      <c r="M13" s="32">
        <f>SUM(Daily!M15,Daily!M170,Daily!M387,Daily!M604,Daily!M759,Daily!M821)</f>
        <v>5695</v>
      </c>
      <c r="N13" s="32">
        <f>SUM(Daily!N15,Daily!N170,Daily!N387,Daily!N604,Daily!N759,Daily!N821)</f>
        <v>6190</v>
      </c>
      <c r="O13" s="32">
        <f>SUM(Daily!O15,Daily!O170,Daily!O387,Daily!O604,Daily!O759,Daily!O821)</f>
        <v>9306</v>
      </c>
      <c r="P13" s="32">
        <f>SUM(Daily!P15,Daily!P170,Daily!P387,Daily!P604,Daily!P759,Daily!P821)</f>
        <v>3798</v>
      </c>
      <c r="Q13" s="32">
        <f>SUM(Daily!Q15,Daily!Q170,Daily!Q387,Daily!Q604,Daily!Q759,Daily!Q821)</f>
        <v>2479</v>
      </c>
      <c r="R13" s="32">
        <f>SUM(Daily!R15,Daily!R170,Daily!R387,Daily!R604,Daily!R759,Daily!R821)</f>
        <v>6134</v>
      </c>
      <c r="S13" s="32">
        <f>SUM(Daily!S15,Daily!S170,Daily!S387,Daily!S604,Daily!S759,Daily!S821)</f>
        <v>4402</v>
      </c>
      <c r="T13" s="32">
        <f>SUM(Daily!T15,Daily!T170,Daily!T387,Daily!T604,Daily!T759,Daily!T821)</f>
        <v>596</v>
      </c>
      <c r="U13" s="32">
        <f>SUM(Daily!U15,Daily!U170,Daily!U387,Daily!U604,Daily!U759,Daily!U821)</f>
        <v>785</v>
      </c>
      <c r="V13" s="32">
        <f>SUM(Daily!V15,Daily!V170,Daily!V387,Daily!V604,Daily!V759,Daily!V821)</f>
        <v>2020</v>
      </c>
      <c r="W13" s="32">
        <f>SUM(Daily!W15,Daily!W170,Daily!W387,Daily!W604,Daily!W759,Daily!W821)</f>
        <v>6338</v>
      </c>
      <c r="X13" s="32">
        <f>SUM(Daily!X15,Daily!X170,Daily!X387,Daily!X604,Daily!X759,Daily!X821)</f>
        <v>2744</v>
      </c>
      <c r="Y13" s="32">
        <f>SUM(Daily!Y15,Daily!Y170,Daily!Y387,Daily!Y604,Daily!Y759,Daily!Y821)</f>
        <v>1411</v>
      </c>
      <c r="Z13" s="32">
        <f>SUM(Daily!Z15,Daily!Z170,Daily!Z387,Daily!Z604,Daily!Z759,Daily!Z821)</f>
        <v>7821</v>
      </c>
      <c r="AA13" s="32">
        <f>SUM(Daily!AA15,Daily!AA170,Daily!AA387,Daily!AA604,Daily!AA759,Daily!AA821)</f>
        <v>7689</v>
      </c>
      <c r="AB13" s="107">
        <f t="shared" si="0"/>
        <v>54927</v>
      </c>
      <c r="AC13" s="18">
        <f t="shared" si="0"/>
        <v>56495</v>
      </c>
    </row>
    <row r="14" spans="1:29" ht="14.25" thickTop="1" thickBot="1" x14ac:dyDescent="0.25">
      <c r="A14" s="89" t="s">
        <v>28</v>
      </c>
      <c r="B14" s="32">
        <f>SUM(Daily!B16,Daily!B171,Daily!B388,Daily!B605,Daily!B760,Daily!B822)</f>
        <v>4835</v>
      </c>
      <c r="C14" s="32">
        <f>SUM(Daily!C16,Daily!C171,Daily!C388,Daily!C605,Daily!C760,Daily!C822)</f>
        <v>4821</v>
      </c>
      <c r="D14" s="32">
        <f>SUM(Daily!D16,Daily!D171,Daily!D388,Daily!D605,Daily!D760,Daily!D822)</f>
        <v>1670</v>
      </c>
      <c r="E14" s="32">
        <f>SUM(Daily!E16,Daily!E171,Daily!E388,Daily!E605,Daily!E760,Daily!E822)</f>
        <v>1449</v>
      </c>
      <c r="F14" s="32">
        <f>SUM(Daily!F16,Daily!F171,Daily!F388,Daily!F605,Daily!F760,Daily!F822)</f>
        <v>5784</v>
      </c>
      <c r="G14" s="32">
        <f>SUM(Daily!G16,Daily!G171,Daily!G388,Daily!G605,Daily!G760,Daily!G822)</f>
        <v>2529</v>
      </c>
      <c r="H14" s="32">
        <f>SUM(Daily!H16,Daily!H171,Daily!H388,Daily!H605,Daily!H760,Daily!H822)</f>
        <v>7836</v>
      </c>
      <c r="I14" s="32">
        <f>SUM(Daily!I16,Daily!I171,Daily!I388,Daily!I605,Daily!I760,Daily!I822)</f>
        <v>6115</v>
      </c>
      <c r="J14" s="32">
        <f>SUM(Daily!J16,Daily!J171,Daily!J388,Daily!J605,Daily!J760,Daily!J822)</f>
        <v>606</v>
      </c>
      <c r="K14" s="32">
        <f>SUM(Daily!K16,Daily!K171,Daily!K388,Daily!K605,Daily!K760,Daily!K822)</f>
        <v>1459</v>
      </c>
      <c r="L14" s="32">
        <f>SUM(Daily!L16,Daily!L171,Daily!L388,Daily!L605,Daily!L760,Daily!L822)</f>
        <v>1285</v>
      </c>
      <c r="M14" s="32">
        <f>SUM(Daily!M16,Daily!M171,Daily!M388,Daily!M605,Daily!M760,Daily!M822)</f>
        <v>4194</v>
      </c>
      <c r="N14" s="32">
        <f>SUM(Daily!N16,Daily!N171,Daily!N388,Daily!N605,Daily!N760,Daily!N822)</f>
        <v>5521</v>
      </c>
      <c r="O14" s="32">
        <f>SUM(Daily!O16,Daily!O171,Daily!O388,Daily!O605,Daily!O760,Daily!O822)</f>
        <v>6786</v>
      </c>
      <c r="P14" s="32">
        <f>SUM(Daily!P16,Daily!P171,Daily!P388,Daily!P605,Daily!P760,Daily!P822)</f>
        <v>3356</v>
      </c>
      <c r="Q14" s="32">
        <f>SUM(Daily!Q16,Daily!Q171,Daily!Q388,Daily!Q605,Daily!Q760,Daily!Q822)</f>
        <v>1941</v>
      </c>
      <c r="R14" s="32">
        <f>SUM(Daily!R16,Daily!R171,Daily!R388,Daily!R605,Daily!R760,Daily!R822)</f>
        <v>5086</v>
      </c>
      <c r="S14" s="32">
        <f>SUM(Daily!S16,Daily!S171,Daily!S388,Daily!S605,Daily!S760,Daily!S822)</f>
        <v>3832</v>
      </c>
      <c r="T14" s="32">
        <f>SUM(Daily!T16,Daily!T171,Daily!T388,Daily!T605,Daily!T760,Daily!T822)</f>
        <v>360</v>
      </c>
      <c r="U14" s="32">
        <f>SUM(Daily!U16,Daily!U171,Daily!U388,Daily!U605,Daily!U760,Daily!U822)</f>
        <v>580</v>
      </c>
      <c r="V14" s="32">
        <f>SUM(Daily!V16,Daily!V171,Daily!V388,Daily!V605,Daily!V760,Daily!V822)</f>
        <v>1889</v>
      </c>
      <c r="W14" s="32">
        <f>SUM(Daily!W16,Daily!W171,Daily!W388,Daily!W605,Daily!W760,Daily!W822)</f>
        <v>5206</v>
      </c>
      <c r="X14" s="32">
        <f>SUM(Daily!X16,Daily!X171,Daily!X388,Daily!X605,Daily!X760,Daily!X822)</f>
        <v>2306</v>
      </c>
      <c r="Y14" s="32">
        <f>SUM(Daily!Y16,Daily!Y171,Daily!Y388,Daily!Y605,Daily!Y760,Daily!Y822)</f>
        <v>1147</v>
      </c>
      <c r="Z14" s="32">
        <f>SUM(Daily!Z16,Daily!Z171,Daily!Z388,Daily!Z605,Daily!Z760,Daily!Z822)</f>
        <v>7515</v>
      </c>
      <c r="AA14" s="32">
        <f>SUM(Daily!AA16,Daily!AA171,Daily!AA388,Daily!AA605,Daily!AA760,Daily!AA822)</f>
        <v>8498</v>
      </c>
      <c r="AB14" s="107">
        <f t="shared" si="0"/>
        <v>48049</v>
      </c>
      <c r="AC14" s="18">
        <f t="shared" si="0"/>
        <v>48557</v>
      </c>
    </row>
    <row r="15" spans="1:29" ht="14.25" thickTop="1" thickBot="1" x14ac:dyDescent="0.25">
      <c r="A15" s="90" t="s">
        <v>29</v>
      </c>
      <c r="B15" s="32">
        <f>SUM(Daily!B17,Daily!B172,Daily!B389,Daily!B606,Daily!B761,Daily!B823)</f>
        <v>4707</v>
      </c>
      <c r="C15" s="32">
        <f>SUM(Daily!C17,Daily!C172,Daily!C389,Daily!C606,Daily!C761,Daily!C823)</f>
        <v>4854</v>
      </c>
      <c r="D15" s="32">
        <f>SUM(Daily!D17,Daily!D172,Daily!D389,Daily!D606,Daily!D761,Daily!D823)</f>
        <v>1830</v>
      </c>
      <c r="E15" s="32">
        <f>SUM(Daily!E17,Daily!E172,Daily!E389,Daily!E606,Daily!E761,Daily!E823)</f>
        <v>1442</v>
      </c>
      <c r="F15" s="32">
        <f>SUM(Daily!F17,Daily!F172,Daily!F389,Daily!F606,Daily!F761,Daily!F823)</f>
        <v>5656</v>
      </c>
      <c r="G15" s="32">
        <f>SUM(Daily!G17,Daily!G172,Daily!G389,Daily!G606,Daily!G761,Daily!G823)</f>
        <v>2472</v>
      </c>
      <c r="H15" s="32">
        <f>SUM(Daily!H17,Daily!H172,Daily!H389,Daily!H606,Daily!H761,Daily!H823)</f>
        <v>7895</v>
      </c>
      <c r="I15" s="32">
        <f>SUM(Daily!I17,Daily!I172,Daily!I389,Daily!I606,Daily!I761,Daily!I823)</f>
        <v>6065</v>
      </c>
      <c r="J15" s="32">
        <f>SUM(Daily!J17,Daily!J172,Daily!J389,Daily!J606,Daily!J761,Daily!J823)</f>
        <v>643</v>
      </c>
      <c r="K15" s="32">
        <f>SUM(Daily!K17,Daily!K172,Daily!K389,Daily!K606,Daily!K761,Daily!K823)</f>
        <v>845</v>
      </c>
      <c r="L15" s="32">
        <f>SUM(Daily!L17,Daily!L172,Daily!L389,Daily!L606,Daily!L761,Daily!L823)</f>
        <v>1426</v>
      </c>
      <c r="M15" s="32">
        <f>SUM(Daily!M17,Daily!M172,Daily!M389,Daily!M606,Daily!M761,Daily!M823)</f>
        <v>4400</v>
      </c>
      <c r="N15" s="32">
        <f>SUM(Daily!N17,Daily!N172,Daily!N389,Daily!N606,Daily!N761,Daily!N823)</f>
        <v>5319</v>
      </c>
      <c r="O15" s="32">
        <f>SUM(Daily!O17,Daily!O172,Daily!O389,Daily!O606,Daily!O761,Daily!O823)</f>
        <v>6772</v>
      </c>
      <c r="P15" s="32">
        <f>SUM(Daily!P17,Daily!P172,Daily!P389,Daily!P606,Daily!P761,Daily!P823)</f>
        <v>3104</v>
      </c>
      <c r="Q15" s="32">
        <f>SUM(Daily!Q17,Daily!Q172,Daily!Q389,Daily!Q606,Daily!Q761,Daily!Q823)</f>
        <v>2322</v>
      </c>
      <c r="R15" s="32">
        <f>SUM(Daily!R17,Daily!R172,Daily!R389,Daily!R606,Daily!R761,Daily!R823)</f>
        <v>5243</v>
      </c>
      <c r="S15" s="32">
        <f>SUM(Daily!S17,Daily!S172,Daily!S389,Daily!S606,Daily!S761,Daily!S823)</f>
        <v>3926</v>
      </c>
      <c r="T15" s="32">
        <f>SUM(Daily!T17,Daily!T172,Daily!T389,Daily!T606,Daily!T761,Daily!T823)</f>
        <v>575</v>
      </c>
      <c r="U15" s="32">
        <f>SUM(Daily!U17,Daily!U172,Daily!U389,Daily!U606,Daily!U761,Daily!U823)</f>
        <v>522</v>
      </c>
      <c r="V15" s="32">
        <f>SUM(Daily!V17,Daily!V172,Daily!V389,Daily!V606,Daily!V761,Daily!V823)</f>
        <v>2193</v>
      </c>
      <c r="W15" s="32">
        <f>SUM(Daily!W17,Daily!W172,Daily!W389,Daily!W606,Daily!W761,Daily!W823)</f>
        <v>5169</v>
      </c>
      <c r="X15" s="32">
        <f>SUM(Daily!X17,Daily!X172,Daily!X389,Daily!X606,Daily!X761,Daily!X823)</f>
        <v>2451</v>
      </c>
      <c r="Y15" s="32">
        <f>SUM(Daily!Y17,Daily!Y172,Daily!Y389,Daily!Y606,Daily!Y761,Daily!Y823)</f>
        <v>1031</v>
      </c>
      <c r="Z15" s="32">
        <f>SUM(Daily!Z17,Daily!Z172,Daily!Z389,Daily!Z606,Daily!Z761,Daily!Z823)</f>
        <v>7617</v>
      </c>
      <c r="AA15" s="32">
        <f>SUM(Daily!AA17,Daily!AA172,Daily!AA389,Daily!AA606,Daily!AA761,Daily!AA823)</f>
        <v>8736</v>
      </c>
      <c r="AB15" s="107">
        <f t="shared" si="0"/>
        <v>48659</v>
      </c>
      <c r="AC15" s="18">
        <f t="shared" si="0"/>
        <v>48556</v>
      </c>
    </row>
    <row r="16" spans="1:29" ht="14.25" thickTop="1" thickBot="1" x14ac:dyDescent="0.25">
      <c r="A16" s="89" t="s">
        <v>31</v>
      </c>
      <c r="B16" s="32">
        <f>SUM(Daily!B18,Daily!B173,Daily!B390,Daily!B607,Daily!B762,Daily!B824)</f>
        <v>4016</v>
      </c>
      <c r="C16" s="32">
        <f>SUM(Daily!C18,Daily!C173,Daily!C390,Daily!C607,Daily!C762,Daily!C824)</f>
        <v>4574</v>
      </c>
      <c r="D16" s="32">
        <f>SUM(Daily!D18,Daily!D173,Daily!D390,Daily!D607,Daily!D762,Daily!D824)</f>
        <v>1575</v>
      </c>
      <c r="E16" s="32">
        <f>SUM(Daily!E18,Daily!E173,Daily!E390,Daily!E607,Daily!E762,Daily!E824)</f>
        <v>1538</v>
      </c>
      <c r="F16" s="32">
        <f>SUM(Daily!F18,Daily!F173,Daily!F390,Daily!F607,Daily!F762,Daily!F824)</f>
        <v>4123</v>
      </c>
      <c r="G16" s="32">
        <f>SUM(Daily!G18,Daily!G173,Daily!G390,Daily!G607,Daily!G762,Daily!G824)</f>
        <v>2620</v>
      </c>
      <c r="H16" s="32">
        <f>SUM(Daily!H18,Daily!H173,Daily!H390,Daily!H607,Daily!H762,Daily!H824)</f>
        <v>7043</v>
      </c>
      <c r="I16" s="32">
        <f>SUM(Daily!I18,Daily!I173,Daily!I390,Daily!I607,Daily!I762,Daily!I824)</f>
        <v>6266</v>
      </c>
      <c r="J16" s="32">
        <f>SUM(Daily!J18,Daily!J173,Daily!J390,Daily!J607,Daily!J762,Daily!J824)</f>
        <v>772</v>
      </c>
      <c r="K16" s="32">
        <f>SUM(Daily!K18,Daily!K173,Daily!K390,Daily!K607,Daily!K762,Daily!K824)</f>
        <v>663</v>
      </c>
      <c r="L16" s="32">
        <f>SUM(Daily!L18,Daily!L173,Daily!L390,Daily!L607,Daily!L762,Daily!L824)</f>
        <v>1498</v>
      </c>
      <c r="M16" s="32">
        <f>SUM(Daily!M18,Daily!M173,Daily!M390,Daily!M607,Daily!M762,Daily!M824)</f>
        <v>3338</v>
      </c>
      <c r="N16" s="32">
        <f>SUM(Daily!N18,Daily!N173,Daily!N390,Daily!N607,Daily!N762,Daily!N824)</f>
        <v>4850</v>
      </c>
      <c r="O16" s="32">
        <f>SUM(Daily!O18,Daily!O173,Daily!O390,Daily!O607,Daily!O762,Daily!O824)</f>
        <v>5408</v>
      </c>
      <c r="P16" s="32">
        <f>SUM(Daily!P18,Daily!P173,Daily!P390,Daily!P607,Daily!P762,Daily!P824)</f>
        <v>2827</v>
      </c>
      <c r="Q16" s="32">
        <f>SUM(Daily!Q18,Daily!Q173,Daily!Q390,Daily!Q607,Daily!Q762,Daily!Q824)</f>
        <v>2222</v>
      </c>
      <c r="R16" s="32">
        <f>SUM(Daily!R18,Daily!R173,Daily!R390,Daily!R607,Daily!R762,Daily!R824)</f>
        <v>4433</v>
      </c>
      <c r="S16" s="32">
        <f>SUM(Daily!S18,Daily!S173,Daily!S390,Daily!S607,Daily!S762,Daily!S824)</f>
        <v>3664</v>
      </c>
      <c r="T16" s="32">
        <f>SUM(Daily!T18,Daily!T173,Daily!T390,Daily!T607,Daily!T762,Daily!T824)</f>
        <v>488</v>
      </c>
      <c r="U16" s="32">
        <f>SUM(Daily!U18,Daily!U173,Daily!U390,Daily!U607,Daily!U762,Daily!U824)</f>
        <v>483</v>
      </c>
      <c r="V16" s="32">
        <f>SUM(Daily!V18,Daily!V173,Daily!V390,Daily!V607,Daily!V762,Daily!V824)</f>
        <v>2179</v>
      </c>
      <c r="W16" s="32">
        <f>SUM(Daily!W18,Daily!W173,Daily!W390,Daily!W607,Daily!W762,Daily!W824)</f>
        <v>4035</v>
      </c>
      <c r="X16" s="32">
        <f>SUM(Daily!X18,Daily!X173,Daily!X390,Daily!X607,Daily!X762,Daily!X824)</f>
        <v>1800</v>
      </c>
      <c r="Y16" s="32">
        <f>SUM(Daily!Y18,Daily!Y173,Daily!Y390,Daily!Y607,Daily!Y762,Daily!Y824)</f>
        <v>952</v>
      </c>
      <c r="Z16" s="32">
        <f>SUM(Daily!Z18,Daily!Z173,Daily!Z390,Daily!Z607,Daily!Z762,Daily!Z824)</f>
        <v>7236</v>
      </c>
      <c r="AA16" s="32">
        <f>SUM(Daily!AA18,Daily!AA173,Daily!AA390,Daily!AA607,Daily!AA762,Daily!AA824)</f>
        <v>8337</v>
      </c>
      <c r="AB16" s="107">
        <f t="shared" si="0"/>
        <v>42840</v>
      </c>
      <c r="AC16" s="18">
        <f t="shared" si="0"/>
        <v>44100</v>
      </c>
    </row>
    <row r="17" spans="1:29" ht="14.25" thickTop="1" thickBot="1" x14ac:dyDescent="0.25">
      <c r="A17" s="90" t="s">
        <v>33</v>
      </c>
      <c r="B17" s="32">
        <f>SUM(Daily!B19,Daily!B174,Daily!B391,Daily!B608,Daily!B763,Daily!B825)</f>
        <v>4065</v>
      </c>
      <c r="C17" s="32">
        <f>SUM(Daily!C19,Daily!C174,Daily!C391,Daily!C608,Daily!C763,Daily!C825)</f>
        <v>4352</v>
      </c>
      <c r="D17" s="32">
        <f>SUM(Daily!D19,Daily!D174,Daily!D391,Daily!D608,Daily!D763,Daily!D825)</f>
        <v>1480</v>
      </c>
      <c r="E17" s="32">
        <f>SUM(Daily!E19,Daily!E174,Daily!E391,Daily!E608,Daily!E763,Daily!E825)</f>
        <v>1445</v>
      </c>
      <c r="F17" s="32">
        <f>SUM(Daily!F19,Daily!F174,Daily!F391,Daily!F608,Daily!F763,Daily!F825)</f>
        <v>3701</v>
      </c>
      <c r="G17" s="32">
        <f>SUM(Daily!G19,Daily!G174,Daily!G391,Daily!G608,Daily!G763,Daily!G825)</f>
        <v>2690</v>
      </c>
      <c r="H17" s="32">
        <f>SUM(Daily!H19,Daily!H174,Daily!H391,Daily!H608,Daily!H763,Daily!H825)</f>
        <v>6855</v>
      </c>
      <c r="I17" s="32">
        <f>SUM(Daily!I19,Daily!I174,Daily!I391,Daily!I608,Daily!I763,Daily!I825)</f>
        <v>6153</v>
      </c>
      <c r="J17" s="32">
        <f>SUM(Daily!J19,Daily!J174,Daily!J391,Daily!J608,Daily!J763,Daily!J825)</f>
        <v>562</v>
      </c>
      <c r="K17" s="32">
        <f>SUM(Daily!K19,Daily!K174,Daily!K391,Daily!K608,Daily!K763,Daily!K825)</f>
        <v>673</v>
      </c>
      <c r="L17" s="32">
        <f>SUM(Daily!L19,Daily!L174,Daily!L391,Daily!L608,Daily!L763,Daily!L825)</f>
        <v>1623</v>
      </c>
      <c r="M17" s="32">
        <f>SUM(Daily!M19,Daily!M174,Daily!M391,Daily!M608,Daily!M763,Daily!M825)</f>
        <v>2425</v>
      </c>
      <c r="N17" s="32">
        <f>SUM(Daily!N19,Daily!N174,Daily!N391,Daily!N608,Daily!N763,Daily!N825)</f>
        <v>4975</v>
      </c>
      <c r="O17" s="32">
        <f>SUM(Daily!O19,Daily!O174,Daily!O391,Daily!O608,Daily!O763,Daily!O825)</f>
        <v>5057</v>
      </c>
      <c r="P17" s="32">
        <f>SUM(Daily!P19,Daily!P174,Daily!P391,Daily!P608,Daily!P763,Daily!P825)</f>
        <v>2904</v>
      </c>
      <c r="Q17" s="32">
        <f>SUM(Daily!Q19,Daily!Q174,Daily!Q391,Daily!Q608,Daily!Q763,Daily!Q825)</f>
        <v>2096</v>
      </c>
      <c r="R17" s="32">
        <f>SUM(Daily!R19,Daily!R174,Daily!R391,Daily!R608,Daily!R763,Daily!R825)</f>
        <v>4282</v>
      </c>
      <c r="S17" s="32">
        <f>SUM(Daily!S19,Daily!S174,Daily!S391,Daily!S608,Daily!S763,Daily!S825)</f>
        <v>3913</v>
      </c>
      <c r="T17" s="32">
        <f>SUM(Daily!T19,Daily!T174,Daily!T391,Daily!T608,Daily!T763,Daily!T825)</f>
        <v>351</v>
      </c>
      <c r="U17" s="32">
        <f>SUM(Daily!U19,Daily!U174,Daily!U391,Daily!U608,Daily!U763,Daily!U825)</f>
        <v>534</v>
      </c>
      <c r="V17" s="32">
        <f>SUM(Daily!V19,Daily!V174,Daily!V391,Daily!V608,Daily!V763,Daily!V825)</f>
        <v>2303</v>
      </c>
      <c r="W17" s="32">
        <f>SUM(Daily!W19,Daily!W174,Daily!W391,Daily!W608,Daily!W763,Daily!W825)</f>
        <v>3463</v>
      </c>
      <c r="X17" s="32">
        <f>SUM(Daily!X19,Daily!X174,Daily!X391,Daily!X608,Daily!X763,Daily!X825)</f>
        <v>1888</v>
      </c>
      <c r="Y17" s="32">
        <f>SUM(Daily!Y19,Daily!Y174,Daily!Y391,Daily!Y608,Daily!Y763,Daily!Y825)</f>
        <v>976</v>
      </c>
      <c r="Z17" s="32">
        <f>SUM(Daily!Z19,Daily!Z174,Daily!Z391,Daily!Z608,Daily!Z763,Daily!Z825)</f>
        <v>7376</v>
      </c>
      <c r="AA17" s="32">
        <f>SUM(Daily!AA19,Daily!AA174,Daily!AA391,Daily!AA608,Daily!AA763,Daily!AA825)</f>
        <v>8450</v>
      </c>
      <c r="AB17" s="107">
        <f t="shared" si="0"/>
        <v>42365</v>
      </c>
      <c r="AC17" s="18">
        <f t="shared" si="0"/>
        <v>42227</v>
      </c>
    </row>
    <row r="18" spans="1:29" ht="14.25" thickTop="1" thickBot="1" x14ac:dyDescent="0.25">
      <c r="A18" s="89" t="s">
        <v>34</v>
      </c>
      <c r="B18" s="32">
        <f>SUM(Daily!B20,Daily!B175,Daily!B392,Daily!B609,Daily!B764,Daily!B826)</f>
        <v>4240</v>
      </c>
      <c r="C18" s="32">
        <f>SUM(Daily!C20,Daily!C175,Daily!C392,Daily!C609,Daily!C764,Daily!C826)</f>
        <v>4847</v>
      </c>
      <c r="D18" s="32">
        <f>SUM(Daily!D20,Daily!D175,Daily!D392,Daily!D609,Daily!D764,Daily!D826)</f>
        <v>1610</v>
      </c>
      <c r="E18" s="32">
        <f>SUM(Daily!E20,Daily!E175,Daily!E392,Daily!E609,Daily!E764,Daily!E826)</f>
        <v>1618</v>
      </c>
      <c r="F18" s="32">
        <f>SUM(Daily!F20,Daily!F175,Daily!F392,Daily!F609,Daily!F764,Daily!F826)</f>
        <v>3671</v>
      </c>
      <c r="G18" s="32">
        <f>SUM(Daily!G20,Daily!G175,Daily!G392,Daily!G609,Daily!G764,Daily!G826)</f>
        <v>3273</v>
      </c>
      <c r="H18" s="32">
        <f>SUM(Daily!H20,Daily!H175,Daily!H392,Daily!H609,Daily!H764,Daily!H826)</f>
        <v>7118</v>
      </c>
      <c r="I18" s="32">
        <f>SUM(Daily!I20,Daily!I175,Daily!I392,Daily!I609,Daily!I764,Daily!I826)</f>
        <v>6724</v>
      </c>
      <c r="J18" s="32">
        <f>SUM(Daily!J20,Daily!J175,Daily!J392,Daily!J609,Daily!J764,Daily!J826)</f>
        <v>693</v>
      </c>
      <c r="K18" s="32">
        <f>SUM(Daily!K20,Daily!K175,Daily!K392,Daily!K609,Daily!K764,Daily!K826)</f>
        <v>565</v>
      </c>
      <c r="L18" s="32">
        <f>SUM(Daily!L20,Daily!L175,Daily!L392,Daily!L609,Daily!L764,Daily!L826)</f>
        <v>2050</v>
      </c>
      <c r="M18" s="32">
        <f>SUM(Daily!M20,Daily!M175,Daily!M392,Daily!M609,Daily!M764,Daily!M826)</f>
        <v>2400</v>
      </c>
      <c r="N18" s="32">
        <f>SUM(Daily!N20,Daily!N175,Daily!N392,Daily!N609,Daily!N764,Daily!N826)</f>
        <v>5540</v>
      </c>
      <c r="O18" s="32">
        <f>SUM(Daily!O20,Daily!O175,Daily!O392,Daily!O609,Daily!O764,Daily!O826)</f>
        <v>4783</v>
      </c>
      <c r="P18" s="32">
        <f>SUM(Daily!P20,Daily!P175,Daily!P392,Daily!P609,Daily!P764,Daily!P826)</f>
        <v>3133</v>
      </c>
      <c r="Q18" s="32">
        <f>SUM(Daily!Q20,Daily!Q175,Daily!Q392,Daily!Q609,Daily!Q764,Daily!Q826)</f>
        <v>2137</v>
      </c>
      <c r="R18" s="32">
        <f>SUM(Daily!R20,Daily!R175,Daily!R392,Daily!R609,Daily!R764,Daily!R826)</f>
        <v>4432</v>
      </c>
      <c r="S18" s="32">
        <f>SUM(Daily!S20,Daily!S175,Daily!S392,Daily!S609,Daily!S764,Daily!S826)</f>
        <v>3915</v>
      </c>
      <c r="T18" s="32">
        <f>SUM(Daily!T20,Daily!T175,Daily!T392,Daily!T609,Daily!T764,Daily!T826)</f>
        <v>456</v>
      </c>
      <c r="U18" s="32">
        <f>SUM(Daily!U20,Daily!U175,Daily!U392,Daily!U609,Daily!U764,Daily!U826)</f>
        <v>436</v>
      </c>
      <c r="V18" s="32">
        <f>SUM(Daily!V20,Daily!V175,Daily!V392,Daily!V609,Daily!V764,Daily!V826)</f>
        <v>2985</v>
      </c>
      <c r="W18" s="32">
        <f>SUM(Daily!W20,Daily!W175,Daily!W392,Daily!W609,Daily!W764,Daily!W826)</f>
        <v>3372</v>
      </c>
      <c r="X18" s="32">
        <f>SUM(Daily!X20,Daily!X175,Daily!X392,Daily!X609,Daily!X764,Daily!X826)</f>
        <v>1919</v>
      </c>
      <c r="Y18" s="32">
        <f>SUM(Daily!Y20,Daily!Y175,Daily!Y392,Daily!Y609,Daily!Y764,Daily!Y826)</f>
        <v>900</v>
      </c>
      <c r="Z18" s="32">
        <f>SUM(Daily!Z20,Daily!Z175,Daily!Z392,Daily!Z609,Daily!Z764,Daily!Z826)</f>
        <v>7606</v>
      </c>
      <c r="AA18" s="32">
        <f>SUM(Daily!AA20,Daily!AA175,Daily!AA392,Daily!AA609,Daily!AA764,Daily!AA826)</f>
        <v>8536</v>
      </c>
      <c r="AB18" s="107">
        <f t="shared" si="0"/>
        <v>45453</v>
      </c>
      <c r="AC18" s="18">
        <f t="shared" si="0"/>
        <v>43506</v>
      </c>
    </row>
    <row r="19" spans="1:29" ht="14.25" thickTop="1" thickBot="1" x14ac:dyDescent="0.25">
      <c r="A19" s="90" t="s">
        <v>35</v>
      </c>
      <c r="B19" s="32">
        <f>SUM(Daily!B21,Daily!B176,Daily!B393,Daily!B610,Daily!B765,Daily!B827)</f>
        <v>4654</v>
      </c>
      <c r="C19" s="32">
        <f>SUM(Daily!C21,Daily!C176,Daily!C393,Daily!C610,Daily!C765,Daily!C827)</f>
        <v>5277</v>
      </c>
      <c r="D19" s="32">
        <f>SUM(Daily!D21,Daily!D176,Daily!D393,Daily!D610,Daily!D765,Daily!D827)</f>
        <v>1868</v>
      </c>
      <c r="E19" s="32">
        <f>SUM(Daily!E21,Daily!E176,Daily!E393,Daily!E610,Daily!E765,Daily!E827)</f>
        <v>1676</v>
      </c>
      <c r="F19" s="32">
        <f>SUM(Daily!F21,Daily!F176,Daily!F393,Daily!F610,Daily!F765,Daily!F827)</f>
        <v>3783</v>
      </c>
      <c r="G19" s="32">
        <f>SUM(Daily!G21,Daily!G176,Daily!G393,Daily!G610,Daily!G765,Daily!G827)</f>
        <v>4549</v>
      </c>
      <c r="H19" s="32">
        <f>SUM(Daily!H21,Daily!H176,Daily!H393,Daily!H610,Daily!H765,Daily!H827)</f>
        <v>7686</v>
      </c>
      <c r="I19" s="32">
        <f>SUM(Daily!I21,Daily!I176,Daily!I393,Daily!I610,Daily!I765,Daily!I827)</f>
        <v>7593</v>
      </c>
      <c r="J19" s="32">
        <f>SUM(Daily!J21,Daily!J176,Daily!J393,Daily!J610,Daily!J765,Daily!J827)</f>
        <v>758</v>
      </c>
      <c r="K19" s="32">
        <f>SUM(Daily!K21,Daily!K176,Daily!K393,Daily!K610,Daily!K765,Daily!K827)</f>
        <v>530</v>
      </c>
      <c r="L19" s="32">
        <f>SUM(Daily!L21,Daily!L176,Daily!L393,Daily!L610,Daily!L765,Daily!L827)</f>
        <v>3363</v>
      </c>
      <c r="M19" s="32">
        <f>SUM(Daily!M21,Daily!M176,Daily!M393,Daily!M610,Daily!M765,Daily!M827)</f>
        <v>2467</v>
      </c>
      <c r="N19" s="32">
        <f>SUM(Daily!N21,Daily!N176,Daily!N393,Daily!N610,Daily!N765,Daily!N827)</f>
        <v>7040</v>
      </c>
      <c r="O19" s="32">
        <f>SUM(Daily!O21,Daily!O176,Daily!O393,Daily!O610,Daily!O765,Daily!O827)</f>
        <v>5348</v>
      </c>
      <c r="P19" s="32">
        <f>SUM(Daily!P21,Daily!P176,Daily!P393,Daily!P610,Daily!P765,Daily!P827)</f>
        <v>3748</v>
      </c>
      <c r="Q19" s="32">
        <f>SUM(Daily!Q21,Daily!Q176,Daily!Q393,Daily!Q610,Daily!Q765,Daily!Q827)</f>
        <v>2501</v>
      </c>
      <c r="R19" s="32">
        <f>SUM(Daily!R21,Daily!R176,Daily!R393,Daily!R610,Daily!R765,Daily!R827)</f>
        <v>4846</v>
      </c>
      <c r="S19" s="32">
        <f>SUM(Daily!S21,Daily!S176,Daily!S393,Daily!S610,Daily!S765,Daily!S827)</f>
        <v>4949</v>
      </c>
      <c r="T19" s="32">
        <f>SUM(Daily!T21,Daily!T176,Daily!T393,Daily!T610,Daily!T765,Daily!T827)</f>
        <v>581</v>
      </c>
      <c r="U19" s="32">
        <f>SUM(Daily!U21,Daily!U176,Daily!U393,Daily!U610,Daily!U765,Daily!U827)</f>
        <v>426</v>
      </c>
      <c r="V19" s="32">
        <f>SUM(Daily!V21,Daily!V176,Daily!V393,Daily!V610,Daily!V765,Daily!V827)</f>
        <v>3974</v>
      </c>
      <c r="W19" s="32">
        <f>SUM(Daily!W21,Daily!W176,Daily!W393,Daily!W610,Daily!W765,Daily!W827)</f>
        <v>3904</v>
      </c>
      <c r="X19" s="32">
        <f>SUM(Daily!X21,Daily!X176,Daily!X393,Daily!X610,Daily!X765,Daily!X827)</f>
        <v>2462</v>
      </c>
      <c r="Y19" s="32">
        <f>SUM(Daily!Y21,Daily!Y176,Daily!Y393,Daily!Y610,Daily!Y765,Daily!Y827)</f>
        <v>1059</v>
      </c>
      <c r="Z19" s="32">
        <f>SUM(Daily!Z21,Daily!Z176,Daily!Z393,Daily!Z610,Daily!Z765,Daily!Z827)</f>
        <v>8148</v>
      </c>
      <c r="AA19" s="32">
        <f>SUM(Daily!AA21,Daily!AA176,Daily!AA393,Daily!AA610,Daily!AA765,Daily!AA827)</f>
        <v>10071</v>
      </c>
      <c r="AB19" s="107">
        <f t="shared" si="0"/>
        <v>52911</v>
      </c>
      <c r="AC19" s="18">
        <f t="shared" si="0"/>
        <v>50350</v>
      </c>
    </row>
    <row r="20" spans="1:29" ht="14.25" thickTop="1" thickBot="1" x14ac:dyDescent="0.25">
      <c r="A20" s="89" t="s">
        <v>36</v>
      </c>
      <c r="B20" s="32">
        <f>SUM(Daily!B22,Daily!B177,Daily!B394,Daily!B611,Daily!B766,Daily!B828)</f>
        <v>5415</v>
      </c>
      <c r="C20" s="32">
        <f>SUM(Daily!C22,Daily!C177,Daily!C394,Daily!C611,Daily!C766,Daily!C828)</f>
        <v>5977</v>
      </c>
      <c r="D20" s="32">
        <f>SUM(Daily!D22,Daily!D177,Daily!D394,Daily!D611,Daily!D766,Daily!D828)</f>
        <v>2006</v>
      </c>
      <c r="E20" s="32">
        <f>SUM(Daily!E22,Daily!E177,Daily!E394,Daily!E611,Daily!E766,Daily!E828)</f>
        <v>1972</v>
      </c>
      <c r="F20" s="32">
        <f>SUM(Daily!F22,Daily!F177,Daily!F394,Daily!F611,Daily!F766,Daily!F828)</f>
        <v>4486</v>
      </c>
      <c r="G20" s="32">
        <f>SUM(Daily!G22,Daily!G177,Daily!G394,Daily!G611,Daily!G766,Daily!G828)</f>
        <v>6377</v>
      </c>
      <c r="H20" s="32">
        <f>SUM(Daily!H22,Daily!H177,Daily!H394,Daily!H611,Daily!H766,Daily!H828)</f>
        <v>8044</v>
      </c>
      <c r="I20" s="32">
        <f>SUM(Daily!I22,Daily!I177,Daily!I394,Daily!I611,Daily!I766,Daily!I828)</f>
        <v>9246</v>
      </c>
      <c r="J20" s="32">
        <f>SUM(Daily!J22,Daily!J177,Daily!J394,Daily!J611,Daily!J766,Daily!J828)</f>
        <v>1027</v>
      </c>
      <c r="K20" s="32">
        <f>SUM(Daily!K22,Daily!K177,Daily!K394,Daily!K611,Daily!K766,Daily!K828)</f>
        <v>660</v>
      </c>
      <c r="L20" s="32">
        <f>SUM(Daily!L22,Daily!L177,Daily!L394,Daily!L611,Daily!L766,Daily!L828)</f>
        <v>3371</v>
      </c>
      <c r="M20" s="32">
        <f>SUM(Daily!M22,Daily!M177,Daily!M394,Daily!M611,Daily!M766,Daily!M828)</f>
        <v>2277</v>
      </c>
      <c r="N20" s="32">
        <f>SUM(Daily!N22,Daily!N177,Daily!N394,Daily!N611,Daily!N766,Daily!N828)</f>
        <v>7980</v>
      </c>
      <c r="O20" s="32">
        <f>SUM(Daily!O22,Daily!O177,Daily!O394,Daily!O611,Daily!O766,Daily!O828)</f>
        <v>6178</v>
      </c>
      <c r="P20" s="32">
        <f>SUM(Daily!P22,Daily!P177,Daily!P394,Daily!P611,Daily!P766,Daily!P828)</f>
        <v>3894</v>
      </c>
      <c r="Q20" s="32">
        <f>SUM(Daily!Q22,Daily!Q177,Daily!Q394,Daily!Q611,Daily!Q766,Daily!Q828)</f>
        <v>3240</v>
      </c>
      <c r="R20" s="32">
        <f>SUM(Daily!R22,Daily!R177,Daily!R394,Daily!R611,Daily!R766,Daily!R828)</f>
        <v>5514</v>
      </c>
      <c r="S20" s="32">
        <f>SUM(Daily!S22,Daily!S177,Daily!S394,Daily!S611,Daily!S766,Daily!S828)</f>
        <v>5719</v>
      </c>
      <c r="T20" s="32">
        <f>SUM(Daily!T22,Daily!T177,Daily!T394,Daily!T611,Daily!T766,Daily!T828)</f>
        <v>1278</v>
      </c>
      <c r="U20" s="32">
        <f>SUM(Daily!U22,Daily!U177,Daily!U394,Daily!U611,Daily!U766,Daily!U828)</f>
        <v>487</v>
      </c>
      <c r="V20" s="32">
        <f>SUM(Daily!V22,Daily!V177,Daily!V394,Daily!V611,Daily!V766,Daily!V828)</f>
        <v>5085</v>
      </c>
      <c r="W20" s="32">
        <f>SUM(Daily!W22,Daily!W177,Daily!W394,Daily!W611,Daily!W766,Daily!W828)</f>
        <v>4321</v>
      </c>
      <c r="X20" s="32">
        <f>SUM(Daily!X22,Daily!X177,Daily!X394,Daily!X611,Daily!X766,Daily!X828)</f>
        <v>2827</v>
      </c>
      <c r="Y20" s="32">
        <f>SUM(Daily!Y22,Daily!Y177,Daily!Y394,Daily!Y611,Daily!Y766,Daily!Y828)</f>
        <v>1238</v>
      </c>
      <c r="Z20" s="32">
        <f>SUM(Daily!Z22,Daily!Z177,Daily!Z394,Daily!Z611,Daily!Z766,Daily!Z828)</f>
        <v>9317</v>
      </c>
      <c r="AA20" s="32">
        <f>SUM(Daily!AA22,Daily!AA177,Daily!AA394,Daily!AA611,Daily!AA766,Daily!AA828)</f>
        <v>10152</v>
      </c>
      <c r="AB20" s="107">
        <f t="shared" si="0"/>
        <v>60244</v>
      </c>
      <c r="AC20" s="18">
        <f t="shared" si="0"/>
        <v>57844</v>
      </c>
    </row>
    <row r="21" spans="1:29" ht="14.25" thickTop="1" thickBot="1" x14ac:dyDescent="0.25">
      <c r="A21" s="90" t="s">
        <v>30</v>
      </c>
      <c r="B21" s="32">
        <f>SUM(Daily!B23,Daily!B178,Daily!B395,Daily!B612,Daily!B767,Daily!B829)</f>
        <v>6092</v>
      </c>
      <c r="C21" s="32">
        <f>SUM(Daily!C23,Daily!C178,Daily!C395,Daily!C612,Daily!C767,Daily!C829)</f>
        <v>6566</v>
      </c>
      <c r="D21" s="32">
        <f>SUM(Daily!D23,Daily!D178,Daily!D395,Daily!D612,Daily!D767,Daily!D829)</f>
        <v>2041</v>
      </c>
      <c r="E21" s="32">
        <f>SUM(Daily!E23,Daily!E178,Daily!E395,Daily!E612,Daily!E767,Daily!E829)</f>
        <v>2276</v>
      </c>
      <c r="F21" s="32">
        <f>SUM(Daily!F23,Daily!F178,Daily!F395,Daily!F612,Daily!F767,Daily!F829)</f>
        <v>4636</v>
      </c>
      <c r="G21" s="32">
        <f>SUM(Daily!G23,Daily!G178,Daily!G395,Daily!G612,Daily!G767,Daily!G829)</f>
        <v>6451</v>
      </c>
      <c r="H21" s="32">
        <f>SUM(Daily!H23,Daily!H178,Daily!H395,Daily!H612,Daily!H767,Daily!H829)</f>
        <v>8341</v>
      </c>
      <c r="I21" s="32">
        <f>SUM(Daily!I23,Daily!I178,Daily!I395,Daily!I612,Daily!I767,Daily!I829)</f>
        <v>9418</v>
      </c>
      <c r="J21" s="32">
        <f>SUM(Daily!J23,Daily!J178,Daily!J395,Daily!J612,Daily!J767,Daily!J829)</f>
        <v>1065</v>
      </c>
      <c r="K21" s="32">
        <f>SUM(Daily!K23,Daily!K178,Daily!K395,Daily!K612,Daily!K767,Daily!K829)</f>
        <v>607</v>
      </c>
      <c r="L21" s="32">
        <f>SUM(Daily!L23,Daily!L178,Daily!L395,Daily!L612,Daily!L767,Daily!L829)</f>
        <v>3858</v>
      </c>
      <c r="M21" s="32">
        <f>SUM(Daily!M23,Daily!M178,Daily!M395,Daily!M612,Daily!M767,Daily!M829)</f>
        <v>2330</v>
      </c>
      <c r="N21" s="32">
        <f>SUM(Daily!N23,Daily!N178,Daily!N395,Daily!N612,Daily!N767,Daily!N829)</f>
        <v>7819</v>
      </c>
      <c r="O21" s="32">
        <f>SUM(Daily!O23,Daily!O178,Daily!O395,Daily!O612,Daily!O767,Daily!O829)</f>
        <v>6886</v>
      </c>
      <c r="P21" s="32">
        <f>SUM(Daily!P23,Daily!P178,Daily!P395,Daily!P612,Daily!P767,Daily!P829)</f>
        <v>3220</v>
      </c>
      <c r="Q21" s="32">
        <f>SUM(Daily!Q23,Daily!Q178,Daily!Q395,Daily!Q612,Daily!Q767,Daily!Q829)</f>
        <v>3797</v>
      </c>
      <c r="R21" s="32">
        <f>SUM(Daily!R23,Daily!R178,Daily!R395,Daily!R612,Daily!R767,Daily!R829)</f>
        <v>4829</v>
      </c>
      <c r="S21" s="32">
        <f>SUM(Daily!S23,Daily!S178,Daily!S395,Daily!S612,Daily!S767,Daily!S829)</f>
        <v>6508</v>
      </c>
      <c r="T21" s="32">
        <f>SUM(Daily!T23,Daily!T178,Daily!T395,Daily!T612,Daily!T767,Daily!T829)</f>
        <v>867</v>
      </c>
      <c r="U21" s="32">
        <f>SUM(Daily!U23,Daily!U178,Daily!U395,Daily!U612,Daily!U767,Daily!U829)</f>
        <v>571</v>
      </c>
      <c r="V21" s="32">
        <f>SUM(Daily!V23,Daily!V178,Daily!V395,Daily!V612,Daily!V767,Daily!V829)</f>
        <v>4302</v>
      </c>
      <c r="W21" s="32">
        <f>SUM(Daily!W23,Daily!W178,Daily!W395,Daily!W612,Daily!W767,Daily!W829)</f>
        <v>4319</v>
      </c>
      <c r="X21" s="32">
        <f>SUM(Daily!X23,Daily!X178,Daily!X395,Daily!X612,Daily!X767,Daily!X829)</f>
        <v>2970</v>
      </c>
      <c r="Y21" s="32">
        <f>SUM(Daily!Y23,Daily!Y178,Daily!Y395,Daily!Y612,Daily!Y767,Daily!Y829)</f>
        <v>1466</v>
      </c>
      <c r="Z21" s="32">
        <f>SUM(Daily!Z23,Daily!Z178,Daily!Z395,Daily!Z612,Daily!Z767,Daily!Z829)</f>
        <v>9181</v>
      </c>
      <c r="AA21" s="32">
        <f>SUM(Daily!AA23,Daily!AA178,Daily!AA395,Daily!AA612,Daily!AA767,Daily!AA829)</f>
        <v>9674</v>
      </c>
      <c r="AB21" s="107">
        <f t="shared" si="0"/>
        <v>59221</v>
      </c>
      <c r="AC21" s="18">
        <f t="shared" si="0"/>
        <v>60869</v>
      </c>
    </row>
    <row r="22" spans="1:29" ht="14.25" thickTop="1" thickBot="1" x14ac:dyDescent="0.25">
      <c r="A22" s="89" t="s">
        <v>32</v>
      </c>
      <c r="B22" s="32">
        <f>SUM(Daily!B24,Daily!B179,Daily!B396,Daily!B613,Daily!B768,Daily!B830)</f>
        <v>5716</v>
      </c>
      <c r="C22" s="32">
        <f>SUM(Daily!C24,Daily!C179,Daily!C396,Daily!C613,Daily!C768,Daily!C830)</f>
        <v>5319</v>
      </c>
      <c r="D22" s="32">
        <f>SUM(Daily!D24,Daily!D179,Daily!D396,Daily!D613,Daily!D768,Daily!D830)</f>
        <v>1705</v>
      </c>
      <c r="E22" s="32">
        <f>SUM(Daily!E24,Daily!E179,Daily!E396,Daily!E613,Daily!E768,Daily!E830)</f>
        <v>2112</v>
      </c>
      <c r="F22" s="32">
        <f>SUM(Daily!F24,Daily!F179,Daily!F396,Daily!F613,Daily!F768,Daily!F830)</f>
        <v>3875</v>
      </c>
      <c r="G22" s="32">
        <f>SUM(Daily!G24,Daily!G179,Daily!G396,Daily!G613,Daily!G768,Daily!G830)</f>
        <v>5697</v>
      </c>
      <c r="H22" s="32">
        <f>SUM(Daily!H24,Daily!H179,Daily!H396,Daily!H613,Daily!H768,Daily!H830)</f>
        <v>7721</v>
      </c>
      <c r="I22" s="32">
        <f>SUM(Daily!I24,Daily!I179,Daily!I396,Daily!I613,Daily!I768,Daily!I830)</f>
        <v>8969</v>
      </c>
      <c r="J22" s="32">
        <f>SUM(Daily!J24,Daily!J179,Daily!J396,Daily!J613,Daily!J768,Daily!J830)</f>
        <v>1204</v>
      </c>
      <c r="K22" s="32">
        <f>SUM(Daily!K24,Daily!K179,Daily!K396,Daily!K613,Daily!K768,Daily!K830)</f>
        <v>638</v>
      </c>
      <c r="L22" s="32">
        <f>SUM(Daily!L24,Daily!L179,Daily!L396,Daily!L613,Daily!L768,Daily!L830)</f>
        <v>4770</v>
      </c>
      <c r="M22" s="32">
        <f>SUM(Daily!M24,Daily!M179,Daily!M396,Daily!M613,Daily!M768,Daily!M830)</f>
        <v>1796</v>
      </c>
      <c r="N22" s="32">
        <f>SUM(Daily!N24,Daily!N179,Daily!N396,Daily!N613,Daily!N768,Daily!N830)</f>
        <v>7878</v>
      </c>
      <c r="O22" s="32">
        <f>SUM(Daily!O24,Daily!O179,Daily!O396,Daily!O613,Daily!O768,Daily!O830)</f>
        <v>6306</v>
      </c>
      <c r="P22" s="32">
        <f>SUM(Daily!P24,Daily!P179,Daily!P396,Daily!P613,Daily!P768,Daily!P830)</f>
        <v>2798</v>
      </c>
      <c r="Q22" s="32">
        <f>SUM(Daily!Q24,Daily!Q179,Daily!Q396,Daily!Q613,Daily!Q768,Daily!Q830)</f>
        <v>4030</v>
      </c>
      <c r="R22" s="32">
        <f>SUM(Daily!R24,Daily!R179,Daily!R396,Daily!R613,Daily!R768,Daily!R830)</f>
        <v>4359</v>
      </c>
      <c r="S22" s="32">
        <f>SUM(Daily!S24,Daily!S179,Daily!S396,Daily!S613,Daily!S768,Daily!S830)</f>
        <v>6154</v>
      </c>
      <c r="T22" s="32">
        <f>SUM(Daily!T24,Daily!T179,Daily!T396,Daily!T613,Daily!T768,Daily!T830)</f>
        <v>689</v>
      </c>
      <c r="U22" s="32">
        <f>SUM(Daily!U24,Daily!U179,Daily!U396,Daily!U613,Daily!U768,Daily!U830)</f>
        <v>556</v>
      </c>
      <c r="V22" s="32">
        <f>SUM(Daily!V24,Daily!V179,Daily!V396,Daily!V613,Daily!V768,Daily!V830)</f>
        <v>5110</v>
      </c>
      <c r="W22" s="32">
        <f>SUM(Daily!W24,Daily!W179,Daily!W396,Daily!W613,Daily!W768,Daily!W830)</f>
        <v>3871</v>
      </c>
      <c r="X22" s="32">
        <f>SUM(Daily!X24,Daily!X179,Daily!X396,Daily!X613,Daily!X768,Daily!X830)</f>
        <v>2651</v>
      </c>
      <c r="Y22" s="32">
        <f>SUM(Daily!Y24,Daily!Y179,Daily!Y396,Daily!Y613,Daily!Y768,Daily!Y830)</f>
        <v>1581</v>
      </c>
      <c r="Z22" s="32">
        <f>SUM(Daily!Z24,Daily!Z179,Daily!Z396,Daily!Z613,Daily!Z768,Daily!Z830)</f>
        <v>8571</v>
      </c>
      <c r="AA22" s="32">
        <f>SUM(Daily!AA24,Daily!AA179,Daily!AA396,Daily!AA613,Daily!AA768,Daily!AA830)</f>
        <v>9002</v>
      </c>
      <c r="AB22" s="107">
        <f t="shared" si="0"/>
        <v>57047</v>
      </c>
      <c r="AC22" s="18">
        <f t="shared" si="0"/>
        <v>56031</v>
      </c>
    </row>
    <row r="23" spans="1:29" ht="14.25" thickTop="1" thickBot="1" x14ac:dyDescent="0.25">
      <c r="A23" s="90" t="s">
        <v>37</v>
      </c>
      <c r="B23" s="32">
        <f>SUM(Daily!B25,Daily!B180,Daily!B397,Daily!B614,Daily!B769,Daily!B831)</f>
        <v>6599</v>
      </c>
      <c r="C23" s="32">
        <f>SUM(Daily!C25,Daily!C180,Daily!C397,Daily!C614,Daily!C769,Daily!C831)</f>
        <v>5348</v>
      </c>
      <c r="D23" s="32">
        <f>SUM(Daily!D25,Daily!D180,Daily!D397,Daily!D614,Daily!D769,Daily!D831)</f>
        <v>1492</v>
      </c>
      <c r="E23" s="32">
        <f>SUM(Daily!E25,Daily!E180,Daily!E397,Daily!E614,Daily!E769,Daily!E831)</f>
        <v>2388</v>
      </c>
      <c r="F23" s="32">
        <f>SUM(Daily!F25,Daily!F180,Daily!F397,Daily!F614,Daily!F769,Daily!F831)</f>
        <v>3859</v>
      </c>
      <c r="G23" s="32">
        <f>SUM(Daily!G25,Daily!G180,Daily!G397,Daily!G614,Daily!G769,Daily!G831)</f>
        <v>6430</v>
      </c>
      <c r="H23" s="32">
        <f>SUM(Daily!H25,Daily!H180,Daily!H397,Daily!H614,Daily!H769,Daily!H831)</f>
        <v>7610</v>
      </c>
      <c r="I23" s="32">
        <f>SUM(Daily!I25,Daily!I180,Daily!I397,Daily!I614,Daily!I769,Daily!I831)</f>
        <v>9292</v>
      </c>
      <c r="J23" s="32">
        <f>SUM(Daily!J25,Daily!J180,Daily!J397,Daily!J614,Daily!J769,Daily!J831)</f>
        <v>1607</v>
      </c>
      <c r="K23" s="32">
        <f>SUM(Daily!K25,Daily!K180,Daily!K397,Daily!K614,Daily!K769,Daily!K831)</f>
        <v>490</v>
      </c>
      <c r="L23" s="32">
        <f>SUM(Daily!L25,Daily!L180,Daily!L397,Daily!L614,Daily!L769,Daily!L831)</f>
        <v>4692</v>
      </c>
      <c r="M23" s="32">
        <f>SUM(Daily!M25,Daily!M180,Daily!M397,Daily!M614,Daily!M769,Daily!M831)</f>
        <v>1737</v>
      </c>
      <c r="N23" s="32">
        <f>SUM(Daily!N25,Daily!N180,Daily!N397,Daily!N614,Daily!N769,Daily!N831)</f>
        <v>7714</v>
      </c>
      <c r="O23" s="32">
        <f>SUM(Daily!O25,Daily!O180,Daily!O397,Daily!O614,Daily!O769,Daily!O831)</f>
        <v>6433</v>
      </c>
      <c r="P23" s="32">
        <f>SUM(Daily!P25,Daily!P180,Daily!P397,Daily!P614,Daily!P769,Daily!P831)</f>
        <v>2345</v>
      </c>
      <c r="Q23" s="32">
        <f>SUM(Daily!Q25,Daily!Q180,Daily!Q397,Daily!Q614,Daily!Q769,Daily!Q831)</f>
        <v>4096</v>
      </c>
      <c r="R23" s="32">
        <f>SUM(Daily!R25,Daily!R180,Daily!R397,Daily!R614,Daily!R769,Daily!R831)</f>
        <v>4179</v>
      </c>
      <c r="S23" s="32">
        <f>SUM(Daily!S25,Daily!S180,Daily!S397,Daily!S614,Daily!S769,Daily!S831)</f>
        <v>6074</v>
      </c>
      <c r="T23" s="32">
        <f>SUM(Daily!T25,Daily!T180,Daily!T397,Daily!T614,Daily!T769,Daily!T831)</f>
        <v>626</v>
      </c>
      <c r="U23" s="32">
        <f>SUM(Daily!U25,Daily!U180,Daily!U397,Daily!U614,Daily!U769,Daily!U831)</f>
        <v>463</v>
      </c>
      <c r="V23" s="32">
        <f>SUM(Daily!V25,Daily!V180,Daily!V397,Daily!V614,Daily!V769,Daily!V831)</f>
        <v>5884</v>
      </c>
      <c r="W23" s="32">
        <f>SUM(Daily!W25,Daily!W180,Daily!W397,Daily!W614,Daily!W769,Daily!W831)</f>
        <v>3380</v>
      </c>
      <c r="X23" s="32">
        <f>SUM(Daily!X25,Daily!X180,Daily!X397,Daily!X614,Daily!X769,Daily!X831)</f>
        <v>2306</v>
      </c>
      <c r="Y23" s="32">
        <f>SUM(Daily!Y25,Daily!Y180,Daily!Y397,Daily!Y614,Daily!Y769,Daily!Y831)</f>
        <v>1620</v>
      </c>
      <c r="Z23" s="32">
        <f>SUM(Daily!Z25,Daily!Z180,Daily!Z397,Daily!Z614,Daily!Z769,Daily!Z831)</f>
        <v>8242</v>
      </c>
      <c r="AA23" s="32">
        <f>SUM(Daily!AA25,Daily!AA180,Daily!AA397,Daily!AA614,Daily!AA769,Daily!AA831)</f>
        <v>8533</v>
      </c>
      <c r="AB23" s="107">
        <f t="shared" si="0"/>
        <v>57155</v>
      </c>
      <c r="AC23" s="18">
        <f t="shared" si="0"/>
        <v>56284</v>
      </c>
    </row>
    <row r="24" spans="1:29" ht="14.25" thickTop="1" thickBot="1" x14ac:dyDescent="0.25">
      <c r="A24" s="89" t="s">
        <v>38</v>
      </c>
      <c r="B24" s="32">
        <f>SUM(Daily!B26,Daily!B181,Daily!B398,Daily!B615,Daily!B770,Daily!B832)</f>
        <v>5631</v>
      </c>
      <c r="C24" s="32">
        <f>SUM(Daily!C26,Daily!C181,Daily!C398,Daily!C615,Daily!C770,Daily!C832)</f>
        <v>5021</v>
      </c>
      <c r="D24" s="32">
        <f>SUM(Daily!D26,Daily!D181,Daily!D398,Daily!D615,Daily!D770,Daily!D832)</f>
        <v>1280</v>
      </c>
      <c r="E24" s="32">
        <f>SUM(Daily!E26,Daily!E181,Daily!E398,Daily!E615,Daily!E770,Daily!E832)</f>
        <v>2342</v>
      </c>
      <c r="F24" s="32">
        <f>SUM(Daily!F26,Daily!F181,Daily!F398,Daily!F615,Daily!F770,Daily!F832)</f>
        <v>3744</v>
      </c>
      <c r="G24" s="32">
        <f>SUM(Daily!G26,Daily!G181,Daily!G398,Daily!G615,Daily!G770,Daily!G832)</f>
        <v>5932</v>
      </c>
      <c r="H24" s="32">
        <f>SUM(Daily!H26,Daily!H181,Daily!H398,Daily!H615,Daily!H770,Daily!H832)</f>
        <v>6671</v>
      </c>
      <c r="I24" s="32">
        <f>SUM(Daily!I26,Daily!I181,Daily!I398,Daily!I615,Daily!I770,Daily!I832)</f>
        <v>8752</v>
      </c>
      <c r="J24" s="32">
        <f>SUM(Daily!J26,Daily!J181,Daily!J398,Daily!J615,Daily!J770,Daily!J832)</f>
        <v>1516</v>
      </c>
      <c r="K24" s="32">
        <f>SUM(Daily!K26,Daily!K181,Daily!K398,Daily!K615,Daily!K770,Daily!K832)</f>
        <v>470</v>
      </c>
      <c r="L24" s="32">
        <f>SUM(Daily!L26,Daily!L181,Daily!L398,Daily!L615,Daily!L770,Daily!L832)</f>
        <v>3992</v>
      </c>
      <c r="M24" s="32">
        <f>SUM(Daily!M26,Daily!M181,Daily!M398,Daily!M615,Daily!M770,Daily!M832)</f>
        <v>1940</v>
      </c>
      <c r="N24" s="32">
        <f>SUM(Daily!N26,Daily!N181,Daily!N398,Daily!N615,Daily!N770,Daily!N832)</f>
        <v>7071</v>
      </c>
      <c r="O24" s="32">
        <f>SUM(Daily!O26,Daily!O181,Daily!O398,Daily!O615,Daily!O770,Daily!O832)</f>
        <v>7173</v>
      </c>
      <c r="P24" s="32">
        <f>SUM(Daily!P26,Daily!P181,Daily!P398,Daily!P615,Daily!P770,Daily!P832)</f>
        <v>1852</v>
      </c>
      <c r="Q24" s="32">
        <f>SUM(Daily!Q26,Daily!Q181,Daily!Q398,Daily!Q615,Daily!Q770,Daily!Q832)</f>
        <v>4763</v>
      </c>
      <c r="R24" s="32">
        <f>SUM(Daily!R26,Daily!R181,Daily!R398,Daily!R615,Daily!R770,Daily!R832)</f>
        <v>3517</v>
      </c>
      <c r="S24" s="32">
        <f>SUM(Daily!S26,Daily!S181,Daily!S398,Daily!S615,Daily!S770,Daily!S832)</f>
        <v>6364</v>
      </c>
      <c r="T24" s="32">
        <f>SUM(Daily!T26,Daily!T181,Daily!T398,Daily!T615,Daily!T770,Daily!T832)</f>
        <v>440</v>
      </c>
      <c r="U24" s="32">
        <f>SUM(Daily!U26,Daily!U181,Daily!U398,Daily!U615,Daily!U770,Daily!U832)</f>
        <v>655</v>
      </c>
      <c r="V24" s="32">
        <f>SUM(Daily!V26,Daily!V181,Daily!V398,Daily!V615,Daily!V770,Daily!V832)</f>
        <v>5158</v>
      </c>
      <c r="W24" s="32">
        <f>SUM(Daily!W26,Daily!W181,Daily!W398,Daily!W615,Daily!W770,Daily!W832)</f>
        <v>3397</v>
      </c>
      <c r="X24" s="32">
        <f>SUM(Daily!X26,Daily!X181,Daily!X398,Daily!X615,Daily!X770,Daily!X832)</f>
        <v>1715</v>
      </c>
      <c r="Y24" s="32">
        <f>SUM(Daily!Y26,Daily!Y181,Daily!Y398,Daily!Y615,Daily!Y770,Daily!Y832)</f>
        <v>1876</v>
      </c>
      <c r="Z24" s="32">
        <f>SUM(Daily!Z26,Daily!Z181,Daily!Z398,Daily!Z615,Daily!Z770,Daily!Z832)</f>
        <v>7054</v>
      </c>
      <c r="AA24" s="32">
        <f>SUM(Daily!AA26,Daily!AA181,Daily!AA398,Daily!AA615,Daily!AA770,Daily!AA832)</f>
        <v>8069</v>
      </c>
      <c r="AB24" s="107">
        <f t="shared" si="0"/>
        <v>49641</v>
      </c>
      <c r="AC24" s="18">
        <f t="shared" si="0"/>
        <v>56754</v>
      </c>
    </row>
    <row r="25" spans="1:29" ht="14.25" thickTop="1" thickBot="1" x14ac:dyDescent="0.25">
      <c r="A25" s="90" t="s">
        <v>39</v>
      </c>
      <c r="B25" s="32">
        <f>SUM(Daily!B27,Daily!B182,Daily!B399,Daily!B616,Daily!B771,Daily!B833)</f>
        <v>2018</v>
      </c>
      <c r="C25" s="32">
        <f>SUM(Daily!C27,Daily!C182,Daily!C399,Daily!C616,Daily!C771,Daily!C833)</f>
        <v>3533</v>
      </c>
      <c r="D25" s="32">
        <f>SUM(Daily!D27,Daily!D182,Daily!D399,Daily!D616,Daily!D771,Daily!D833)</f>
        <v>574</v>
      </c>
      <c r="E25" s="32">
        <f>SUM(Daily!E27,Daily!E182,Daily!E399,Daily!E616,Daily!E771,Daily!E833)</f>
        <v>1983</v>
      </c>
      <c r="F25" s="32">
        <f>SUM(Daily!F27,Daily!F182,Daily!F399,Daily!F616,Daily!F771,Daily!F833)</f>
        <v>1727</v>
      </c>
      <c r="G25" s="32">
        <f>SUM(Daily!G27,Daily!G182,Daily!G399,Daily!G616,Daily!G771,Daily!G833)</f>
        <v>5564</v>
      </c>
      <c r="H25" s="32">
        <f>SUM(Daily!H27,Daily!H182,Daily!H399,Daily!H616,Daily!H771,Daily!H833)</f>
        <v>3363</v>
      </c>
      <c r="I25" s="32">
        <f>SUM(Daily!I27,Daily!I182,Daily!I399,Daily!I616,Daily!I771,Daily!I833)</f>
        <v>7539</v>
      </c>
      <c r="J25" s="32">
        <f>SUM(Daily!J27,Daily!J182,Daily!J399,Daily!J616,Daily!J771,Daily!J833)</f>
        <v>403</v>
      </c>
      <c r="K25" s="32">
        <f>SUM(Daily!K27,Daily!K182,Daily!K399,Daily!K616,Daily!K771,Daily!K833)</f>
        <v>379</v>
      </c>
      <c r="L25" s="32">
        <f>SUM(Daily!L27,Daily!L182,Daily!L399,Daily!L616,Daily!L771,Daily!L833)</f>
        <v>5169</v>
      </c>
      <c r="M25" s="32">
        <f>SUM(Daily!M27,Daily!M182,Daily!M399,Daily!M616,Daily!M771,Daily!M833)</f>
        <v>1421</v>
      </c>
      <c r="N25" s="32">
        <f>SUM(Daily!N27,Daily!N182,Daily!N399,Daily!N616,Daily!N771,Daily!N833)</f>
        <v>6903</v>
      </c>
      <c r="O25" s="32">
        <f>SUM(Daily!O27,Daily!O182,Daily!O399,Daily!O616,Daily!O771,Daily!O833)</f>
        <v>5677</v>
      </c>
      <c r="P25" s="32">
        <f>SUM(Daily!P27,Daily!P182,Daily!P399,Daily!P616,Daily!P771,Daily!P833)</f>
        <v>1835</v>
      </c>
      <c r="Q25" s="32">
        <f>SUM(Daily!Q27,Daily!Q182,Daily!Q399,Daily!Q616,Daily!Q771,Daily!Q833)</f>
        <v>3519</v>
      </c>
      <c r="R25" s="32">
        <f>SUM(Daily!R27,Daily!R182,Daily!R399,Daily!R616,Daily!R771,Daily!R833)</f>
        <v>3182</v>
      </c>
      <c r="S25" s="32">
        <f>SUM(Daily!S27,Daily!S182,Daily!S399,Daily!S616,Daily!S771,Daily!S833)</f>
        <v>4965</v>
      </c>
      <c r="T25" s="32">
        <f>SUM(Daily!T27,Daily!T182,Daily!T399,Daily!T616,Daily!T771,Daily!T833)</f>
        <v>336</v>
      </c>
      <c r="U25" s="32">
        <f>SUM(Daily!U27,Daily!U182,Daily!U399,Daily!U616,Daily!U771,Daily!U833)</f>
        <v>577</v>
      </c>
      <c r="V25" s="32">
        <f>SUM(Daily!V27,Daily!V182,Daily!V399,Daily!V616,Daily!V771,Daily!V833)</f>
        <v>5089</v>
      </c>
      <c r="W25" s="32">
        <f>SUM(Daily!W27,Daily!W182,Daily!W399,Daily!W616,Daily!W771,Daily!W833)</f>
        <v>2451</v>
      </c>
      <c r="X25" s="32">
        <f>SUM(Daily!X27,Daily!X182,Daily!X399,Daily!X616,Daily!X771,Daily!X833)</f>
        <v>1075</v>
      </c>
      <c r="Y25" s="32">
        <f>SUM(Daily!Y27,Daily!Y182,Daily!Y399,Daily!Y616,Daily!Y771,Daily!Y833)</f>
        <v>1822</v>
      </c>
      <c r="Z25" s="32">
        <f>SUM(Daily!Z27,Daily!Z182,Daily!Z399,Daily!Z616,Daily!Z771,Daily!Z833)</f>
        <v>5413</v>
      </c>
      <c r="AA25" s="32">
        <f>SUM(Daily!AA27,Daily!AA182,Daily!AA399,Daily!AA616,Daily!AA771,Daily!AA833)</f>
        <v>6205</v>
      </c>
      <c r="AB25" s="107">
        <f>B25+D25+F25+H25+J25+L25+N25+P25+R25+T25+V25+X25+Z25</f>
        <v>37087</v>
      </c>
      <c r="AC25" s="18">
        <f t="shared" si="0"/>
        <v>45635</v>
      </c>
    </row>
    <row r="26" spans="1:29" ht="14.25" thickTop="1" thickBot="1" x14ac:dyDescent="0.25">
      <c r="A26" s="89" t="s">
        <v>40</v>
      </c>
      <c r="B26" s="32">
        <f>SUM(Daily!B28,Daily!B183,Daily!B400,Daily!B617,Daily!B772,Daily!B834)</f>
        <v>0</v>
      </c>
      <c r="C26" s="32">
        <f>SUM(Daily!C28,Daily!C183,Daily!C400,Daily!C617,Daily!C772,Daily!C834)</f>
        <v>1374</v>
      </c>
      <c r="D26" s="32">
        <f>SUM(Daily!D28,Daily!D183,Daily!D400,Daily!D617,Daily!D772,Daily!D834)</f>
        <v>20</v>
      </c>
      <c r="E26" s="32">
        <f>SUM(Daily!E28,Daily!E183,Daily!E400,Daily!E617,Daily!E772,Daily!E834)</f>
        <v>925</v>
      </c>
      <c r="F26" s="32">
        <f>SUM(Daily!F28,Daily!F183,Daily!F400,Daily!F617,Daily!F772,Daily!F834)</f>
        <v>43</v>
      </c>
      <c r="G26" s="32">
        <f>SUM(Daily!G28,Daily!G183,Daily!G400,Daily!G617,Daily!G772,Daily!G834)</f>
        <v>2180</v>
      </c>
      <c r="H26" s="32">
        <f>SUM(Daily!H28,Daily!H183,Daily!H400,Daily!H617,Daily!H772,Daily!H834)</f>
        <v>329</v>
      </c>
      <c r="I26" s="32">
        <f>SUM(Daily!I28,Daily!I183,Daily!I400,Daily!I617,Daily!I772,Daily!I834)</f>
        <v>2148</v>
      </c>
      <c r="J26" s="32">
        <f>SUM(Daily!J28,Daily!J183,Daily!J400,Daily!J617,Daily!J772,Daily!J834)</f>
        <v>105</v>
      </c>
      <c r="K26" s="32">
        <f>SUM(Daily!K28,Daily!K183,Daily!K400,Daily!K617,Daily!K772,Daily!K834)</f>
        <v>96</v>
      </c>
      <c r="L26" s="32">
        <f>SUM(Daily!L28,Daily!L183,Daily!L400,Daily!L617,Daily!L772,Daily!L834)</f>
        <v>818</v>
      </c>
      <c r="M26" s="32">
        <f>SUM(Daily!M28,Daily!M183,Daily!M400,Daily!M617,Daily!M772,Daily!M834)</f>
        <v>245</v>
      </c>
      <c r="N26" s="32">
        <f>SUM(Daily!N28,Daily!N183,Daily!N400,Daily!N617,Daily!N772,Daily!N834)</f>
        <v>896</v>
      </c>
      <c r="O26" s="32">
        <f>SUM(Daily!O28,Daily!O183,Daily!O400,Daily!O617,Daily!O772,Daily!O834)</f>
        <v>981</v>
      </c>
      <c r="P26" s="32">
        <f>SUM(Daily!P28,Daily!P183,Daily!P400,Daily!P617,Daily!P772,Daily!P834)</f>
        <v>282</v>
      </c>
      <c r="Q26" s="32">
        <f>SUM(Daily!Q28,Daily!Q183,Daily!Q400,Daily!Q617,Daily!Q772,Daily!Q834)</f>
        <v>672</v>
      </c>
      <c r="R26" s="32">
        <f>SUM(Daily!R28,Daily!R183,Daily!R400,Daily!R617,Daily!R772,Daily!R834)</f>
        <v>738</v>
      </c>
      <c r="S26" s="32">
        <f>SUM(Daily!S28,Daily!S183,Daily!S400,Daily!S617,Daily!S772,Daily!S834)</f>
        <v>413</v>
      </c>
      <c r="T26" s="32">
        <f>SUM(Daily!T28,Daily!T183,Daily!T400,Daily!T617,Daily!T772,Daily!T834)</f>
        <v>59</v>
      </c>
      <c r="U26" s="32">
        <f>SUM(Daily!U28,Daily!U183,Daily!U400,Daily!U617,Daily!U772,Daily!U834)</f>
        <v>29</v>
      </c>
      <c r="V26" s="32">
        <f>SUM(Daily!V28,Daily!V183,Daily!V400,Daily!V617,Daily!V772,Daily!V834)</f>
        <v>540</v>
      </c>
      <c r="W26" s="32">
        <f>SUM(Daily!W28,Daily!W183,Daily!W400,Daily!W617,Daily!W772,Daily!W834)</f>
        <v>75</v>
      </c>
      <c r="X26" s="32">
        <f>SUM(Daily!X28,Daily!X183,Daily!X400,Daily!X617,Daily!X772,Daily!X834)</f>
        <v>192</v>
      </c>
      <c r="Y26" s="32">
        <f>SUM(Daily!Y28,Daily!Y183,Daily!Y400,Daily!Y617,Daily!Y772,Daily!Y834)</f>
        <v>147</v>
      </c>
      <c r="Z26" s="32">
        <f>SUM(Daily!Z28,Daily!Z183,Daily!Z400,Daily!Z617,Daily!Z772,Daily!Z834)</f>
        <v>477</v>
      </c>
      <c r="AA26" s="32">
        <f>SUM(Daily!AA28,Daily!AA183,Daily!AA400,Daily!AA617,Daily!AA772,Daily!AA834)</f>
        <v>762</v>
      </c>
      <c r="AB26" s="107">
        <f>B26+D26+F26+H26+J26+L26+N26+P26+R26+T26+V26+X26+Z26</f>
        <v>4499</v>
      </c>
      <c r="AC26" s="18">
        <f t="shared" si="0"/>
        <v>10047</v>
      </c>
    </row>
    <row r="27" spans="1:29" ht="14.25" thickTop="1" thickBot="1" x14ac:dyDescent="0.25">
      <c r="A27" s="90" t="s">
        <v>41</v>
      </c>
      <c r="B27" s="32">
        <f>SUM(Daily!B29,Daily!B184,Daily!B401,Daily!B618,Daily!B773,Daily!B835)</f>
        <v>0</v>
      </c>
      <c r="C27" s="32">
        <f>SUM(Daily!C29,Daily!C184,Daily!C401,Daily!C618,Daily!C773,Daily!C835)</f>
        <v>0</v>
      </c>
      <c r="D27" s="32">
        <f>SUM(Daily!D29,Daily!D184,Daily!D401,Daily!D618,Daily!D773,Daily!D835)</f>
        <v>0</v>
      </c>
      <c r="E27" s="32">
        <f>SUM(Daily!E29,Daily!E184,Daily!E401,Daily!E618,Daily!E773,Daily!E835)</f>
        <v>0</v>
      </c>
      <c r="F27" s="32">
        <f>SUM(Daily!F29,Daily!F184,Daily!F401,Daily!F618,Daily!F773,Daily!F835)</f>
        <v>0</v>
      </c>
      <c r="G27" s="32">
        <f>SUM(Daily!G29,Daily!G184,Daily!G401,Daily!G618,Daily!G773,Daily!G835)</f>
        <v>0</v>
      </c>
      <c r="H27" s="32">
        <f>SUM(Daily!H29,Daily!H184,Daily!H401,Daily!H618,Daily!H773,Daily!H835)</f>
        <v>0</v>
      </c>
      <c r="I27" s="32">
        <f>SUM(Daily!I29,Daily!I184,Daily!I401,Daily!I618,Daily!I773,Daily!I835)</f>
        <v>0</v>
      </c>
      <c r="J27" s="32">
        <f>SUM(Daily!J29,Daily!J184,Daily!J401,Daily!J618,Daily!J773,Daily!J835)</f>
        <v>0</v>
      </c>
      <c r="K27" s="32">
        <f>SUM(Daily!K29,Daily!K184,Daily!K401,Daily!K618,Daily!K773,Daily!K835)</f>
        <v>0</v>
      </c>
      <c r="L27" s="32">
        <f>SUM(Daily!L29,Daily!L184,Daily!L401,Daily!L618,Daily!L773,Daily!L835)</f>
        <v>0</v>
      </c>
      <c r="M27" s="32">
        <f>SUM(Daily!M29,Daily!M184,Daily!M401,Daily!M618,Daily!M773,Daily!M835)</f>
        <v>0</v>
      </c>
      <c r="N27" s="32">
        <f>SUM(Daily!N29,Daily!N184,Daily!N401,Daily!N618,Daily!N773,Daily!N835)</f>
        <v>0</v>
      </c>
      <c r="O27" s="32">
        <f>SUM(Daily!O29,Daily!O184,Daily!O401,Daily!O618,Daily!O773,Daily!O835)</f>
        <v>0</v>
      </c>
      <c r="P27" s="32">
        <f>SUM(Daily!P29,Daily!P184,Daily!P401,Daily!P618,Daily!P773,Daily!P835)</f>
        <v>0</v>
      </c>
      <c r="Q27" s="32">
        <f>SUM(Daily!Q29,Daily!Q184,Daily!Q401,Daily!Q618,Daily!Q773,Daily!Q835)</f>
        <v>0</v>
      </c>
      <c r="R27" s="32">
        <f>SUM(Daily!R29,Daily!R184,Daily!R401,Daily!R618,Daily!R773,Daily!R835)</f>
        <v>0</v>
      </c>
      <c r="S27" s="32">
        <f>SUM(Daily!S29,Daily!S184,Daily!S401,Daily!S618,Daily!S773,Daily!S835)</f>
        <v>0</v>
      </c>
      <c r="T27" s="32">
        <f>SUM(Daily!T29,Daily!T184,Daily!T401,Daily!T618,Daily!T773,Daily!T835)</f>
        <v>0</v>
      </c>
      <c r="U27" s="32">
        <f>SUM(Daily!U29,Daily!U184,Daily!U401,Daily!U618,Daily!U773,Daily!U835)</f>
        <v>0</v>
      </c>
      <c r="V27" s="32">
        <f>SUM(Daily!V29,Daily!V184,Daily!V401,Daily!V618,Daily!V773,Daily!V835)</f>
        <v>0</v>
      </c>
      <c r="W27" s="32">
        <f>SUM(Daily!W29,Daily!W184,Daily!W401,Daily!W618,Daily!W773,Daily!W835)</f>
        <v>0</v>
      </c>
      <c r="X27" s="32">
        <f>SUM(Daily!X29,Daily!X184,Daily!X401,Daily!X618,Daily!X773,Daily!X835)</f>
        <v>0</v>
      </c>
      <c r="Y27" s="32">
        <f>SUM(Daily!Y29,Daily!Y184,Daily!Y401,Daily!Y618,Daily!Y773,Daily!Y835)</f>
        <v>0</v>
      </c>
      <c r="Z27" s="32">
        <f>SUM(Daily!Z29,Daily!Z184,Daily!Z401,Daily!Z618,Daily!Z773,Daily!Z835)</f>
        <v>0</v>
      </c>
      <c r="AA27" s="32">
        <f>SUM(Daily!AA29,Daily!AA184,Daily!AA401,Daily!AA618,Daily!AA773,Daily!AA835)</f>
        <v>0</v>
      </c>
      <c r="AB27" s="107">
        <f t="shared" si="0"/>
        <v>0</v>
      </c>
      <c r="AC27" s="18">
        <f t="shared" si="0"/>
        <v>0</v>
      </c>
    </row>
    <row r="28" spans="1:29" ht="14.25" thickTop="1" thickBot="1" x14ac:dyDescent="0.25">
      <c r="A28" s="89" t="s">
        <v>42</v>
      </c>
      <c r="B28" s="32">
        <f>SUM(Daily!B30,Daily!B185,Daily!B402,Daily!B619,Daily!B774,Daily!B836)</f>
        <v>0</v>
      </c>
      <c r="C28" s="32">
        <f>SUM(Daily!C30,Daily!C185,Daily!C402,Daily!C619,Daily!C774,Daily!C836)</f>
        <v>0</v>
      </c>
      <c r="D28" s="32">
        <f>SUM(Daily!D30,Daily!D185,Daily!D402,Daily!D619,Daily!D774,Daily!D836)</f>
        <v>0</v>
      </c>
      <c r="E28" s="32">
        <f>SUM(Daily!E30,Daily!E185,Daily!E402,Daily!E619,Daily!E774,Daily!E836)</f>
        <v>0</v>
      </c>
      <c r="F28" s="32">
        <f>SUM(Daily!F30,Daily!F185,Daily!F402,Daily!F619,Daily!F774,Daily!F836)</f>
        <v>0</v>
      </c>
      <c r="G28" s="32">
        <f>SUM(Daily!G30,Daily!G185,Daily!G402,Daily!G619,Daily!G774,Daily!G836)</f>
        <v>0</v>
      </c>
      <c r="H28" s="32">
        <f>SUM(Daily!H30,Daily!H185,Daily!H402,Daily!H619,Daily!H774,Daily!H836)</f>
        <v>0</v>
      </c>
      <c r="I28" s="32">
        <f>SUM(Daily!I30,Daily!I185,Daily!I402,Daily!I619,Daily!I774,Daily!I836)</f>
        <v>0</v>
      </c>
      <c r="J28" s="32">
        <f>SUM(Daily!J30,Daily!J185,Daily!J402,Daily!J619,Daily!J774,Daily!J836)</f>
        <v>0</v>
      </c>
      <c r="K28" s="32">
        <f>SUM(Daily!K30,Daily!K185,Daily!K402,Daily!K619,Daily!K774,Daily!K836)</f>
        <v>0</v>
      </c>
      <c r="L28" s="32">
        <f>SUM(Daily!L30,Daily!L185,Daily!L402,Daily!L619,Daily!L774,Daily!L836)</f>
        <v>0</v>
      </c>
      <c r="M28" s="32">
        <f>SUM(Daily!M30,Daily!M185,Daily!M402,Daily!M619,Daily!M774,Daily!M836)</f>
        <v>0</v>
      </c>
      <c r="N28" s="32">
        <f>SUM(Daily!N30,Daily!N185,Daily!N402,Daily!N619,Daily!N774,Daily!N836)</f>
        <v>0</v>
      </c>
      <c r="O28" s="32">
        <f>SUM(Daily!O30,Daily!O185,Daily!O402,Daily!O619,Daily!O774,Daily!O836)</f>
        <v>0</v>
      </c>
      <c r="P28" s="32">
        <f>SUM(Daily!P30,Daily!P185,Daily!P402,Daily!P619,Daily!P774,Daily!P836)</f>
        <v>0</v>
      </c>
      <c r="Q28" s="32">
        <f>SUM(Daily!Q30,Daily!Q185,Daily!Q402,Daily!Q619,Daily!Q774,Daily!Q836)</f>
        <v>0</v>
      </c>
      <c r="R28" s="32">
        <f>SUM(Daily!R30,Daily!R185,Daily!R402,Daily!R619,Daily!R774,Daily!R836)</f>
        <v>0</v>
      </c>
      <c r="S28" s="32">
        <f>SUM(Daily!S30,Daily!S185,Daily!S402,Daily!S619,Daily!S774,Daily!S836)</f>
        <v>0</v>
      </c>
      <c r="T28" s="32">
        <f>SUM(Daily!T30,Daily!T185,Daily!T402,Daily!T619,Daily!T774,Daily!T836)</f>
        <v>0</v>
      </c>
      <c r="U28" s="32">
        <f>SUM(Daily!U30,Daily!U185,Daily!U402,Daily!U619,Daily!U774,Daily!U836)</f>
        <v>0</v>
      </c>
      <c r="V28" s="32">
        <f>SUM(Daily!V30,Daily!V185,Daily!V402,Daily!V619,Daily!V774,Daily!V836)</f>
        <v>0</v>
      </c>
      <c r="W28" s="32">
        <f>SUM(Daily!W30,Daily!W185,Daily!W402,Daily!W619,Daily!W774,Daily!W836)</f>
        <v>0</v>
      </c>
      <c r="X28" s="32">
        <f>SUM(Daily!X30,Daily!X185,Daily!X402,Daily!X619,Daily!X774,Daily!X836)</f>
        <v>0</v>
      </c>
      <c r="Y28" s="32">
        <f>SUM(Daily!Y30,Daily!Y185,Daily!Y402,Daily!Y619,Daily!Y774,Daily!Y836)</f>
        <v>0</v>
      </c>
      <c r="Z28" s="32">
        <f>SUM(Daily!Z30,Daily!Z185,Daily!Z402,Daily!Z619,Daily!Z774,Daily!Z836)</f>
        <v>0</v>
      </c>
      <c r="AA28" s="32">
        <f>SUM(Daily!AA30,Daily!AA185,Daily!AA402,Daily!AA619,Daily!AA774,Daily!AA836)</f>
        <v>0</v>
      </c>
      <c r="AB28" s="107">
        <f t="shared" si="0"/>
        <v>0</v>
      </c>
      <c r="AC28" s="18">
        <f t="shared" si="0"/>
        <v>0</v>
      </c>
    </row>
    <row r="29" spans="1:29" ht="14.25" thickTop="1" thickBot="1" x14ac:dyDescent="0.25">
      <c r="A29" s="90" t="s">
        <v>43</v>
      </c>
      <c r="B29" s="32">
        <f>SUM(Daily!B31,Daily!B186,Daily!B403,Daily!B620,Daily!B775,Daily!B837)</f>
        <v>0</v>
      </c>
      <c r="C29" s="32">
        <f>SUM(Daily!C31,Daily!C186,Daily!C403,Daily!C620,Daily!C775,Daily!C837)</f>
        <v>0</v>
      </c>
      <c r="D29" s="32">
        <f>SUM(Daily!D31,Daily!D186,Daily!D403,Daily!D620,Daily!D775,Daily!D837)</f>
        <v>0</v>
      </c>
      <c r="E29" s="32">
        <f>SUM(Daily!E31,Daily!E186,Daily!E403,Daily!E620,Daily!E775,Daily!E837)</f>
        <v>0</v>
      </c>
      <c r="F29" s="32">
        <f>SUM(Daily!F31,Daily!F186,Daily!F403,Daily!F620,Daily!F775,Daily!F837)</f>
        <v>0</v>
      </c>
      <c r="G29" s="32">
        <f>SUM(Daily!G31,Daily!G186,Daily!G403,Daily!G620,Daily!G775,Daily!G837)</f>
        <v>0</v>
      </c>
      <c r="H29" s="32">
        <f>SUM(Daily!H31,Daily!H186,Daily!H403,Daily!H620,Daily!H775,Daily!H837)</f>
        <v>0</v>
      </c>
      <c r="I29" s="32">
        <f>SUM(Daily!I31,Daily!I186,Daily!I403,Daily!I620,Daily!I775,Daily!I837)</f>
        <v>0</v>
      </c>
      <c r="J29" s="32">
        <f>SUM(Daily!J31,Daily!J186,Daily!J403,Daily!J620,Daily!J775,Daily!J837)</f>
        <v>0</v>
      </c>
      <c r="K29" s="32">
        <f>SUM(Daily!K31,Daily!K186,Daily!K403,Daily!K620,Daily!K775,Daily!K837)</f>
        <v>0</v>
      </c>
      <c r="L29" s="32">
        <f>SUM(Daily!L31,Daily!L186,Daily!L403,Daily!L620,Daily!L775,Daily!L837)</f>
        <v>0</v>
      </c>
      <c r="M29" s="32">
        <f>SUM(Daily!M31,Daily!M186,Daily!M403,Daily!M620,Daily!M775,Daily!M837)</f>
        <v>0</v>
      </c>
      <c r="N29" s="32">
        <f>SUM(Daily!N31,Daily!N186,Daily!N403,Daily!N620,Daily!N775,Daily!N837)</f>
        <v>0</v>
      </c>
      <c r="O29" s="32">
        <f>SUM(Daily!O31,Daily!O186,Daily!O403,Daily!O620,Daily!O775,Daily!O837)</f>
        <v>0</v>
      </c>
      <c r="P29" s="32">
        <f>SUM(Daily!P31,Daily!P186,Daily!P403,Daily!P620,Daily!P775,Daily!P837)</f>
        <v>0</v>
      </c>
      <c r="Q29" s="32">
        <f>SUM(Daily!Q31,Daily!Q186,Daily!Q403,Daily!Q620,Daily!Q775,Daily!Q837)</f>
        <v>0</v>
      </c>
      <c r="R29" s="32">
        <f>SUM(Daily!R31,Daily!R186,Daily!R403,Daily!R620,Daily!R775,Daily!R837)</f>
        <v>0</v>
      </c>
      <c r="S29" s="32">
        <f>SUM(Daily!S31,Daily!S186,Daily!S403,Daily!S620,Daily!S775,Daily!S837)</f>
        <v>0</v>
      </c>
      <c r="T29" s="32">
        <f>SUM(Daily!T31,Daily!T186,Daily!T403,Daily!T620,Daily!T775,Daily!T837)</f>
        <v>0</v>
      </c>
      <c r="U29" s="32">
        <f>SUM(Daily!U31,Daily!U186,Daily!U403,Daily!U620,Daily!U775,Daily!U837)</f>
        <v>0</v>
      </c>
      <c r="V29" s="32">
        <f>SUM(Daily!V31,Daily!V186,Daily!V403,Daily!V620,Daily!V775,Daily!V837)</f>
        <v>0</v>
      </c>
      <c r="W29" s="32">
        <f>SUM(Daily!W31,Daily!W186,Daily!W403,Daily!W620,Daily!W775,Daily!W837)</f>
        <v>0</v>
      </c>
      <c r="X29" s="32">
        <f>SUM(Daily!X31,Daily!X186,Daily!X403,Daily!X620,Daily!X775,Daily!X837)</f>
        <v>0</v>
      </c>
      <c r="Y29" s="32">
        <f>SUM(Daily!Y31,Daily!Y186,Daily!Y403,Daily!Y620,Daily!Y775,Daily!Y837)</f>
        <v>0</v>
      </c>
      <c r="Z29" s="32">
        <f>SUM(Daily!Z31,Daily!Z186,Daily!Z403,Daily!Z620,Daily!Z775,Daily!Z837)</f>
        <v>0</v>
      </c>
      <c r="AA29" s="32">
        <f>SUM(Daily!AA31,Daily!AA186,Daily!AA403,Daily!AA620,Daily!AA775,Daily!AA837)</f>
        <v>0</v>
      </c>
      <c r="AB29" s="107">
        <f t="shared" si="0"/>
        <v>0</v>
      </c>
      <c r="AC29" s="18">
        <f t="shared" si="0"/>
        <v>0</v>
      </c>
    </row>
    <row r="30" spans="1:29" ht="14.25" thickTop="1" thickBot="1" x14ac:dyDescent="0.25">
      <c r="A30" s="85" t="s">
        <v>44</v>
      </c>
      <c r="B30" s="32">
        <f>SUM(Daily!B32,Daily!B187,Daily!B404,Daily!B621,Daily!B776,Daily!B838)</f>
        <v>0</v>
      </c>
      <c r="C30" s="32">
        <f>SUM(Daily!C32,Daily!C187,Daily!C404,Daily!C621,Daily!C776,Daily!C838)</f>
        <v>0</v>
      </c>
      <c r="D30" s="32">
        <f>SUM(Daily!D32,Daily!D187,Daily!D404,Daily!D621,Daily!D776,Daily!D838)</f>
        <v>0</v>
      </c>
      <c r="E30" s="32">
        <f>SUM(Daily!E32,Daily!E187,Daily!E404,Daily!E621,Daily!E776,Daily!E838)</f>
        <v>0</v>
      </c>
      <c r="F30" s="32">
        <f>SUM(Daily!F32,Daily!F187,Daily!F404,Daily!F621,Daily!F776,Daily!F838)</f>
        <v>0</v>
      </c>
      <c r="G30" s="32">
        <f>SUM(Daily!G32,Daily!G187,Daily!G404,Daily!G621,Daily!G776,Daily!G838)</f>
        <v>0</v>
      </c>
      <c r="H30" s="32">
        <f>SUM(Daily!H32,Daily!H187,Daily!H404,Daily!H621,Daily!H776,Daily!H838)</f>
        <v>0</v>
      </c>
      <c r="I30" s="32">
        <f>SUM(Daily!I32,Daily!I187,Daily!I404,Daily!I621,Daily!I776,Daily!I838)</f>
        <v>0</v>
      </c>
      <c r="J30" s="32">
        <f>SUM(Daily!J32,Daily!J187,Daily!J404,Daily!J621,Daily!J776,Daily!J838)</f>
        <v>0</v>
      </c>
      <c r="K30" s="32">
        <f>SUM(Daily!K32,Daily!K187,Daily!K404,Daily!K621,Daily!K776,Daily!K838)</f>
        <v>0</v>
      </c>
      <c r="L30" s="32">
        <f>SUM(Daily!L32,Daily!L187,Daily!L404,Daily!L621,Daily!L776,Daily!L838)</f>
        <v>0</v>
      </c>
      <c r="M30" s="32">
        <f>SUM(Daily!M32,Daily!M187,Daily!M404,Daily!M621,Daily!M776,Daily!M838)</f>
        <v>0</v>
      </c>
      <c r="N30" s="32">
        <f>SUM(Daily!N32,Daily!N187,Daily!N404,Daily!N621,Daily!N776,Daily!N838)</f>
        <v>0</v>
      </c>
      <c r="O30" s="32">
        <f>SUM(Daily!O32,Daily!O187,Daily!O404,Daily!O621,Daily!O776,Daily!O838)</f>
        <v>0</v>
      </c>
      <c r="P30" s="32">
        <f>SUM(Daily!P32,Daily!P187,Daily!P404,Daily!P621,Daily!P776,Daily!P838)</f>
        <v>0</v>
      </c>
      <c r="Q30" s="32">
        <f>SUM(Daily!Q32,Daily!Q187,Daily!Q404,Daily!Q621,Daily!Q776,Daily!Q838)</f>
        <v>0</v>
      </c>
      <c r="R30" s="32">
        <f>SUM(Daily!R32,Daily!R187,Daily!R404,Daily!R621,Daily!R776,Daily!R838)</f>
        <v>0</v>
      </c>
      <c r="S30" s="32">
        <f>SUM(Daily!S32,Daily!S187,Daily!S404,Daily!S621,Daily!S776,Daily!S838)</f>
        <v>0</v>
      </c>
      <c r="T30" s="32">
        <f>SUM(Daily!T32,Daily!T187,Daily!T404,Daily!T621,Daily!T776,Daily!T838)</f>
        <v>0</v>
      </c>
      <c r="U30" s="32">
        <f>SUM(Daily!U32,Daily!U187,Daily!U404,Daily!U621,Daily!U776,Daily!U838)</f>
        <v>0</v>
      </c>
      <c r="V30" s="32">
        <f>SUM(Daily!V32,Daily!V187,Daily!V404,Daily!V621,Daily!V776,Daily!V838)</f>
        <v>0</v>
      </c>
      <c r="W30" s="32">
        <f>SUM(Daily!W32,Daily!W187,Daily!W404,Daily!W621,Daily!W776,Daily!W838)</f>
        <v>0</v>
      </c>
      <c r="X30" s="32">
        <f>SUM(Daily!X32,Daily!X187,Daily!X404,Daily!X621,Daily!X776,Daily!X838)</f>
        <v>0</v>
      </c>
      <c r="Y30" s="32">
        <f>SUM(Daily!Y32,Daily!Y187,Daily!Y404,Daily!Y621,Daily!Y776,Daily!Y838)</f>
        <v>0</v>
      </c>
      <c r="Z30" s="32">
        <f>SUM(Daily!Z32,Daily!Z187,Daily!Z404,Daily!Z621,Daily!Z776,Daily!Z838)</f>
        <v>0</v>
      </c>
      <c r="AA30" s="32">
        <f>SUM(Daily!AA32,Daily!AA187,Daily!AA404,Daily!AA621,Daily!AA776,Daily!AA838)</f>
        <v>0</v>
      </c>
      <c r="AB30" s="108">
        <f t="shared" si="0"/>
        <v>0</v>
      </c>
      <c r="AC30" s="109">
        <f t="shared" si="0"/>
        <v>0</v>
      </c>
    </row>
    <row r="31" spans="1:29" ht="14.25" thickTop="1" thickBot="1" x14ac:dyDescent="0.25">
      <c r="A31" s="40" t="s">
        <v>25</v>
      </c>
      <c r="B31" s="49">
        <f>SUM(B7:B30)</f>
        <v>79088</v>
      </c>
      <c r="C31" s="45">
        <f t="shared" ref="C31:AC31" si="1">SUM(C7:C30)</f>
        <v>76539</v>
      </c>
      <c r="D31" s="44">
        <f t="shared" si="1"/>
        <v>27537</v>
      </c>
      <c r="E31" s="50">
        <f t="shared" si="1"/>
        <v>29774</v>
      </c>
      <c r="F31" s="49">
        <f t="shared" si="1"/>
        <v>79870</v>
      </c>
      <c r="G31" s="45">
        <f t="shared" si="1"/>
        <v>72140</v>
      </c>
      <c r="H31" s="44">
        <f t="shared" si="1"/>
        <v>119316</v>
      </c>
      <c r="I31" s="50">
        <f t="shared" si="1"/>
        <v>120014</v>
      </c>
      <c r="J31" s="49">
        <f t="shared" si="1"/>
        <v>13264</v>
      </c>
      <c r="K31" s="45">
        <f t="shared" si="1"/>
        <v>12998</v>
      </c>
      <c r="L31" s="44">
        <f t="shared" si="1"/>
        <v>45681</v>
      </c>
      <c r="M31" s="50">
        <f t="shared" si="1"/>
        <v>47775</v>
      </c>
      <c r="N31" s="49">
        <f t="shared" si="1"/>
        <v>106852</v>
      </c>
      <c r="O31" s="45">
        <f t="shared" si="1"/>
        <v>105137</v>
      </c>
      <c r="P31" s="44">
        <f t="shared" si="1"/>
        <v>50828</v>
      </c>
      <c r="Q31" s="50">
        <f t="shared" si="1"/>
        <v>49167</v>
      </c>
      <c r="R31" s="49">
        <f t="shared" si="1"/>
        <v>76443</v>
      </c>
      <c r="S31" s="45">
        <f t="shared" si="1"/>
        <v>78142</v>
      </c>
      <c r="T31" s="44">
        <f t="shared" si="1"/>
        <v>10014</v>
      </c>
      <c r="U31" s="50">
        <f t="shared" si="1"/>
        <v>10954</v>
      </c>
      <c r="V31" s="49">
        <f t="shared" si="1"/>
        <v>56293</v>
      </c>
      <c r="W31" s="45">
        <f t="shared" si="1"/>
        <v>66526</v>
      </c>
      <c r="X31" s="44">
        <f t="shared" si="1"/>
        <v>39087</v>
      </c>
      <c r="Y31" s="50">
        <f t="shared" si="1"/>
        <v>23057</v>
      </c>
      <c r="Z31" s="49">
        <f t="shared" si="1"/>
        <v>123583</v>
      </c>
      <c r="AA31" s="45">
        <f t="shared" si="1"/>
        <v>133965</v>
      </c>
      <c r="AB31" s="44">
        <f t="shared" si="1"/>
        <v>827856</v>
      </c>
      <c r="AC31" s="45">
        <f t="shared" si="1"/>
        <v>826188</v>
      </c>
    </row>
    <row r="32" spans="1:29" ht="15.75" thickTop="1" x14ac:dyDescent="0.2">
      <c r="AB32" s="174" t="str">
        <f>IF(AB31='Daily Total'!D48,"Correct","Wrong")</f>
        <v>Correct</v>
      </c>
      <c r="AC32" s="174" t="str">
        <f>IF(AC31='Daily Total'!E48,"Correct","Wrong")</f>
        <v>Correct</v>
      </c>
    </row>
    <row r="35" spans="1:29" x14ac:dyDescent="0.2">
      <c r="A35" s="42" t="s">
        <v>59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 x14ac:dyDescent="0.25">
      <c r="A36" s="8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 x14ac:dyDescent="0.25">
      <c r="A37" s="276" t="s">
        <v>2</v>
      </c>
      <c r="B37" s="270" t="s">
        <v>3</v>
      </c>
      <c r="C37" s="271"/>
      <c r="D37" s="270" t="s">
        <v>4</v>
      </c>
      <c r="E37" s="271"/>
      <c r="F37" s="270" t="s">
        <v>5</v>
      </c>
      <c r="G37" s="271"/>
      <c r="H37" s="270" t="s">
        <v>6</v>
      </c>
      <c r="I37" s="271"/>
      <c r="J37" s="270" t="s">
        <v>7</v>
      </c>
      <c r="K37" s="271"/>
      <c r="L37" s="270" t="s">
        <v>8</v>
      </c>
      <c r="M37" s="271"/>
      <c r="N37" s="270" t="s">
        <v>9</v>
      </c>
      <c r="O37" s="271"/>
      <c r="P37" s="270" t="s">
        <v>10</v>
      </c>
      <c r="Q37" s="271"/>
      <c r="R37" s="270" t="s">
        <v>11</v>
      </c>
      <c r="S37" s="271"/>
      <c r="T37" s="270" t="s">
        <v>12</v>
      </c>
      <c r="U37" s="271"/>
      <c r="V37" s="270" t="s">
        <v>13</v>
      </c>
      <c r="W37" s="271"/>
      <c r="X37" s="270" t="s">
        <v>14</v>
      </c>
      <c r="Y37" s="271"/>
      <c r="Z37" s="270" t="s">
        <v>15</v>
      </c>
      <c r="AA37" s="271"/>
      <c r="AB37" s="270" t="s">
        <v>47</v>
      </c>
      <c r="AC37" s="271"/>
    </row>
    <row r="38" spans="1:29" ht="15" thickTop="1" thickBot="1" x14ac:dyDescent="0.3">
      <c r="A38" s="277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 x14ac:dyDescent="0.2">
      <c r="A39" s="88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105">
        <f>B39+D39+F39+H39+J39+L39+N39+P39+R39+T39+V39+X39+Z39</f>
        <v>0</v>
      </c>
      <c r="AC39" s="106">
        <f>C39+E39+G39+I39+K39+M39+O39+Q39+S39+U39+W39+Y39+AA39</f>
        <v>0</v>
      </c>
    </row>
    <row r="40" spans="1:29" x14ac:dyDescent="0.2">
      <c r="A40" s="89" t="s">
        <v>21</v>
      </c>
      <c r="B40" s="3">
        <f t="shared" ref="B40:AA49" si="3">+B8/$B$65</f>
        <v>132.83333333333334</v>
      </c>
      <c r="C40" s="29">
        <f t="shared" si="3"/>
        <v>0</v>
      </c>
      <c r="D40" s="3">
        <f t="shared" si="3"/>
        <v>62.166666666666664</v>
      </c>
      <c r="E40" s="29">
        <f t="shared" si="3"/>
        <v>1</v>
      </c>
      <c r="F40" s="3">
        <f t="shared" si="3"/>
        <v>241.83333333333334</v>
      </c>
      <c r="G40" s="29">
        <f t="shared" si="3"/>
        <v>3.1666666666666665</v>
      </c>
      <c r="H40" s="3">
        <f t="shared" si="3"/>
        <v>175.66666666666666</v>
      </c>
      <c r="I40" s="29">
        <f t="shared" si="3"/>
        <v>16</v>
      </c>
      <c r="J40" s="3">
        <f t="shared" si="3"/>
        <v>2.5</v>
      </c>
      <c r="K40" s="29">
        <f t="shared" si="3"/>
        <v>5.833333333333333</v>
      </c>
      <c r="L40" s="3">
        <f t="shared" si="3"/>
        <v>13.666666666666666</v>
      </c>
      <c r="M40" s="29">
        <f t="shared" si="3"/>
        <v>23</v>
      </c>
      <c r="N40" s="3">
        <f t="shared" si="3"/>
        <v>67.5</v>
      </c>
      <c r="O40" s="29">
        <f t="shared" si="3"/>
        <v>47</v>
      </c>
      <c r="P40" s="3">
        <f t="shared" si="3"/>
        <v>27.833333333333332</v>
      </c>
      <c r="Q40" s="29">
        <f t="shared" si="3"/>
        <v>28.166666666666668</v>
      </c>
      <c r="R40" s="3">
        <f t="shared" si="3"/>
        <v>11.5</v>
      </c>
      <c r="S40" s="29">
        <f t="shared" si="3"/>
        <v>34.666666666666664</v>
      </c>
      <c r="T40" s="3">
        <f t="shared" si="3"/>
        <v>0</v>
      </c>
      <c r="U40" s="29">
        <f t="shared" si="3"/>
        <v>3.6666666666666665</v>
      </c>
      <c r="V40" s="3">
        <f t="shared" si="3"/>
        <v>3.1666666666666665</v>
      </c>
      <c r="W40" s="29">
        <f t="shared" si="3"/>
        <v>3.5</v>
      </c>
      <c r="X40" s="3">
        <f t="shared" si="3"/>
        <v>2.1666666666666665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7">
        <f t="shared" ref="AB40:AB56" si="4">B40+D40+F40+H40+J40+L40+N40+P40+R40+T40+V40+X40+Z40</f>
        <v>740.83333333333326</v>
      </c>
      <c r="AC40" s="18">
        <f t="shared" ref="AC40:AC62" si="5">C40+E40+G40+I40+K40+M40+O40+Q40+S40+U40+W40+Y40+AA40</f>
        <v>166</v>
      </c>
    </row>
    <row r="41" spans="1:29" x14ac:dyDescent="0.2">
      <c r="A41" s="90" t="s">
        <v>23</v>
      </c>
      <c r="B41" s="3">
        <f t="shared" si="3"/>
        <v>464.33333333333331</v>
      </c>
      <c r="C41" s="29">
        <f t="shared" si="3"/>
        <v>32.833333333333336</v>
      </c>
      <c r="D41" s="3">
        <f t="shared" si="3"/>
        <v>210.83333333333334</v>
      </c>
      <c r="E41" s="29">
        <f t="shared" si="3"/>
        <v>56.5</v>
      </c>
      <c r="F41" s="3">
        <f t="shared" si="3"/>
        <v>898.5</v>
      </c>
      <c r="G41" s="29">
        <f t="shared" si="3"/>
        <v>203.16666666666666</v>
      </c>
      <c r="H41" s="3">
        <f t="shared" si="3"/>
        <v>728.33333333333337</v>
      </c>
      <c r="I41" s="29">
        <f t="shared" si="3"/>
        <v>337.83333333333331</v>
      </c>
      <c r="J41" s="3">
        <f t="shared" si="3"/>
        <v>36.833333333333336</v>
      </c>
      <c r="K41" s="29">
        <f t="shared" si="3"/>
        <v>70.166666666666671</v>
      </c>
      <c r="L41" s="3">
        <f t="shared" si="3"/>
        <v>137.33333333333334</v>
      </c>
      <c r="M41" s="29">
        <f t="shared" si="3"/>
        <v>277</v>
      </c>
      <c r="N41" s="3">
        <f t="shared" si="3"/>
        <v>528.16666666666663</v>
      </c>
      <c r="O41" s="29">
        <f t="shared" si="3"/>
        <v>617.16666666666663</v>
      </c>
      <c r="P41" s="3">
        <f t="shared" si="3"/>
        <v>298.83333333333331</v>
      </c>
      <c r="Q41" s="29">
        <f t="shared" si="3"/>
        <v>303.33333333333331</v>
      </c>
      <c r="R41" s="3">
        <f t="shared" si="3"/>
        <v>372.16666666666669</v>
      </c>
      <c r="S41" s="29">
        <f t="shared" si="3"/>
        <v>366.5</v>
      </c>
      <c r="T41" s="3">
        <f t="shared" si="3"/>
        <v>40.666666666666664</v>
      </c>
      <c r="U41" s="29">
        <f t="shared" si="3"/>
        <v>149.83333333333334</v>
      </c>
      <c r="V41" s="3">
        <f t="shared" si="3"/>
        <v>159.83333333333334</v>
      </c>
      <c r="W41" s="29">
        <f t="shared" si="3"/>
        <v>389.66666666666669</v>
      </c>
      <c r="X41" s="3">
        <f t="shared" si="3"/>
        <v>276.83333333333331</v>
      </c>
      <c r="Y41" s="29">
        <f t="shared" si="3"/>
        <v>195.33333333333334</v>
      </c>
      <c r="Z41" s="3">
        <f t="shared" si="3"/>
        <v>628</v>
      </c>
      <c r="AA41" s="29">
        <f t="shared" si="3"/>
        <v>452.5</v>
      </c>
      <c r="AB41" s="107">
        <f t="shared" si="4"/>
        <v>4780.666666666667</v>
      </c>
      <c r="AC41" s="18">
        <f t="shared" si="5"/>
        <v>3451.8333333333335</v>
      </c>
    </row>
    <row r="42" spans="1:29" x14ac:dyDescent="0.2">
      <c r="A42" s="89" t="s">
        <v>24</v>
      </c>
      <c r="B42" s="3">
        <f t="shared" si="3"/>
        <v>537</v>
      </c>
      <c r="C42" s="29">
        <f t="shared" si="3"/>
        <v>413.66666666666669</v>
      </c>
      <c r="D42" s="3">
        <f t="shared" si="3"/>
        <v>263.66666666666669</v>
      </c>
      <c r="E42" s="29">
        <f t="shared" si="3"/>
        <v>236.5</v>
      </c>
      <c r="F42" s="3">
        <f t="shared" si="3"/>
        <v>922.66666666666663</v>
      </c>
      <c r="G42" s="29">
        <f t="shared" si="3"/>
        <v>545.33333333333337</v>
      </c>
      <c r="H42" s="3">
        <f t="shared" si="3"/>
        <v>905.5</v>
      </c>
      <c r="I42" s="29">
        <f t="shared" si="3"/>
        <v>751.66666666666663</v>
      </c>
      <c r="J42" s="3">
        <f t="shared" si="3"/>
        <v>58.333333333333336</v>
      </c>
      <c r="K42" s="29">
        <f t="shared" si="3"/>
        <v>97.833333333333329</v>
      </c>
      <c r="L42" s="3">
        <f t="shared" si="3"/>
        <v>274.5</v>
      </c>
      <c r="M42" s="29">
        <f t="shared" si="3"/>
        <v>402.16666666666669</v>
      </c>
      <c r="N42" s="3">
        <f t="shared" si="3"/>
        <v>915.33333333333337</v>
      </c>
      <c r="O42" s="29">
        <f t="shared" si="3"/>
        <v>950.83333333333337</v>
      </c>
      <c r="P42" s="3">
        <f t="shared" si="3"/>
        <v>482.5</v>
      </c>
      <c r="Q42" s="29">
        <f t="shared" si="3"/>
        <v>432.5</v>
      </c>
      <c r="R42" s="3">
        <f t="shared" si="3"/>
        <v>627.5</v>
      </c>
      <c r="S42" s="29">
        <f t="shared" si="3"/>
        <v>562.33333333333337</v>
      </c>
      <c r="T42" s="3">
        <f t="shared" si="3"/>
        <v>92.166666666666671</v>
      </c>
      <c r="U42" s="29">
        <f t="shared" si="3"/>
        <v>200.66666666666666</v>
      </c>
      <c r="V42" s="3">
        <f t="shared" si="3"/>
        <v>364.5</v>
      </c>
      <c r="W42" s="29">
        <f t="shared" si="3"/>
        <v>598.5</v>
      </c>
      <c r="X42" s="3">
        <f t="shared" si="3"/>
        <v>409.5</v>
      </c>
      <c r="Y42" s="29">
        <f t="shared" si="3"/>
        <v>255.16666666666666</v>
      </c>
      <c r="Z42" s="3">
        <f t="shared" si="3"/>
        <v>881.83333333333337</v>
      </c>
      <c r="AA42" s="29">
        <f t="shared" si="3"/>
        <v>884.33333333333337</v>
      </c>
      <c r="AB42" s="107">
        <f t="shared" si="4"/>
        <v>6735</v>
      </c>
      <c r="AC42" s="18">
        <f t="shared" si="5"/>
        <v>6331.5</v>
      </c>
    </row>
    <row r="43" spans="1:29" x14ac:dyDescent="0.2">
      <c r="A43" s="90" t="s">
        <v>20</v>
      </c>
      <c r="B43" s="3">
        <f t="shared" si="3"/>
        <v>623.16666666666663</v>
      </c>
      <c r="C43" s="29">
        <f t="shared" si="3"/>
        <v>554.16666666666663</v>
      </c>
      <c r="D43" s="3">
        <f t="shared" si="3"/>
        <v>251.16666666666666</v>
      </c>
      <c r="E43" s="29">
        <f t="shared" si="3"/>
        <v>270.83333333333331</v>
      </c>
      <c r="F43" s="3">
        <f t="shared" si="3"/>
        <v>887.83333333333337</v>
      </c>
      <c r="G43" s="29">
        <f t="shared" si="3"/>
        <v>740.83333333333337</v>
      </c>
      <c r="H43" s="3">
        <f t="shared" si="3"/>
        <v>1007.6666666666666</v>
      </c>
      <c r="I43" s="29">
        <f t="shared" si="3"/>
        <v>1015</v>
      </c>
      <c r="J43" s="3">
        <f t="shared" si="3"/>
        <v>79.166666666666671</v>
      </c>
      <c r="K43" s="29">
        <f t="shared" si="3"/>
        <v>161.33333333333334</v>
      </c>
      <c r="L43" s="3">
        <f t="shared" si="3"/>
        <v>332.33333333333331</v>
      </c>
      <c r="M43" s="29">
        <f t="shared" si="3"/>
        <v>526.5</v>
      </c>
      <c r="N43" s="3">
        <f t="shared" si="3"/>
        <v>1026.3333333333333</v>
      </c>
      <c r="O43" s="29">
        <f t="shared" si="3"/>
        <v>987.66666666666663</v>
      </c>
      <c r="P43" s="3">
        <f t="shared" si="3"/>
        <v>567</v>
      </c>
      <c r="Q43" s="29">
        <f t="shared" si="3"/>
        <v>420</v>
      </c>
      <c r="R43" s="3">
        <f t="shared" si="3"/>
        <v>748.83333333333337</v>
      </c>
      <c r="S43" s="29">
        <f t="shared" si="3"/>
        <v>645.16666666666663</v>
      </c>
      <c r="T43" s="3">
        <f t="shared" si="3"/>
        <v>142.66666666666666</v>
      </c>
      <c r="U43" s="29">
        <f t="shared" si="3"/>
        <v>148.16666666666666</v>
      </c>
      <c r="V43" s="3">
        <f t="shared" si="3"/>
        <v>392</v>
      </c>
      <c r="W43" s="29">
        <f t="shared" si="3"/>
        <v>558.83333333333337</v>
      </c>
      <c r="X43" s="3">
        <f t="shared" si="3"/>
        <v>477.16666666666669</v>
      </c>
      <c r="Y43" s="29">
        <f t="shared" si="3"/>
        <v>261</v>
      </c>
      <c r="Z43" s="3">
        <f t="shared" si="3"/>
        <v>1009</v>
      </c>
      <c r="AA43" s="29">
        <f t="shared" si="3"/>
        <v>1070.6666666666667</v>
      </c>
      <c r="AB43" s="107">
        <f t="shared" si="4"/>
        <v>7544.333333333333</v>
      </c>
      <c r="AC43" s="18">
        <f t="shared" si="5"/>
        <v>7360.1666666666679</v>
      </c>
    </row>
    <row r="44" spans="1:29" x14ac:dyDescent="0.2">
      <c r="A44" s="89" t="s">
        <v>22</v>
      </c>
      <c r="B44" s="3">
        <f t="shared" si="3"/>
        <v>828.66666666666663</v>
      </c>
      <c r="C44" s="29">
        <f t="shared" si="3"/>
        <v>602.83333333333337</v>
      </c>
      <c r="D44" s="3">
        <f t="shared" si="3"/>
        <v>270.83333333333331</v>
      </c>
      <c r="E44" s="29">
        <f t="shared" si="3"/>
        <v>274.66666666666669</v>
      </c>
      <c r="F44" s="3">
        <f t="shared" si="3"/>
        <v>1039.1666666666667</v>
      </c>
      <c r="G44" s="29">
        <f t="shared" si="3"/>
        <v>575.66666666666663</v>
      </c>
      <c r="H44" s="3">
        <f t="shared" si="3"/>
        <v>1181.8333333333333</v>
      </c>
      <c r="I44" s="29">
        <f t="shared" si="3"/>
        <v>994.33333333333337</v>
      </c>
      <c r="J44" s="3">
        <f t="shared" si="3"/>
        <v>85.833333333333329</v>
      </c>
      <c r="K44" s="29">
        <f t="shared" si="3"/>
        <v>193.33333333333334</v>
      </c>
      <c r="L44" s="3">
        <f t="shared" si="3"/>
        <v>265.33333333333331</v>
      </c>
      <c r="M44" s="29">
        <f t="shared" si="3"/>
        <v>623</v>
      </c>
      <c r="N44" s="3">
        <f t="shared" si="3"/>
        <v>988.66666666666663</v>
      </c>
      <c r="O44" s="29">
        <f t="shared" si="3"/>
        <v>1071.1666666666667</v>
      </c>
      <c r="P44" s="3">
        <f t="shared" si="3"/>
        <v>579.16666666666663</v>
      </c>
      <c r="Q44" s="29">
        <f t="shared" si="3"/>
        <v>374.66666666666669</v>
      </c>
      <c r="R44" s="3">
        <f t="shared" si="3"/>
        <v>851.5</v>
      </c>
      <c r="S44" s="29">
        <f t="shared" si="3"/>
        <v>615.33333333333337</v>
      </c>
      <c r="T44" s="3">
        <f t="shared" si="3"/>
        <v>109.83333333333333</v>
      </c>
      <c r="U44" s="29">
        <f t="shared" si="3"/>
        <v>139.33333333333334</v>
      </c>
      <c r="V44" s="3">
        <f t="shared" si="3"/>
        <v>344.16666666666669</v>
      </c>
      <c r="W44" s="29">
        <f t="shared" si="3"/>
        <v>653.66666666666663</v>
      </c>
      <c r="X44" s="3">
        <f t="shared" si="3"/>
        <v>464.5</v>
      </c>
      <c r="Y44" s="29">
        <f t="shared" si="3"/>
        <v>260.33333333333331</v>
      </c>
      <c r="Z44" s="3">
        <f t="shared" si="3"/>
        <v>1149.3333333333333</v>
      </c>
      <c r="AA44" s="29">
        <f t="shared" si="3"/>
        <v>1134.3333333333333</v>
      </c>
      <c r="AB44" s="107">
        <f t="shared" si="4"/>
        <v>8158.8333333333339</v>
      </c>
      <c r="AC44" s="18">
        <f t="shared" si="5"/>
        <v>7512.6666666666661</v>
      </c>
    </row>
    <row r="45" spans="1:29" x14ac:dyDescent="0.2">
      <c r="A45" s="90" t="s">
        <v>27</v>
      </c>
      <c r="B45" s="3">
        <f t="shared" si="3"/>
        <v>930.66666666666663</v>
      </c>
      <c r="C45" s="29">
        <f t="shared" si="3"/>
        <v>842.5</v>
      </c>
      <c r="D45" s="3">
        <f t="shared" si="3"/>
        <v>339</v>
      </c>
      <c r="E45" s="29">
        <f t="shared" si="3"/>
        <v>261.83333333333331</v>
      </c>
      <c r="F45" s="3">
        <f t="shared" si="3"/>
        <v>1140.3333333333333</v>
      </c>
      <c r="G45" s="29">
        <f t="shared" si="3"/>
        <v>494.5</v>
      </c>
      <c r="H45" s="3">
        <f t="shared" si="3"/>
        <v>1468.3333333333333</v>
      </c>
      <c r="I45" s="29">
        <f t="shared" si="3"/>
        <v>1174.1666666666667</v>
      </c>
      <c r="J45" s="3">
        <f t="shared" si="3"/>
        <v>121.16666666666667</v>
      </c>
      <c r="K45" s="29">
        <f t="shared" si="3"/>
        <v>292</v>
      </c>
      <c r="L45" s="3">
        <f t="shared" si="3"/>
        <v>271.16666666666669</v>
      </c>
      <c r="M45" s="29">
        <f t="shared" si="3"/>
        <v>949.16666666666663</v>
      </c>
      <c r="N45" s="3">
        <f t="shared" si="3"/>
        <v>1031.6666666666667</v>
      </c>
      <c r="O45" s="29">
        <f t="shared" si="3"/>
        <v>1551</v>
      </c>
      <c r="P45" s="3">
        <f t="shared" si="3"/>
        <v>633</v>
      </c>
      <c r="Q45" s="29">
        <f t="shared" si="3"/>
        <v>413.16666666666669</v>
      </c>
      <c r="R45" s="3">
        <f t="shared" si="3"/>
        <v>1022.3333333333334</v>
      </c>
      <c r="S45" s="29">
        <f t="shared" si="3"/>
        <v>733.66666666666663</v>
      </c>
      <c r="T45" s="3">
        <f t="shared" si="3"/>
        <v>99.333333333333329</v>
      </c>
      <c r="U45" s="29">
        <f t="shared" si="3"/>
        <v>130.83333333333334</v>
      </c>
      <c r="V45" s="3">
        <f t="shared" si="3"/>
        <v>336.66666666666669</v>
      </c>
      <c r="W45" s="29">
        <f t="shared" si="3"/>
        <v>1056.3333333333333</v>
      </c>
      <c r="X45" s="3">
        <f t="shared" si="3"/>
        <v>457.33333333333331</v>
      </c>
      <c r="Y45" s="29">
        <f t="shared" si="3"/>
        <v>235.16666666666666</v>
      </c>
      <c r="Z45" s="3">
        <f t="shared" si="3"/>
        <v>1303.5</v>
      </c>
      <c r="AA45" s="29">
        <f t="shared" si="3"/>
        <v>1281.5</v>
      </c>
      <c r="AB45" s="107">
        <f t="shared" si="4"/>
        <v>9154.5</v>
      </c>
      <c r="AC45" s="18">
        <f t="shared" si="5"/>
        <v>9415.8333333333321</v>
      </c>
    </row>
    <row r="46" spans="1:29" x14ac:dyDescent="0.2">
      <c r="A46" s="89" t="s">
        <v>28</v>
      </c>
      <c r="B46" s="3">
        <f t="shared" si="3"/>
        <v>805.83333333333337</v>
      </c>
      <c r="C46" s="29">
        <f t="shared" si="3"/>
        <v>803.5</v>
      </c>
      <c r="D46" s="3">
        <f t="shared" si="3"/>
        <v>278.33333333333331</v>
      </c>
      <c r="E46" s="29">
        <f t="shared" si="3"/>
        <v>241.5</v>
      </c>
      <c r="F46" s="3">
        <f t="shared" si="3"/>
        <v>964</v>
      </c>
      <c r="G46" s="29">
        <f t="shared" si="3"/>
        <v>421.5</v>
      </c>
      <c r="H46" s="3">
        <f t="shared" si="3"/>
        <v>1306</v>
      </c>
      <c r="I46" s="29">
        <f t="shared" si="3"/>
        <v>1019.1666666666666</v>
      </c>
      <c r="J46" s="3">
        <f t="shared" si="3"/>
        <v>101</v>
      </c>
      <c r="K46" s="29">
        <f t="shared" si="3"/>
        <v>243.16666666666666</v>
      </c>
      <c r="L46" s="3">
        <f t="shared" si="3"/>
        <v>214.16666666666666</v>
      </c>
      <c r="M46" s="29">
        <f t="shared" si="3"/>
        <v>699</v>
      </c>
      <c r="N46" s="3">
        <f t="shared" si="3"/>
        <v>920.16666666666663</v>
      </c>
      <c r="O46" s="29">
        <f t="shared" si="3"/>
        <v>1131</v>
      </c>
      <c r="P46" s="3">
        <f t="shared" si="3"/>
        <v>559.33333333333337</v>
      </c>
      <c r="Q46" s="29">
        <f t="shared" si="3"/>
        <v>323.5</v>
      </c>
      <c r="R46" s="3">
        <f t="shared" si="3"/>
        <v>847.66666666666663</v>
      </c>
      <c r="S46" s="29">
        <f t="shared" si="3"/>
        <v>638.66666666666663</v>
      </c>
      <c r="T46" s="3">
        <f t="shared" si="3"/>
        <v>60</v>
      </c>
      <c r="U46" s="29">
        <f t="shared" si="3"/>
        <v>96.666666666666671</v>
      </c>
      <c r="V46" s="3">
        <f t="shared" si="3"/>
        <v>314.83333333333331</v>
      </c>
      <c r="W46" s="29">
        <f t="shared" si="3"/>
        <v>867.66666666666663</v>
      </c>
      <c r="X46" s="3">
        <f t="shared" si="3"/>
        <v>384.33333333333331</v>
      </c>
      <c r="Y46" s="29">
        <f t="shared" si="3"/>
        <v>191.16666666666666</v>
      </c>
      <c r="Z46" s="3">
        <f t="shared" si="3"/>
        <v>1252.5</v>
      </c>
      <c r="AA46" s="29">
        <f t="shared" si="3"/>
        <v>1416.3333333333333</v>
      </c>
      <c r="AB46" s="107">
        <f t="shared" si="4"/>
        <v>8008.1666666666661</v>
      </c>
      <c r="AC46" s="18">
        <f t="shared" si="5"/>
        <v>8092.8333333333339</v>
      </c>
    </row>
    <row r="47" spans="1:29" x14ac:dyDescent="0.2">
      <c r="A47" s="90" t="s">
        <v>29</v>
      </c>
      <c r="B47" s="3">
        <f t="shared" si="3"/>
        <v>784.5</v>
      </c>
      <c r="C47" s="29">
        <f t="shared" si="3"/>
        <v>809</v>
      </c>
      <c r="D47" s="3">
        <f t="shared" si="3"/>
        <v>305</v>
      </c>
      <c r="E47" s="29">
        <f t="shared" si="3"/>
        <v>240.33333333333334</v>
      </c>
      <c r="F47" s="3">
        <f t="shared" si="3"/>
        <v>942.66666666666663</v>
      </c>
      <c r="G47" s="29">
        <f t="shared" si="3"/>
        <v>412</v>
      </c>
      <c r="H47" s="3">
        <f t="shared" si="3"/>
        <v>1315.8333333333333</v>
      </c>
      <c r="I47" s="29">
        <f t="shared" si="3"/>
        <v>1010.8333333333334</v>
      </c>
      <c r="J47" s="3">
        <f t="shared" si="3"/>
        <v>107.16666666666667</v>
      </c>
      <c r="K47" s="29">
        <f t="shared" si="3"/>
        <v>140.83333333333334</v>
      </c>
      <c r="L47" s="3">
        <f t="shared" si="3"/>
        <v>237.66666666666666</v>
      </c>
      <c r="M47" s="29">
        <f t="shared" si="3"/>
        <v>733.33333333333337</v>
      </c>
      <c r="N47" s="3">
        <f t="shared" si="3"/>
        <v>886.5</v>
      </c>
      <c r="O47" s="29">
        <f t="shared" si="3"/>
        <v>1128.6666666666667</v>
      </c>
      <c r="P47" s="3">
        <f t="shared" si="3"/>
        <v>517.33333333333337</v>
      </c>
      <c r="Q47" s="29">
        <f t="shared" si="3"/>
        <v>387</v>
      </c>
      <c r="R47" s="3">
        <f t="shared" si="3"/>
        <v>873.83333333333337</v>
      </c>
      <c r="S47" s="29">
        <f t="shared" si="3"/>
        <v>654.33333333333337</v>
      </c>
      <c r="T47" s="3">
        <f t="shared" si="3"/>
        <v>95.833333333333329</v>
      </c>
      <c r="U47" s="29">
        <f t="shared" si="3"/>
        <v>87</v>
      </c>
      <c r="V47" s="3">
        <f t="shared" si="3"/>
        <v>365.5</v>
      </c>
      <c r="W47" s="29">
        <f t="shared" si="3"/>
        <v>861.5</v>
      </c>
      <c r="X47" s="3">
        <f t="shared" si="3"/>
        <v>408.5</v>
      </c>
      <c r="Y47" s="29">
        <f t="shared" si="3"/>
        <v>171.83333333333334</v>
      </c>
      <c r="Z47" s="3">
        <f t="shared" si="3"/>
        <v>1269.5</v>
      </c>
      <c r="AA47" s="29">
        <f t="shared" si="3"/>
        <v>1456</v>
      </c>
      <c r="AB47" s="107">
        <f t="shared" si="4"/>
        <v>8109.8333333333321</v>
      </c>
      <c r="AC47" s="18">
        <f t="shared" si="5"/>
        <v>8092.6666666666661</v>
      </c>
    </row>
    <row r="48" spans="1:29" x14ac:dyDescent="0.2">
      <c r="A48" s="89" t="s">
        <v>31</v>
      </c>
      <c r="B48" s="3">
        <f t="shared" si="3"/>
        <v>669.33333333333337</v>
      </c>
      <c r="C48" s="29">
        <f t="shared" si="3"/>
        <v>762.33333333333337</v>
      </c>
      <c r="D48" s="3">
        <f t="shared" si="3"/>
        <v>262.5</v>
      </c>
      <c r="E48" s="29">
        <f t="shared" si="3"/>
        <v>256.33333333333331</v>
      </c>
      <c r="F48" s="3">
        <f t="shared" si="3"/>
        <v>687.16666666666663</v>
      </c>
      <c r="G48" s="29">
        <f t="shared" si="3"/>
        <v>436.66666666666669</v>
      </c>
      <c r="H48" s="3">
        <f t="shared" si="3"/>
        <v>1173.8333333333333</v>
      </c>
      <c r="I48" s="29">
        <f t="shared" si="3"/>
        <v>1044.3333333333333</v>
      </c>
      <c r="J48" s="3">
        <f t="shared" si="3"/>
        <v>128.66666666666666</v>
      </c>
      <c r="K48" s="29">
        <f t="shared" si="3"/>
        <v>110.5</v>
      </c>
      <c r="L48" s="3">
        <f t="shared" si="3"/>
        <v>249.66666666666666</v>
      </c>
      <c r="M48" s="29">
        <f t="shared" si="3"/>
        <v>556.33333333333337</v>
      </c>
      <c r="N48" s="3">
        <f t="shared" si="3"/>
        <v>808.33333333333337</v>
      </c>
      <c r="O48" s="29">
        <f t="shared" si="3"/>
        <v>901.33333333333337</v>
      </c>
      <c r="P48" s="3">
        <f t="shared" si="3"/>
        <v>471.16666666666669</v>
      </c>
      <c r="Q48" s="29">
        <f t="shared" si="3"/>
        <v>370.33333333333331</v>
      </c>
      <c r="R48" s="3">
        <f t="shared" si="3"/>
        <v>738.83333333333337</v>
      </c>
      <c r="S48" s="29">
        <f t="shared" si="3"/>
        <v>610.66666666666663</v>
      </c>
      <c r="T48" s="3">
        <f t="shared" si="3"/>
        <v>81.333333333333329</v>
      </c>
      <c r="U48" s="29">
        <f t="shared" si="3"/>
        <v>80.5</v>
      </c>
      <c r="V48" s="3">
        <f t="shared" si="3"/>
        <v>363.16666666666669</v>
      </c>
      <c r="W48" s="29">
        <f t="shared" si="3"/>
        <v>672.5</v>
      </c>
      <c r="X48" s="3">
        <f t="shared" si="3"/>
        <v>300</v>
      </c>
      <c r="Y48" s="29">
        <f t="shared" si="3"/>
        <v>158.66666666666666</v>
      </c>
      <c r="Z48" s="3">
        <f t="shared" si="3"/>
        <v>1206</v>
      </c>
      <c r="AA48" s="29">
        <f t="shared" si="3"/>
        <v>1389.5</v>
      </c>
      <c r="AB48" s="107">
        <f t="shared" si="4"/>
        <v>7139.9999999999991</v>
      </c>
      <c r="AC48" s="18">
        <f t="shared" si="5"/>
        <v>7350.0000000000009</v>
      </c>
    </row>
    <row r="49" spans="1:29" x14ac:dyDescent="0.2">
      <c r="A49" s="90" t="s">
        <v>33</v>
      </c>
      <c r="B49" s="3">
        <f t="shared" si="3"/>
        <v>677.5</v>
      </c>
      <c r="C49" s="29">
        <f t="shared" si="3"/>
        <v>725.33333333333337</v>
      </c>
      <c r="D49" s="3">
        <f t="shared" si="3"/>
        <v>246.66666666666666</v>
      </c>
      <c r="E49" s="29">
        <f t="shared" si="3"/>
        <v>240.83333333333334</v>
      </c>
      <c r="F49" s="3">
        <f t="shared" si="3"/>
        <v>616.83333333333337</v>
      </c>
      <c r="G49" s="29">
        <f t="shared" si="3"/>
        <v>448.33333333333331</v>
      </c>
      <c r="H49" s="3">
        <f t="shared" si="3"/>
        <v>1142.5</v>
      </c>
      <c r="I49" s="29">
        <f t="shared" si="3"/>
        <v>1025.5</v>
      </c>
      <c r="J49" s="3">
        <f t="shared" si="3"/>
        <v>93.666666666666671</v>
      </c>
      <c r="K49" s="29">
        <f t="shared" si="3"/>
        <v>112.16666666666667</v>
      </c>
      <c r="L49" s="3">
        <f t="shared" si="3"/>
        <v>270.5</v>
      </c>
      <c r="M49" s="29">
        <f t="shared" si="3"/>
        <v>404.16666666666669</v>
      </c>
      <c r="N49" s="3">
        <f t="shared" si="3"/>
        <v>829.16666666666663</v>
      </c>
      <c r="O49" s="29">
        <f t="shared" si="3"/>
        <v>842.83333333333337</v>
      </c>
      <c r="P49" s="3">
        <f t="shared" si="3"/>
        <v>484</v>
      </c>
      <c r="Q49" s="29">
        <f t="shared" si="3"/>
        <v>349.33333333333331</v>
      </c>
      <c r="R49" s="3">
        <f t="shared" si="3"/>
        <v>713.66666666666663</v>
      </c>
      <c r="S49" s="29">
        <f t="shared" si="3"/>
        <v>652.16666666666663</v>
      </c>
      <c r="T49" s="3">
        <f t="shared" si="3"/>
        <v>58.5</v>
      </c>
      <c r="U49" s="29">
        <f t="shared" si="3"/>
        <v>89</v>
      </c>
      <c r="V49" s="3">
        <f t="shared" si="3"/>
        <v>383.83333333333331</v>
      </c>
      <c r="W49" s="29">
        <f t="shared" ref="W49:AA49" si="6">+W17/$B$65</f>
        <v>577.16666666666663</v>
      </c>
      <c r="X49" s="3">
        <f t="shared" si="6"/>
        <v>314.66666666666669</v>
      </c>
      <c r="Y49" s="29">
        <f t="shared" si="6"/>
        <v>162.66666666666666</v>
      </c>
      <c r="Z49" s="3">
        <f t="shared" si="6"/>
        <v>1229.3333333333333</v>
      </c>
      <c r="AA49" s="29">
        <f t="shared" si="6"/>
        <v>1408.3333333333333</v>
      </c>
      <c r="AB49" s="107">
        <f t="shared" si="4"/>
        <v>7060.833333333333</v>
      </c>
      <c r="AC49" s="18">
        <f t="shared" si="5"/>
        <v>7037.8333333333339</v>
      </c>
    </row>
    <row r="50" spans="1:29" x14ac:dyDescent="0.2">
      <c r="A50" s="89" t="s">
        <v>34</v>
      </c>
      <c r="B50" s="3">
        <f t="shared" ref="B50:AA59" si="7">+B18/$B$65</f>
        <v>706.66666666666663</v>
      </c>
      <c r="C50" s="29">
        <f t="shared" si="7"/>
        <v>807.83333333333337</v>
      </c>
      <c r="D50" s="3">
        <f t="shared" si="7"/>
        <v>268.33333333333331</v>
      </c>
      <c r="E50" s="29">
        <f t="shared" si="7"/>
        <v>269.66666666666669</v>
      </c>
      <c r="F50" s="3">
        <f t="shared" si="7"/>
        <v>611.83333333333337</v>
      </c>
      <c r="G50" s="29">
        <f t="shared" si="7"/>
        <v>545.5</v>
      </c>
      <c r="H50" s="3">
        <f t="shared" si="7"/>
        <v>1186.3333333333333</v>
      </c>
      <c r="I50" s="29">
        <f t="shared" si="7"/>
        <v>1120.6666666666667</v>
      </c>
      <c r="J50" s="3">
        <f t="shared" si="7"/>
        <v>115.5</v>
      </c>
      <c r="K50" s="29">
        <f t="shared" si="7"/>
        <v>94.166666666666671</v>
      </c>
      <c r="L50" s="3">
        <f t="shared" si="7"/>
        <v>341.66666666666669</v>
      </c>
      <c r="M50" s="29">
        <f t="shared" si="7"/>
        <v>400</v>
      </c>
      <c r="N50" s="3">
        <f t="shared" si="7"/>
        <v>923.33333333333337</v>
      </c>
      <c r="O50" s="29">
        <f t="shared" si="7"/>
        <v>797.16666666666663</v>
      </c>
      <c r="P50" s="3">
        <f t="shared" si="7"/>
        <v>522.16666666666663</v>
      </c>
      <c r="Q50" s="29">
        <f t="shared" si="7"/>
        <v>356.16666666666669</v>
      </c>
      <c r="R50" s="3">
        <f t="shared" si="7"/>
        <v>738.66666666666663</v>
      </c>
      <c r="S50" s="29">
        <f t="shared" si="7"/>
        <v>652.5</v>
      </c>
      <c r="T50" s="3">
        <f t="shared" si="7"/>
        <v>76</v>
      </c>
      <c r="U50" s="29">
        <f t="shared" si="7"/>
        <v>72.666666666666671</v>
      </c>
      <c r="V50" s="3">
        <f t="shared" si="7"/>
        <v>497.5</v>
      </c>
      <c r="W50" s="29">
        <f t="shared" si="7"/>
        <v>562</v>
      </c>
      <c r="X50" s="3">
        <f t="shared" si="7"/>
        <v>319.83333333333331</v>
      </c>
      <c r="Y50" s="29">
        <f t="shared" si="7"/>
        <v>150</v>
      </c>
      <c r="Z50" s="3">
        <f t="shared" si="7"/>
        <v>1267.6666666666667</v>
      </c>
      <c r="AA50" s="29">
        <f t="shared" si="7"/>
        <v>1422.6666666666667</v>
      </c>
      <c r="AB50" s="107">
        <f t="shared" si="4"/>
        <v>7575.5000000000009</v>
      </c>
      <c r="AC50" s="18">
        <f t="shared" si="5"/>
        <v>7251.0000000000009</v>
      </c>
    </row>
    <row r="51" spans="1:29" x14ac:dyDescent="0.2">
      <c r="A51" s="90" t="s">
        <v>35</v>
      </c>
      <c r="B51" s="3">
        <f t="shared" si="7"/>
        <v>775.66666666666663</v>
      </c>
      <c r="C51" s="29">
        <f t="shared" si="7"/>
        <v>879.5</v>
      </c>
      <c r="D51" s="3">
        <f t="shared" si="7"/>
        <v>311.33333333333331</v>
      </c>
      <c r="E51" s="29">
        <f t="shared" si="7"/>
        <v>279.33333333333331</v>
      </c>
      <c r="F51" s="3">
        <f t="shared" si="7"/>
        <v>630.5</v>
      </c>
      <c r="G51" s="29">
        <f t="shared" si="7"/>
        <v>758.16666666666663</v>
      </c>
      <c r="H51" s="3">
        <f t="shared" si="7"/>
        <v>1281</v>
      </c>
      <c r="I51" s="29">
        <f t="shared" si="7"/>
        <v>1265.5</v>
      </c>
      <c r="J51" s="3">
        <f t="shared" si="7"/>
        <v>126.33333333333333</v>
      </c>
      <c r="K51" s="29">
        <f t="shared" si="7"/>
        <v>88.333333333333329</v>
      </c>
      <c r="L51" s="3">
        <f t="shared" si="7"/>
        <v>560.5</v>
      </c>
      <c r="M51" s="29">
        <f t="shared" si="7"/>
        <v>411.16666666666669</v>
      </c>
      <c r="N51" s="3">
        <f t="shared" si="7"/>
        <v>1173.3333333333333</v>
      </c>
      <c r="O51" s="29">
        <f t="shared" si="7"/>
        <v>891.33333333333337</v>
      </c>
      <c r="P51" s="3">
        <f t="shared" si="7"/>
        <v>624.66666666666663</v>
      </c>
      <c r="Q51" s="29">
        <f t="shared" si="7"/>
        <v>416.83333333333331</v>
      </c>
      <c r="R51" s="3">
        <f t="shared" si="7"/>
        <v>807.66666666666663</v>
      </c>
      <c r="S51" s="29">
        <f t="shared" si="7"/>
        <v>824.83333333333337</v>
      </c>
      <c r="T51" s="3">
        <f t="shared" si="7"/>
        <v>96.833333333333329</v>
      </c>
      <c r="U51" s="29">
        <f t="shared" si="7"/>
        <v>71</v>
      </c>
      <c r="V51" s="3">
        <f t="shared" si="7"/>
        <v>662.33333333333337</v>
      </c>
      <c r="W51" s="29">
        <f t="shared" si="7"/>
        <v>650.66666666666663</v>
      </c>
      <c r="X51" s="3">
        <f t="shared" si="7"/>
        <v>410.33333333333331</v>
      </c>
      <c r="Y51" s="29">
        <f t="shared" si="7"/>
        <v>176.5</v>
      </c>
      <c r="Z51" s="3">
        <f t="shared" si="7"/>
        <v>1358</v>
      </c>
      <c r="AA51" s="29">
        <f t="shared" si="7"/>
        <v>1678.5</v>
      </c>
      <c r="AB51" s="107">
        <f t="shared" si="4"/>
        <v>8818.5</v>
      </c>
      <c r="AC51" s="18">
        <f t="shared" si="5"/>
        <v>8391.6666666666661</v>
      </c>
    </row>
    <row r="52" spans="1:29" x14ac:dyDescent="0.2">
      <c r="A52" s="89" t="s">
        <v>36</v>
      </c>
      <c r="B52" s="3">
        <f t="shared" si="7"/>
        <v>902.5</v>
      </c>
      <c r="C52" s="29">
        <f t="shared" si="7"/>
        <v>996.16666666666663</v>
      </c>
      <c r="D52" s="3">
        <f t="shared" si="7"/>
        <v>334.33333333333331</v>
      </c>
      <c r="E52" s="29">
        <f t="shared" si="7"/>
        <v>328.66666666666669</v>
      </c>
      <c r="F52" s="3">
        <f t="shared" si="7"/>
        <v>747.66666666666663</v>
      </c>
      <c r="G52" s="29">
        <f t="shared" si="7"/>
        <v>1062.8333333333333</v>
      </c>
      <c r="H52" s="3">
        <f t="shared" si="7"/>
        <v>1340.6666666666667</v>
      </c>
      <c r="I52" s="29">
        <f t="shared" si="7"/>
        <v>1541</v>
      </c>
      <c r="J52" s="3">
        <f t="shared" si="7"/>
        <v>171.16666666666666</v>
      </c>
      <c r="K52" s="29">
        <f t="shared" si="7"/>
        <v>110</v>
      </c>
      <c r="L52" s="3">
        <f t="shared" si="7"/>
        <v>561.83333333333337</v>
      </c>
      <c r="M52" s="29">
        <f t="shared" si="7"/>
        <v>379.5</v>
      </c>
      <c r="N52" s="3">
        <f t="shared" si="7"/>
        <v>1330</v>
      </c>
      <c r="O52" s="29">
        <f t="shared" si="7"/>
        <v>1029.6666666666667</v>
      </c>
      <c r="P52" s="3">
        <f t="shared" si="7"/>
        <v>649</v>
      </c>
      <c r="Q52" s="29">
        <f t="shared" si="7"/>
        <v>540</v>
      </c>
      <c r="R52" s="3">
        <f t="shared" si="7"/>
        <v>919</v>
      </c>
      <c r="S52" s="29">
        <f t="shared" si="7"/>
        <v>953.16666666666663</v>
      </c>
      <c r="T52" s="3">
        <f t="shared" si="7"/>
        <v>213</v>
      </c>
      <c r="U52" s="29">
        <f t="shared" si="7"/>
        <v>81.166666666666671</v>
      </c>
      <c r="V52" s="3">
        <f t="shared" si="7"/>
        <v>847.5</v>
      </c>
      <c r="W52" s="29">
        <f t="shared" si="7"/>
        <v>720.16666666666663</v>
      </c>
      <c r="X52" s="3">
        <f t="shared" si="7"/>
        <v>471.16666666666669</v>
      </c>
      <c r="Y52" s="29">
        <f t="shared" si="7"/>
        <v>206.33333333333334</v>
      </c>
      <c r="Z52" s="3">
        <f t="shared" si="7"/>
        <v>1552.8333333333333</v>
      </c>
      <c r="AA52" s="29">
        <f t="shared" si="7"/>
        <v>1692</v>
      </c>
      <c r="AB52" s="107">
        <f t="shared" si="4"/>
        <v>10040.666666666668</v>
      </c>
      <c r="AC52" s="18">
        <f t="shared" si="5"/>
        <v>9640.6666666666679</v>
      </c>
    </row>
    <row r="53" spans="1:29" x14ac:dyDescent="0.2">
      <c r="A53" s="90" t="s">
        <v>30</v>
      </c>
      <c r="B53" s="3">
        <f t="shared" si="7"/>
        <v>1015.3333333333334</v>
      </c>
      <c r="C53" s="29">
        <f t="shared" si="7"/>
        <v>1094.3333333333333</v>
      </c>
      <c r="D53" s="3">
        <f t="shared" si="7"/>
        <v>340.16666666666669</v>
      </c>
      <c r="E53" s="29">
        <f t="shared" si="7"/>
        <v>379.33333333333331</v>
      </c>
      <c r="F53" s="3">
        <f t="shared" si="7"/>
        <v>772.66666666666663</v>
      </c>
      <c r="G53" s="29">
        <f t="shared" si="7"/>
        <v>1075.1666666666667</v>
      </c>
      <c r="H53" s="3">
        <f t="shared" si="7"/>
        <v>1390.1666666666667</v>
      </c>
      <c r="I53" s="29">
        <f t="shared" si="7"/>
        <v>1569.6666666666667</v>
      </c>
      <c r="J53" s="3">
        <f t="shared" si="7"/>
        <v>177.5</v>
      </c>
      <c r="K53" s="29">
        <f t="shared" si="7"/>
        <v>101.16666666666667</v>
      </c>
      <c r="L53" s="3">
        <f t="shared" si="7"/>
        <v>643</v>
      </c>
      <c r="M53" s="29">
        <f t="shared" si="7"/>
        <v>388.33333333333331</v>
      </c>
      <c r="N53" s="3">
        <f t="shared" si="7"/>
        <v>1303.1666666666667</v>
      </c>
      <c r="O53" s="29">
        <f t="shared" si="7"/>
        <v>1147.6666666666667</v>
      </c>
      <c r="P53" s="3">
        <f t="shared" si="7"/>
        <v>536.66666666666663</v>
      </c>
      <c r="Q53" s="29">
        <f t="shared" si="7"/>
        <v>632.83333333333337</v>
      </c>
      <c r="R53" s="3">
        <f t="shared" si="7"/>
        <v>804.83333333333337</v>
      </c>
      <c r="S53" s="29">
        <f t="shared" si="7"/>
        <v>1084.6666666666667</v>
      </c>
      <c r="T53" s="3">
        <f t="shared" si="7"/>
        <v>144.5</v>
      </c>
      <c r="U53" s="29">
        <f t="shared" si="7"/>
        <v>95.166666666666671</v>
      </c>
      <c r="V53" s="3">
        <f t="shared" si="7"/>
        <v>717</v>
      </c>
      <c r="W53" s="29">
        <f t="shared" si="7"/>
        <v>719.83333333333337</v>
      </c>
      <c r="X53" s="3">
        <f t="shared" si="7"/>
        <v>495</v>
      </c>
      <c r="Y53" s="29">
        <f t="shared" si="7"/>
        <v>244.33333333333334</v>
      </c>
      <c r="Z53" s="3">
        <f t="shared" si="7"/>
        <v>1530.1666666666667</v>
      </c>
      <c r="AA53" s="29">
        <f t="shared" si="7"/>
        <v>1612.3333333333333</v>
      </c>
      <c r="AB53" s="107">
        <f t="shared" si="4"/>
        <v>9870.1666666666661</v>
      </c>
      <c r="AC53" s="18">
        <f t="shared" si="5"/>
        <v>10144.833333333336</v>
      </c>
    </row>
    <row r="54" spans="1:29" x14ac:dyDescent="0.2">
      <c r="A54" s="89" t="s">
        <v>32</v>
      </c>
      <c r="B54" s="3">
        <f t="shared" si="7"/>
        <v>952.66666666666663</v>
      </c>
      <c r="C54" s="29">
        <f t="shared" si="7"/>
        <v>886.5</v>
      </c>
      <c r="D54" s="3">
        <f t="shared" si="7"/>
        <v>284.16666666666669</v>
      </c>
      <c r="E54" s="29">
        <f t="shared" si="7"/>
        <v>352</v>
      </c>
      <c r="F54" s="3">
        <f t="shared" si="7"/>
        <v>645.83333333333337</v>
      </c>
      <c r="G54" s="29">
        <f t="shared" si="7"/>
        <v>949.5</v>
      </c>
      <c r="H54" s="3">
        <f t="shared" si="7"/>
        <v>1286.8333333333333</v>
      </c>
      <c r="I54" s="29">
        <f t="shared" si="7"/>
        <v>1494.8333333333333</v>
      </c>
      <c r="J54" s="3">
        <f t="shared" si="7"/>
        <v>200.66666666666666</v>
      </c>
      <c r="K54" s="29">
        <f t="shared" si="7"/>
        <v>106.33333333333333</v>
      </c>
      <c r="L54" s="3">
        <f t="shared" si="7"/>
        <v>795</v>
      </c>
      <c r="M54" s="29">
        <f t="shared" si="7"/>
        <v>299.33333333333331</v>
      </c>
      <c r="N54" s="3">
        <f t="shared" si="7"/>
        <v>1313</v>
      </c>
      <c r="O54" s="29">
        <f t="shared" si="7"/>
        <v>1051</v>
      </c>
      <c r="P54" s="3">
        <f t="shared" si="7"/>
        <v>466.33333333333331</v>
      </c>
      <c r="Q54" s="29">
        <f t="shared" si="7"/>
        <v>671.66666666666663</v>
      </c>
      <c r="R54" s="3">
        <f t="shared" si="7"/>
        <v>726.5</v>
      </c>
      <c r="S54" s="29">
        <f t="shared" si="7"/>
        <v>1025.6666666666667</v>
      </c>
      <c r="T54" s="3">
        <f t="shared" si="7"/>
        <v>114.83333333333333</v>
      </c>
      <c r="U54" s="29">
        <f t="shared" si="7"/>
        <v>92.666666666666671</v>
      </c>
      <c r="V54" s="3">
        <f t="shared" si="7"/>
        <v>851.66666666666663</v>
      </c>
      <c r="W54" s="29">
        <f t="shared" si="7"/>
        <v>645.16666666666663</v>
      </c>
      <c r="X54" s="3">
        <f t="shared" si="7"/>
        <v>441.83333333333331</v>
      </c>
      <c r="Y54" s="29">
        <f t="shared" si="7"/>
        <v>263.5</v>
      </c>
      <c r="Z54" s="3">
        <f t="shared" si="7"/>
        <v>1428.5</v>
      </c>
      <c r="AA54" s="29">
        <f t="shared" si="7"/>
        <v>1500.3333333333333</v>
      </c>
      <c r="AB54" s="107">
        <f t="shared" si="4"/>
        <v>9507.8333333333321</v>
      </c>
      <c r="AC54" s="18">
        <f t="shared" si="5"/>
        <v>9338.5000000000018</v>
      </c>
    </row>
    <row r="55" spans="1:29" x14ac:dyDescent="0.2">
      <c r="A55" s="90" t="s">
        <v>37</v>
      </c>
      <c r="B55" s="3">
        <f t="shared" si="7"/>
        <v>1099.8333333333333</v>
      </c>
      <c r="C55" s="29">
        <f t="shared" si="7"/>
        <v>891.33333333333337</v>
      </c>
      <c r="D55" s="3">
        <f t="shared" si="7"/>
        <v>248.66666666666666</v>
      </c>
      <c r="E55" s="29">
        <f t="shared" si="7"/>
        <v>398</v>
      </c>
      <c r="F55" s="3">
        <f t="shared" si="7"/>
        <v>643.16666666666663</v>
      </c>
      <c r="G55" s="29">
        <f t="shared" si="7"/>
        <v>1071.6666666666667</v>
      </c>
      <c r="H55" s="3">
        <f t="shared" si="7"/>
        <v>1268.3333333333333</v>
      </c>
      <c r="I55" s="29">
        <f t="shared" si="7"/>
        <v>1548.6666666666667</v>
      </c>
      <c r="J55" s="3">
        <f t="shared" si="7"/>
        <v>267.83333333333331</v>
      </c>
      <c r="K55" s="29">
        <f t="shared" si="7"/>
        <v>81.666666666666671</v>
      </c>
      <c r="L55" s="3">
        <f t="shared" si="7"/>
        <v>782</v>
      </c>
      <c r="M55" s="29">
        <f t="shared" si="7"/>
        <v>289.5</v>
      </c>
      <c r="N55" s="3">
        <f t="shared" si="7"/>
        <v>1285.6666666666667</v>
      </c>
      <c r="O55" s="29">
        <f t="shared" si="7"/>
        <v>1072.1666666666667</v>
      </c>
      <c r="P55" s="3">
        <f t="shared" si="7"/>
        <v>390.83333333333331</v>
      </c>
      <c r="Q55" s="29">
        <f t="shared" si="7"/>
        <v>682.66666666666663</v>
      </c>
      <c r="R55" s="3">
        <f t="shared" si="7"/>
        <v>696.5</v>
      </c>
      <c r="S55" s="29">
        <f t="shared" si="7"/>
        <v>1012.3333333333334</v>
      </c>
      <c r="T55" s="3">
        <f t="shared" si="7"/>
        <v>104.33333333333333</v>
      </c>
      <c r="U55" s="29">
        <f t="shared" si="7"/>
        <v>77.166666666666671</v>
      </c>
      <c r="V55" s="3">
        <f t="shared" si="7"/>
        <v>980.66666666666663</v>
      </c>
      <c r="W55" s="29">
        <f t="shared" si="7"/>
        <v>563.33333333333337</v>
      </c>
      <c r="X55" s="3">
        <f t="shared" si="7"/>
        <v>384.33333333333331</v>
      </c>
      <c r="Y55" s="29">
        <f t="shared" si="7"/>
        <v>270</v>
      </c>
      <c r="Z55" s="3">
        <f t="shared" si="7"/>
        <v>1373.6666666666667</v>
      </c>
      <c r="AA55" s="29">
        <f t="shared" si="7"/>
        <v>1422.1666666666667</v>
      </c>
      <c r="AB55" s="107">
        <f t="shared" si="4"/>
        <v>9525.8333333333339</v>
      </c>
      <c r="AC55" s="18">
        <f t="shared" si="5"/>
        <v>9380.6666666666679</v>
      </c>
    </row>
    <row r="56" spans="1:29" x14ac:dyDescent="0.2">
      <c r="A56" s="89" t="s">
        <v>38</v>
      </c>
      <c r="B56" s="3">
        <f t="shared" si="7"/>
        <v>938.5</v>
      </c>
      <c r="C56" s="29">
        <f t="shared" si="7"/>
        <v>836.83333333333337</v>
      </c>
      <c r="D56" s="3">
        <f t="shared" si="7"/>
        <v>213.33333333333334</v>
      </c>
      <c r="E56" s="29">
        <f t="shared" si="7"/>
        <v>390.33333333333331</v>
      </c>
      <c r="F56" s="3">
        <f t="shared" si="7"/>
        <v>624</v>
      </c>
      <c r="G56" s="29">
        <f t="shared" si="7"/>
        <v>988.66666666666663</v>
      </c>
      <c r="H56" s="3">
        <f t="shared" si="7"/>
        <v>1111.8333333333333</v>
      </c>
      <c r="I56" s="29">
        <f t="shared" si="7"/>
        <v>1458.6666666666667</v>
      </c>
      <c r="J56" s="3">
        <f t="shared" si="7"/>
        <v>252.66666666666666</v>
      </c>
      <c r="K56" s="29">
        <f t="shared" si="7"/>
        <v>78.333333333333329</v>
      </c>
      <c r="L56" s="3">
        <f t="shared" si="7"/>
        <v>665.33333333333337</v>
      </c>
      <c r="M56" s="29">
        <f t="shared" si="7"/>
        <v>323.33333333333331</v>
      </c>
      <c r="N56" s="3">
        <f t="shared" si="7"/>
        <v>1178.5</v>
      </c>
      <c r="O56" s="29">
        <f t="shared" si="7"/>
        <v>1195.5</v>
      </c>
      <c r="P56" s="3">
        <f t="shared" si="7"/>
        <v>308.66666666666669</v>
      </c>
      <c r="Q56" s="29">
        <f t="shared" si="7"/>
        <v>793.83333333333337</v>
      </c>
      <c r="R56" s="3">
        <f t="shared" si="7"/>
        <v>586.16666666666663</v>
      </c>
      <c r="S56" s="29">
        <f t="shared" si="7"/>
        <v>1060.6666666666667</v>
      </c>
      <c r="T56" s="3">
        <f t="shared" si="7"/>
        <v>73.333333333333329</v>
      </c>
      <c r="U56" s="29">
        <f t="shared" si="7"/>
        <v>109.16666666666667</v>
      </c>
      <c r="V56" s="3">
        <f t="shared" si="7"/>
        <v>859.66666666666663</v>
      </c>
      <c r="W56" s="29">
        <f t="shared" si="7"/>
        <v>566.16666666666663</v>
      </c>
      <c r="X56" s="3">
        <f t="shared" si="7"/>
        <v>285.83333333333331</v>
      </c>
      <c r="Y56" s="29">
        <f t="shared" si="7"/>
        <v>312.66666666666669</v>
      </c>
      <c r="Z56" s="3">
        <f t="shared" si="7"/>
        <v>1175.6666666666667</v>
      </c>
      <c r="AA56" s="29">
        <f t="shared" si="7"/>
        <v>1344.8333333333333</v>
      </c>
      <c r="AB56" s="107">
        <f t="shared" si="4"/>
        <v>8273.5</v>
      </c>
      <c r="AC56" s="18">
        <f t="shared" si="5"/>
        <v>9459.0000000000018</v>
      </c>
    </row>
    <row r="57" spans="1:29" x14ac:dyDescent="0.2">
      <c r="A57" s="90" t="s">
        <v>39</v>
      </c>
      <c r="B57" s="3">
        <f t="shared" si="7"/>
        <v>336.33333333333331</v>
      </c>
      <c r="C57" s="29">
        <f t="shared" si="7"/>
        <v>588.83333333333337</v>
      </c>
      <c r="D57" s="3">
        <f t="shared" si="7"/>
        <v>95.666666666666671</v>
      </c>
      <c r="E57" s="29">
        <f t="shared" si="7"/>
        <v>330.5</v>
      </c>
      <c r="F57" s="3">
        <f t="shared" si="7"/>
        <v>287.83333333333331</v>
      </c>
      <c r="G57" s="29">
        <f t="shared" si="7"/>
        <v>927.33333333333337</v>
      </c>
      <c r="H57" s="3">
        <f t="shared" si="7"/>
        <v>560.5</v>
      </c>
      <c r="I57" s="29">
        <f t="shared" si="7"/>
        <v>1256.5</v>
      </c>
      <c r="J57" s="3">
        <f t="shared" si="7"/>
        <v>67.166666666666671</v>
      </c>
      <c r="K57" s="29">
        <f t="shared" si="7"/>
        <v>63.166666666666664</v>
      </c>
      <c r="L57" s="3">
        <f t="shared" si="7"/>
        <v>861.5</v>
      </c>
      <c r="M57" s="29">
        <f t="shared" si="7"/>
        <v>236.83333333333334</v>
      </c>
      <c r="N57" s="3">
        <f t="shared" si="7"/>
        <v>1150.5</v>
      </c>
      <c r="O57" s="29">
        <f t="shared" si="7"/>
        <v>946.16666666666663</v>
      </c>
      <c r="P57" s="3">
        <f t="shared" si="7"/>
        <v>305.83333333333331</v>
      </c>
      <c r="Q57" s="29">
        <f t="shared" si="7"/>
        <v>586.5</v>
      </c>
      <c r="R57" s="3">
        <f t="shared" si="7"/>
        <v>530.33333333333337</v>
      </c>
      <c r="S57" s="29">
        <f t="shared" si="7"/>
        <v>827.5</v>
      </c>
      <c r="T57" s="3">
        <f t="shared" si="7"/>
        <v>56</v>
      </c>
      <c r="U57" s="29">
        <f t="shared" si="7"/>
        <v>96.166666666666671</v>
      </c>
      <c r="V57" s="3">
        <f t="shared" si="7"/>
        <v>848.16666666666663</v>
      </c>
      <c r="W57" s="29">
        <f t="shared" si="7"/>
        <v>408.5</v>
      </c>
      <c r="X57" s="3">
        <f t="shared" si="7"/>
        <v>179.16666666666666</v>
      </c>
      <c r="Y57" s="29">
        <f t="shared" si="7"/>
        <v>303.66666666666669</v>
      </c>
      <c r="Z57" s="3">
        <f t="shared" si="7"/>
        <v>902.16666666666663</v>
      </c>
      <c r="AA57" s="29">
        <f t="shared" si="7"/>
        <v>1034.1666666666667</v>
      </c>
      <c r="AB57" s="107">
        <f>B57+D57+F57+H57+J57+L57+N57+P57+R57+T57+V57+X57+Z57</f>
        <v>6181.1666666666679</v>
      </c>
      <c r="AC57" s="18">
        <f t="shared" si="5"/>
        <v>7605.8333333333348</v>
      </c>
    </row>
    <row r="58" spans="1:29" x14ac:dyDescent="0.2">
      <c r="A58" s="89" t="s">
        <v>40</v>
      </c>
      <c r="B58" s="3">
        <f t="shared" si="7"/>
        <v>0</v>
      </c>
      <c r="C58" s="29">
        <f t="shared" si="7"/>
        <v>229</v>
      </c>
      <c r="D58" s="3">
        <f t="shared" si="7"/>
        <v>3.3333333333333335</v>
      </c>
      <c r="E58" s="29">
        <f t="shared" si="7"/>
        <v>154.16666666666666</v>
      </c>
      <c r="F58" s="3">
        <f t="shared" si="7"/>
        <v>7.166666666666667</v>
      </c>
      <c r="G58" s="29">
        <f t="shared" si="7"/>
        <v>363.33333333333331</v>
      </c>
      <c r="H58" s="3">
        <f t="shared" si="7"/>
        <v>54.833333333333336</v>
      </c>
      <c r="I58" s="29">
        <f t="shared" si="7"/>
        <v>358</v>
      </c>
      <c r="J58" s="3">
        <f t="shared" si="7"/>
        <v>17.5</v>
      </c>
      <c r="K58" s="29">
        <f t="shared" si="7"/>
        <v>16</v>
      </c>
      <c r="L58" s="3">
        <f t="shared" si="7"/>
        <v>136.33333333333334</v>
      </c>
      <c r="M58" s="29">
        <f t="shared" si="7"/>
        <v>40.833333333333336</v>
      </c>
      <c r="N58" s="3">
        <f t="shared" si="7"/>
        <v>149.33333333333334</v>
      </c>
      <c r="O58" s="29">
        <f t="shared" si="7"/>
        <v>163.5</v>
      </c>
      <c r="P58" s="3">
        <f t="shared" si="7"/>
        <v>47</v>
      </c>
      <c r="Q58" s="29">
        <f t="shared" si="7"/>
        <v>112</v>
      </c>
      <c r="R58" s="3">
        <f t="shared" si="7"/>
        <v>123</v>
      </c>
      <c r="S58" s="29">
        <f t="shared" si="7"/>
        <v>68.833333333333329</v>
      </c>
      <c r="T58" s="3">
        <f t="shared" si="7"/>
        <v>9.8333333333333339</v>
      </c>
      <c r="U58" s="29">
        <f t="shared" si="7"/>
        <v>4.833333333333333</v>
      </c>
      <c r="V58" s="3">
        <f t="shared" si="7"/>
        <v>90</v>
      </c>
      <c r="W58" s="29">
        <f t="shared" si="7"/>
        <v>12.5</v>
      </c>
      <c r="X58" s="3">
        <f t="shared" si="7"/>
        <v>32</v>
      </c>
      <c r="Y58" s="29">
        <f t="shared" si="7"/>
        <v>24.5</v>
      </c>
      <c r="Z58" s="3">
        <f t="shared" si="7"/>
        <v>79.5</v>
      </c>
      <c r="AA58" s="29">
        <f t="shared" si="7"/>
        <v>127</v>
      </c>
      <c r="AB58" s="107">
        <f>B58+D58+F58+H58+J58+L58+N58+P58+R58+T58+V58+X58+Z58</f>
        <v>749.83333333333337</v>
      </c>
      <c r="AC58" s="18">
        <f t="shared" si="5"/>
        <v>1674.4999999999998</v>
      </c>
    </row>
    <row r="59" spans="1:29" x14ac:dyDescent="0.2">
      <c r="A59" s="90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7">
        <f t="shared" ref="AB59:AB62" si="9">B59+D59+F59+H59+J59+L59+N59+P59+R59+T59+V59+X59+Z59</f>
        <v>0</v>
      </c>
      <c r="AC59" s="18">
        <f t="shared" si="5"/>
        <v>0</v>
      </c>
    </row>
    <row r="60" spans="1:29" x14ac:dyDescent="0.2">
      <c r="A60" s="89" t="s">
        <v>42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7">
        <f t="shared" si="9"/>
        <v>0</v>
      </c>
      <c r="AC60" s="18">
        <f t="shared" si="5"/>
        <v>0</v>
      </c>
    </row>
    <row r="61" spans="1:29" x14ac:dyDescent="0.2">
      <c r="A61" s="90" t="s">
        <v>43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7">
        <f t="shared" si="9"/>
        <v>0</v>
      </c>
      <c r="AC61" s="18">
        <f t="shared" si="5"/>
        <v>0</v>
      </c>
    </row>
    <row r="62" spans="1:29" ht="13.5" thickBot="1" x14ac:dyDescent="0.25">
      <c r="A62" s="85" t="s">
        <v>44</v>
      </c>
      <c r="B62" s="16">
        <f t="shared" si="10"/>
        <v>0</v>
      </c>
      <c r="C62" s="39">
        <f t="shared" si="10"/>
        <v>0</v>
      </c>
      <c r="D62" s="16">
        <f t="shared" si="10"/>
        <v>0</v>
      </c>
      <c r="E62" s="39">
        <f t="shared" si="10"/>
        <v>0</v>
      </c>
      <c r="F62" s="16">
        <f t="shared" si="10"/>
        <v>0</v>
      </c>
      <c r="G62" s="39">
        <f t="shared" si="10"/>
        <v>0</v>
      </c>
      <c r="H62" s="16">
        <f t="shared" si="10"/>
        <v>0</v>
      </c>
      <c r="I62" s="39">
        <f t="shared" si="10"/>
        <v>0</v>
      </c>
      <c r="J62" s="16">
        <f t="shared" si="10"/>
        <v>0</v>
      </c>
      <c r="K62" s="39">
        <f t="shared" si="10"/>
        <v>0</v>
      </c>
      <c r="L62" s="16">
        <f t="shared" si="10"/>
        <v>0</v>
      </c>
      <c r="M62" s="39">
        <f t="shared" si="10"/>
        <v>0</v>
      </c>
      <c r="N62" s="16">
        <f t="shared" si="10"/>
        <v>0</v>
      </c>
      <c r="O62" s="39">
        <f t="shared" si="10"/>
        <v>0</v>
      </c>
      <c r="P62" s="16">
        <f t="shared" si="10"/>
        <v>0</v>
      </c>
      <c r="Q62" s="39">
        <f t="shared" si="10"/>
        <v>0</v>
      </c>
      <c r="R62" s="16">
        <f t="shared" si="10"/>
        <v>0</v>
      </c>
      <c r="S62" s="39">
        <f t="shared" si="10"/>
        <v>0</v>
      </c>
      <c r="T62" s="16">
        <f t="shared" si="10"/>
        <v>0</v>
      </c>
      <c r="U62" s="39">
        <f t="shared" si="10"/>
        <v>0</v>
      </c>
      <c r="V62" s="16">
        <f t="shared" si="10"/>
        <v>0</v>
      </c>
      <c r="W62" s="39">
        <f t="shared" si="10"/>
        <v>0</v>
      </c>
      <c r="X62" s="16">
        <f t="shared" si="10"/>
        <v>0</v>
      </c>
      <c r="Y62" s="39">
        <f t="shared" si="10"/>
        <v>0</v>
      </c>
      <c r="Z62" s="16">
        <f t="shared" si="10"/>
        <v>0</v>
      </c>
      <c r="AA62" s="39">
        <f t="shared" si="10"/>
        <v>0</v>
      </c>
      <c r="AB62" s="108">
        <f t="shared" si="9"/>
        <v>0</v>
      </c>
      <c r="AC62" s="109">
        <f t="shared" si="5"/>
        <v>0</v>
      </c>
    </row>
    <row r="63" spans="1:29" s="87" customFormat="1" ht="14.25" thickTop="1" thickBot="1" x14ac:dyDescent="0.25">
      <c r="A63" s="9" t="s">
        <v>47</v>
      </c>
      <c r="B63" s="49">
        <f>SUM(B39:B62)</f>
        <v>13181.333333333334</v>
      </c>
      <c r="C63" s="45">
        <f t="shared" ref="C63:AA63" si="11">SUM(C39:C62)</f>
        <v>12756.500000000002</v>
      </c>
      <c r="D63" s="44">
        <f t="shared" si="11"/>
        <v>4589.5</v>
      </c>
      <c r="E63" s="50">
        <f t="shared" si="11"/>
        <v>4962.333333333333</v>
      </c>
      <c r="F63" s="49">
        <f t="shared" si="11"/>
        <v>13311.666666666666</v>
      </c>
      <c r="G63" s="45">
        <f t="shared" si="11"/>
        <v>12023.333333333332</v>
      </c>
      <c r="H63" s="44">
        <f t="shared" si="11"/>
        <v>19885.999999999996</v>
      </c>
      <c r="I63" s="50">
        <f t="shared" si="11"/>
        <v>20002.333333333332</v>
      </c>
      <c r="J63" s="49">
        <f t="shared" si="11"/>
        <v>2210.6666666666665</v>
      </c>
      <c r="K63" s="45">
        <f t="shared" si="11"/>
        <v>2166.3333333333335</v>
      </c>
      <c r="L63" s="44">
        <f t="shared" si="11"/>
        <v>7613.5</v>
      </c>
      <c r="M63" s="50">
        <f t="shared" si="11"/>
        <v>7962.4999999999991</v>
      </c>
      <c r="N63" s="49">
        <f t="shared" si="11"/>
        <v>17808.666666666664</v>
      </c>
      <c r="O63" s="45">
        <f t="shared" si="11"/>
        <v>17522.833333333332</v>
      </c>
      <c r="P63" s="44">
        <f t="shared" si="11"/>
        <v>8471.3333333333339</v>
      </c>
      <c r="Q63" s="50">
        <f t="shared" si="11"/>
        <v>8194.5</v>
      </c>
      <c r="R63" s="49">
        <f t="shared" si="11"/>
        <v>12740.5</v>
      </c>
      <c r="S63" s="45">
        <f t="shared" si="11"/>
        <v>13023.666666666666</v>
      </c>
      <c r="T63" s="44">
        <f t="shared" si="11"/>
        <v>1668.9999999999998</v>
      </c>
      <c r="U63" s="50">
        <f t="shared" si="11"/>
        <v>1825.666666666667</v>
      </c>
      <c r="V63" s="49">
        <f t="shared" si="11"/>
        <v>9382.1666666666661</v>
      </c>
      <c r="W63" s="45">
        <f t="shared" si="11"/>
        <v>11087.666666666668</v>
      </c>
      <c r="X63" s="44">
        <f t="shared" si="11"/>
        <v>6514.5</v>
      </c>
      <c r="Y63" s="50">
        <f t="shared" si="11"/>
        <v>3842.8333333333335</v>
      </c>
      <c r="Z63" s="49">
        <f t="shared" si="11"/>
        <v>20597.166666666672</v>
      </c>
      <c r="AA63" s="45">
        <f t="shared" si="11"/>
        <v>22327.5</v>
      </c>
      <c r="AB63" s="44">
        <f>SUM(AB39:AB62)</f>
        <v>137976</v>
      </c>
      <c r="AC63" s="45">
        <f>SUM(AC39:AC62)</f>
        <v>137698.00000000003</v>
      </c>
    </row>
    <row r="64" spans="1:29" ht="15.75" thickTop="1" x14ac:dyDescent="0.2">
      <c r="AB64" s="174" t="str">
        <f>IF(AB63='Daily Total'!D49,"Correct","Wrong")</f>
        <v>Correct</v>
      </c>
      <c r="AC64" s="174" t="str">
        <f>IF(AC63='Daily Total'!E49,"Correct","Wrong")</f>
        <v>Correct</v>
      </c>
    </row>
    <row r="65" spans="1:31" x14ac:dyDescent="0.2">
      <c r="A65" t="s">
        <v>48</v>
      </c>
      <c r="B65">
        <f>COUNTIF('Daily Total'!$G$7:$G$37,3)</f>
        <v>6</v>
      </c>
    </row>
    <row r="67" spans="1:31" s="8" customFormat="1" x14ac:dyDescent="0.2">
      <c r="A67" s="42" t="s">
        <v>60</v>
      </c>
      <c r="B67" s="17"/>
      <c r="C67" s="17"/>
      <c r="AB67" s="42"/>
      <c r="AC67" s="42"/>
    </row>
    <row r="68" spans="1:31" s="8" customFormat="1" ht="13.5" thickBot="1" x14ac:dyDescent="0.25">
      <c r="A68" s="42"/>
      <c r="B68" s="17"/>
      <c r="C68" s="17"/>
      <c r="AB68" s="42"/>
      <c r="AC68" s="42"/>
    </row>
    <row r="69" spans="1:31" s="8" customFormat="1" ht="14.25" thickTop="1" thickBot="1" x14ac:dyDescent="0.25">
      <c r="A69" s="276" t="s">
        <v>2</v>
      </c>
      <c r="B69" s="270" t="s">
        <v>3</v>
      </c>
      <c r="C69" s="271"/>
      <c r="D69" s="270" t="s">
        <v>4</v>
      </c>
      <c r="E69" s="271"/>
      <c r="F69" s="270" t="s">
        <v>5</v>
      </c>
      <c r="G69" s="271"/>
      <c r="H69" s="270" t="s">
        <v>6</v>
      </c>
      <c r="I69" s="271"/>
      <c r="J69" s="270" t="s">
        <v>7</v>
      </c>
      <c r="K69" s="271"/>
      <c r="L69" s="270" t="s">
        <v>8</v>
      </c>
      <c r="M69" s="271"/>
      <c r="N69" s="270" t="s">
        <v>9</v>
      </c>
      <c r="O69" s="271"/>
      <c r="P69" s="270" t="s">
        <v>10</v>
      </c>
      <c r="Q69" s="271"/>
      <c r="R69" s="270" t="s">
        <v>11</v>
      </c>
      <c r="S69" s="271"/>
      <c r="T69" s="270" t="s">
        <v>12</v>
      </c>
      <c r="U69" s="271"/>
      <c r="V69" s="270" t="s">
        <v>13</v>
      </c>
      <c r="W69" s="271"/>
      <c r="X69" s="270" t="s">
        <v>14</v>
      </c>
      <c r="Y69" s="271"/>
      <c r="Z69" s="270" t="s">
        <v>15</v>
      </c>
      <c r="AA69" s="271"/>
      <c r="AB69" s="270" t="s">
        <v>50</v>
      </c>
      <c r="AC69" s="271"/>
    </row>
    <row r="70" spans="1:31" s="65" customFormat="1" ht="15" thickTop="1" thickBot="1" x14ac:dyDescent="0.3">
      <c r="A70" s="277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 x14ac:dyDescent="0.2">
      <c r="A71" s="84" t="s">
        <v>19</v>
      </c>
      <c r="B71" s="57">
        <f>B7/B31</f>
        <v>0</v>
      </c>
      <c r="C71" s="58">
        <f t="shared" ref="C71:AC71" si="12">C7/C31</f>
        <v>0</v>
      </c>
      <c r="D71" s="57">
        <f t="shared" si="12"/>
        <v>0</v>
      </c>
      <c r="E71" s="58">
        <f t="shared" si="12"/>
        <v>0</v>
      </c>
      <c r="F71" s="57">
        <f t="shared" si="12"/>
        <v>0</v>
      </c>
      <c r="G71" s="58">
        <f t="shared" si="12"/>
        <v>0</v>
      </c>
      <c r="H71" s="57">
        <f t="shared" si="12"/>
        <v>0</v>
      </c>
      <c r="I71" s="58">
        <f t="shared" si="12"/>
        <v>0</v>
      </c>
      <c r="J71" s="57">
        <f t="shared" si="12"/>
        <v>0</v>
      </c>
      <c r="K71" s="58">
        <f t="shared" si="12"/>
        <v>0</v>
      </c>
      <c r="L71" s="57">
        <f t="shared" si="12"/>
        <v>0</v>
      </c>
      <c r="M71" s="58">
        <f t="shared" si="12"/>
        <v>0</v>
      </c>
      <c r="N71" s="57">
        <f t="shared" si="12"/>
        <v>0</v>
      </c>
      <c r="O71" s="58">
        <f t="shared" si="12"/>
        <v>0</v>
      </c>
      <c r="P71" s="57">
        <f t="shared" si="12"/>
        <v>0</v>
      </c>
      <c r="Q71" s="58">
        <f t="shared" si="12"/>
        <v>0</v>
      </c>
      <c r="R71" s="57">
        <f t="shared" si="12"/>
        <v>0</v>
      </c>
      <c r="S71" s="58">
        <f t="shared" si="12"/>
        <v>0</v>
      </c>
      <c r="T71" s="57">
        <f t="shared" si="12"/>
        <v>0</v>
      </c>
      <c r="U71" s="58">
        <f t="shared" si="12"/>
        <v>0</v>
      </c>
      <c r="V71" s="57">
        <f t="shared" si="12"/>
        <v>0</v>
      </c>
      <c r="W71" s="58">
        <f t="shared" si="12"/>
        <v>0</v>
      </c>
      <c r="X71" s="57">
        <f t="shared" si="12"/>
        <v>0</v>
      </c>
      <c r="Y71" s="58">
        <f t="shared" si="12"/>
        <v>0</v>
      </c>
      <c r="Z71" s="57">
        <f t="shared" si="12"/>
        <v>0</v>
      </c>
      <c r="AA71" s="57">
        <f t="shared" si="12"/>
        <v>0</v>
      </c>
      <c r="AB71" s="97">
        <f t="shared" si="12"/>
        <v>0</v>
      </c>
      <c r="AC71" s="98">
        <f t="shared" si="12"/>
        <v>0</v>
      </c>
      <c r="AD71" s="17"/>
      <c r="AE71" s="17"/>
    </row>
    <row r="72" spans="1:31" s="8" customFormat="1" x14ac:dyDescent="0.2">
      <c r="A72" s="85" t="s">
        <v>21</v>
      </c>
      <c r="B72" s="80">
        <f>B8/B31</f>
        <v>1.0077382156585071E-2</v>
      </c>
      <c r="C72" s="81">
        <f t="shared" ref="C72:AC72" si="13">C8/C31</f>
        <v>0</v>
      </c>
      <c r="D72" s="80">
        <f t="shared" si="13"/>
        <v>1.354541162799143E-2</v>
      </c>
      <c r="E72" s="81">
        <f t="shared" si="13"/>
        <v>2.0151810304292335E-4</v>
      </c>
      <c r="F72" s="80">
        <f t="shared" si="13"/>
        <v>1.8167021409790911E-2</v>
      </c>
      <c r="G72" s="81">
        <f t="shared" si="13"/>
        <v>2.6337676739672858E-4</v>
      </c>
      <c r="H72" s="80">
        <f t="shared" si="13"/>
        <v>8.833685339770022E-3</v>
      </c>
      <c r="I72" s="81">
        <f t="shared" si="13"/>
        <v>7.9990667755428532E-4</v>
      </c>
      <c r="J72" s="80">
        <f t="shared" si="13"/>
        <v>1.1308805790108565E-3</v>
      </c>
      <c r="K72" s="81">
        <f t="shared" si="13"/>
        <v>2.6927219572241883E-3</v>
      </c>
      <c r="L72" s="80">
        <f t="shared" si="13"/>
        <v>1.7950570258969813E-3</v>
      </c>
      <c r="M72" s="81">
        <f t="shared" si="13"/>
        <v>2.8885400313971741E-3</v>
      </c>
      <c r="N72" s="80">
        <f t="shared" si="13"/>
        <v>3.7902893722157752E-3</v>
      </c>
      <c r="O72" s="81">
        <f t="shared" si="13"/>
        <v>2.6822146342391356E-3</v>
      </c>
      <c r="P72" s="80">
        <f t="shared" si="13"/>
        <v>3.2855906193436689E-3</v>
      </c>
      <c r="Q72" s="81">
        <f t="shared" si="13"/>
        <v>3.437264832102833E-3</v>
      </c>
      <c r="R72" s="80">
        <f t="shared" si="13"/>
        <v>9.0263333464149758E-4</v>
      </c>
      <c r="S72" s="81">
        <f t="shared" si="13"/>
        <v>2.6618207877965754E-3</v>
      </c>
      <c r="T72" s="80">
        <f t="shared" si="13"/>
        <v>0</v>
      </c>
      <c r="U72" s="81">
        <f t="shared" si="13"/>
        <v>2.0083987584444038E-3</v>
      </c>
      <c r="V72" s="80">
        <f t="shared" si="13"/>
        <v>3.3751976267031426E-4</v>
      </c>
      <c r="W72" s="81">
        <f t="shared" si="13"/>
        <v>3.1566605537684513E-4</v>
      </c>
      <c r="X72" s="80">
        <f t="shared" si="13"/>
        <v>3.3259139867475117E-4</v>
      </c>
      <c r="Y72" s="81">
        <f t="shared" si="13"/>
        <v>0</v>
      </c>
      <c r="Z72" s="80">
        <f t="shared" si="13"/>
        <v>0</v>
      </c>
      <c r="AA72" s="80">
        <f t="shared" si="13"/>
        <v>0</v>
      </c>
      <c r="AB72" s="99">
        <f t="shared" si="13"/>
        <v>5.3692912777101335E-3</v>
      </c>
      <c r="AC72" s="100">
        <f t="shared" si="13"/>
        <v>1.2055367543464684E-3</v>
      </c>
      <c r="AD72" s="17"/>
      <c r="AE72" s="17"/>
    </row>
    <row r="73" spans="1:31" s="8" customFormat="1" x14ac:dyDescent="0.2">
      <c r="A73" s="86" t="s">
        <v>23</v>
      </c>
      <c r="B73" s="80">
        <f>B9/B31</f>
        <v>3.5226583046732755E-2</v>
      </c>
      <c r="C73" s="81">
        <f t="shared" ref="C73:AC73" si="14">C9/C31</f>
        <v>2.5738512392375129E-3</v>
      </c>
      <c r="D73" s="80">
        <f t="shared" si="14"/>
        <v>4.5938192250426696E-2</v>
      </c>
      <c r="E73" s="81">
        <f t="shared" si="14"/>
        <v>1.1385772821925169E-2</v>
      </c>
      <c r="F73" s="80">
        <f t="shared" si="14"/>
        <v>6.7497182922248655E-2</v>
      </c>
      <c r="G73" s="81">
        <f t="shared" si="14"/>
        <v>1.689769891876906E-2</v>
      </c>
      <c r="H73" s="80">
        <f t="shared" si="14"/>
        <v>3.6625431626940229E-2</v>
      </c>
      <c r="I73" s="81">
        <f t="shared" si="14"/>
        <v>1.6889696202109755E-2</v>
      </c>
      <c r="J73" s="80">
        <f t="shared" si="14"/>
        <v>1.6661640530759952E-2</v>
      </c>
      <c r="K73" s="81">
        <f t="shared" si="14"/>
        <v>3.2389598399753805E-2</v>
      </c>
      <c r="L73" s="80">
        <f t="shared" si="14"/>
        <v>1.8038134016330639E-2</v>
      </c>
      <c r="M73" s="81">
        <f t="shared" si="14"/>
        <v>3.4788069073783359E-2</v>
      </c>
      <c r="N73" s="80">
        <f t="shared" si="14"/>
        <v>2.9657844495189607E-2</v>
      </c>
      <c r="O73" s="81">
        <f t="shared" si="14"/>
        <v>3.5220712023359996E-2</v>
      </c>
      <c r="P73" s="80">
        <f t="shared" si="14"/>
        <v>3.5275832218462262E-2</v>
      </c>
      <c r="Q73" s="81">
        <f t="shared" si="14"/>
        <v>3.7016698191876668E-2</v>
      </c>
      <c r="R73" s="80">
        <f t="shared" si="14"/>
        <v>2.9211307771803828E-2</v>
      </c>
      <c r="S73" s="81">
        <f t="shared" si="14"/>
        <v>2.814107650175322E-2</v>
      </c>
      <c r="T73" s="80">
        <f t="shared" si="14"/>
        <v>2.4365887757140003E-2</v>
      </c>
      <c r="U73" s="81">
        <f t="shared" si="14"/>
        <v>8.2070476538250864E-2</v>
      </c>
      <c r="V73" s="80">
        <f t="shared" si="14"/>
        <v>1.7035865915833229E-2</v>
      </c>
      <c r="W73" s="81">
        <f t="shared" si="14"/>
        <v>3.5144154165288759E-2</v>
      </c>
      <c r="X73" s="80">
        <f t="shared" si="14"/>
        <v>4.2494947169135516E-2</v>
      </c>
      <c r="Y73" s="81">
        <f t="shared" si="14"/>
        <v>5.083055037515722E-2</v>
      </c>
      <c r="Z73" s="80">
        <f t="shared" si="14"/>
        <v>3.0489630450790159E-2</v>
      </c>
      <c r="AA73" s="80">
        <f t="shared" si="14"/>
        <v>2.0266487515395813E-2</v>
      </c>
      <c r="AB73" s="99">
        <f t="shared" si="14"/>
        <v>3.4648537909974679E-2</v>
      </c>
      <c r="AC73" s="100">
        <f t="shared" si="14"/>
        <v>2.5068144296455527E-2</v>
      </c>
      <c r="AD73" s="17"/>
      <c r="AE73" s="17"/>
    </row>
    <row r="74" spans="1:31" s="8" customFormat="1" x14ac:dyDescent="0.2">
      <c r="A74" s="85" t="s">
        <v>24</v>
      </c>
      <c r="B74" s="80">
        <f>B10/B31</f>
        <v>4.0739429496257334E-2</v>
      </c>
      <c r="C74" s="81">
        <f t="shared" ref="C74:AC74" si="15">C10/C31</f>
        <v>3.2427912567449271E-2</v>
      </c>
      <c r="D74" s="80">
        <f t="shared" si="15"/>
        <v>5.7449976395395286E-2</v>
      </c>
      <c r="E74" s="81">
        <f t="shared" si="15"/>
        <v>4.7659031369651376E-2</v>
      </c>
      <c r="F74" s="80">
        <f t="shared" si="15"/>
        <v>6.9312633028671591E-2</v>
      </c>
      <c r="G74" s="81">
        <f t="shared" si="15"/>
        <v>4.5356251732741888E-2</v>
      </c>
      <c r="H74" s="80">
        <f t="shared" si="15"/>
        <v>4.553454691742935E-2</v>
      </c>
      <c r="I74" s="81">
        <f t="shared" si="15"/>
        <v>3.7578949122602366E-2</v>
      </c>
      <c r="J74" s="80">
        <f t="shared" si="15"/>
        <v>2.6387213510253318E-2</v>
      </c>
      <c r="K74" s="81">
        <f t="shared" si="15"/>
        <v>4.5160793968302818E-2</v>
      </c>
      <c r="L74" s="80">
        <f t="shared" si="15"/>
        <v>3.6054377093321072E-2</v>
      </c>
      <c r="M74" s="81">
        <f t="shared" si="15"/>
        <v>5.0507587650444795E-2</v>
      </c>
      <c r="N74" s="80">
        <f t="shared" si="15"/>
        <v>5.1398195635084042E-2</v>
      </c>
      <c r="O74" s="81">
        <f t="shared" si="15"/>
        <v>5.426253364657542E-2</v>
      </c>
      <c r="P74" s="80">
        <f t="shared" si="15"/>
        <v>5.6956795467065398E-2</v>
      </c>
      <c r="Q74" s="81">
        <f t="shared" si="15"/>
        <v>5.2779303191164806E-2</v>
      </c>
      <c r="R74" s="80">
        <f t="shared" si="15"/>
        <v>4.9252384129351283E-2</v>
      </c>
      <c r="S74" s="81">
        <f t="shared" si="15"/>
        <v>4.3177804509738682E-2</v>
      </c>
      <c r="T74" s="80">
        <f t="shared" si="15"/>
        <v>5.5222688236468941E-2</v>
      </c>
      <c r="U74" s="81">
        <f t="shared" si="15"/>
        <v>0.10991418659850283</v>
      </c>
      <c r="V74" s="80">
        <f t="shared" si="15"/>
        <v>3.8850301103156695E-2</v>
      </c>
      <c r="W74" s="81">
        <f t="shared" si="15"/>
        <v>5.397889546944052E-2</v>
      </c>
      <c r="X74" s="80">
        <f t="shared" si="15"/>
        <v>6.2859774349527969E-2</v>
      </c>
      <c r="Y74" s="81">
        <f t="shared" si="15"/>
        <v>6.6400659235806916E-2</v>
      </c>
      <c r="Z74" s="80">
        <f t="shared" si="15"/>
        <v>4.2813331930767175E-2</v>
      </c>
      <c r="AA74" s="80">
        <f t="shared" si="15"/>
        <v>3.9607360131377597E-2</v>
      </c>
      <c r="AB74" s="99">
        <f t="shared" si="15"/>
        <v>4.8812837015133066E-2</v>
      </c>
      <c r="AC74" s="100">
        <f t="shared" si="15"/>
        <v>4.5981060000871474E-2</v>
      </c>
      <c r="AD74" s="17"/>
      <c r="AE74" s="17"/>
    </row>
    <row r="75" spans="1:31" s="8" customFormat="1" x14ac:dyDescent="0.2">
      <c r="A75" s="86" t="s">
        <v>20</v>
      </c>
      <c r="B75" s="80">
        <f>B11/B31</f>
        <v>4.7276451547643129E-2</v>
      </c>
      <c r="C75" s="81">
        <f t="shared" ref="C75:AC75" si="16">C11/C31</f>
        <v>4.344190543383112E-2</v>
      </c>
      <c r="D75" s="80">
        <f t="shared" si="16"/>
        <v>5.4726368159203981E-2</v>
      </c>
      <c r="E75" s="81">
        <f t="shared" si="16"/>
        <v>5.4577819574125074E-2</v>
      </c>
      <c r="F75" s="80">
        <f t="shared" si="16"/>
        <v>6.6695880806310254E-2</v>
      </c>
      <c r="G75" s="81">
        <f t="shared" si="16"/>
        <v>6.1616301635708345E-2</v>
      </c>
      <c r="H75" s="80">
        <f t="shared" si="16"/>
        <v>5.0672164671963525E-2</v>
      </c>
      <c r="I75" s="81">
        <f t="shared" si="16"/>
        <v>5.0744079857349973E-2</v>
      </c>
      <c r="J75" s="80">
        <f t="shared" si="16"/>
        <v>3.5811218335343786E-2</v>
      </c>
      <c r="K75" s="81">
        <f t="shared" si="16"/>
        <v>7.44729958455147E-2</v>
      </c>
      <c r="L75" s="80">
        <f t="shared" si="16"/>
        <v>4.3650533044372934E-2</v>
      </c>
      <c r="M75" s="81">
        <f t="shared" si="16"/>
        <v>6.6122448979591839E-2</v>
      </c>
      <c r="N75" s="80">
        <f t="shared" si="16"/>
        <v>5.7631115936061093E-2</v>
      </c>
      <c r="O75" s="81">
        <f t="shared" si="16"/>
        <v>5.6364552916670627E-2</v>
      </c>
      <c r="P75" s="80">
        <f t="shared" si="16"/>
        <v>6.6931612497048876E-2</v>
      </c>
      <c r="Q75" s="81">
        <f t="shared" si="16"/>
        <v>5.1253889804136921E-2</v>
      </c>
      <c r="R75" s="80">
        <f t="shared" si="16"/>
        <v>5.8775819891945635E-2</v>
      </c>
      <c r="S75" s="81">
        <f t="shared" si="16"/>
        <v>4.9538020526733381E-2</v>
      </c>
      <c r="T75" s="80">
        <f t="shared" si="16"/>
        <v>8.5480327541441983E-2</v>
      </c>
      <c r="U75" s="81">
        <f t="shared" si="16"/>
        <v>8.1157568011685235E-2</v>
      </c>
      <c r="V75" s="80">
        <f t="shared" si="16"/>
        <v>4.1781393778977848E-2</v>
      </c>
      <c r="W75" s="81">
        <f t="shared" si="16"/>
        <v>5.0401346841836274E-2</v>
      </c>
      <c r="X75" s="80">
        <f t="shared" si="16"/>
        <v>7.32468595696779E-2</v>
      </c>
      <c r="Y75" s="81">
        <f t="shared" si="16"/>
        <v>6.7918636422778331E-2</v>
      </c>
      <c r="Z75" s="80">
        <f t="shared" si="16"/>
        <v>4.8987320262495651E-2</v>
      </c>
      <c r="AA75" s="80">
        <f t="shared" si="16"/>
        <v>4.795282349867503E-2</v>
      </c>
      <c r="AB75" s="99">
        <f t="shared" si="16"/>
        <v>5.4678591445855317E-2</v>
      </c>
      <c r="AC75" s="100">
        <f t="shared" si="16"/>
        <v>5.3451514667363843E-2</v>
      </c>
      <c r="AD75" s="17"/>
      <c r="AE75" s="17"/>
    </row>
    <row r="76" spans="1:31" s="8" customFormat="1" x14ac:dyDescent="0.2">
      <c r="A76" s="85" t="s">
        <v>22</v>
      </c>
      <c r="B76" s="80">
        <f>B12/B31</f>
        <v>6.2866680153752783E-2</v>
      </c>
      <c r="C76" s="81">
        <f t="shared" ref="C76:AC76" si="17">C12/C31</f>
        <v>4.7256953971178094E-2</v>
      </c>
      <c r="D76" s="80">
        <f t="shared" si="17"/>
        <v>5.9011511784144967E-2</v>
      </c>
      <c r="E76" s="81">
        <f t="shared" si="17"/>
        <v>5.5350305635789618E-2</v>
      </c>
      <c r="F76" s="80">
        <f t="shared" si="17"/>
        <v>7.8064354576186309E-2</v>
      </c>
      <c r="G76" s="81">
        <f t="shared" si="17"/>
        <v>4.7879123925700026E-2</v>
      </c>
      <c r="H76" s="80">
        <f t="shared" si="17"/>
        <v>5.9430420061014448E-2</v>
      </c>
      <c r="I76" s="81">
        <f t="shared" si="17"/>
        <v>4.9710867065509021E-2</v>
      </c>
      <c r="J76" s="80">
        <f t="shared" si="17"/>
        <v>3.8826899879372739E-2</v>
      </c>
      <c r="K76" s="81">
        <f t="shared" si="17"/>
        <v>8.9244499153715962E-2</v>
      </c>
      <c r="L76" s="80">
        <f t="shared" si="17"/>
        <v>3.4850375429609684E-2</v>
      </c>
      <c r="M76" s="81">
        <f t="shared" si="17"/>
        <v>7.8241758241758247E-2</v>
      </c>
      <c r="N76" s="80">
        <f t="shared" si="17"/>
        <v>5.5516040878972786E-2</v>
      </c>
      <c r="O76" s="81">
        <f t="shared" si="17"/>
        <v>6.1129764022180587E-2</v>
      </c>
      <c r="P76" s="80">
        <f t="shared" si="17"/>
        <v>6.8367828755803883E-2</v>
      </c>
      <c r="Q76" s="81">
        <f t="shared" si="17"/>
        <v>4.5721723920515794E-2</v>
      </c>
      <c r="R76" s="80">
        <f t="shared" si="17"/>
        <v>6.683411169106393E-2</v>
      </c>
      <c r="S76" s="81">
        <f t="shared" si="17"/>
        <v>4.7247318983389214E-2</v>
      </c>
      <c r="T76" s="80">
        <f t="shared" si="17"/>
        <v>6.5807868983423209E-2</v>
      </c>
      <c r="U76" s="81">
        <f t="shared" si="17"/>
        <v>7.6319152820887345E-2</v>
      </c>
      <c r="V76" s="80">
        <f t="shared" si="17"/>
        <v>3.6683068942852573E-2</v>
      </c>
      <c r="W76" s="81">
        <f t="shared" si="17"/>
        <v>5.8954393770856504E-2</v>
      </c>
      <c r="X76" s="80">
        <f t="shared" si="17"/>
        <v>7.1302479085117818E-2</v>
      </c>
      <c r="Y76" s="81">
        <f t="shared" si="17"/>
        <v>6.7745153315695888E-2</v>
      </c>
      <c r="Z76" s="80">
        <f t="shared" si="17"/>
        <v>5.580055509252891E-2</v>
      </c>
      <c r="AA76" s="80">
        <f t="shared" si="17"/>
        <v>5.0804314559773078E-2</v>
      </c>
      <c r="AB76" s="99">
        <f t="shared" si="17"/>
        <v>5.913226454842388E-2</v>
      </c>
      <c r="AC76" s="100">
        <f t="shared" si="17"/>
        <v>5.4559010782049604E-2</v>
      </c>
      <c r="AD76" s="17"/>
      <c r="AE76" s="17"/>
    </row>
    <row r="77" spans="1:31" s="8" customFormat="1" x14ac:dyDescent="0.2">
      <c r="A77" s="86" t="s">
        <v>27</v>
      </c>
      <c r="B77" s="80">
        <f>B13/B31</f>
        <v>7.060489581225976E-2</v>
      </c>
      <c r="C77" s="81">
        <f t="shared" ref="C77:AC77" si="18">C13/C31</f>
        <v>6.6044761494140236E-2</v>
      </c>
      <c r="D77" s="80">
        <f t="shared" si="18"/>
        <v>7.3864255365508225E-2</v>
      </c>
      <c r="E77" s="81">
        <f t="shared" si="18"/>
        <v>5.2764156646738766E-2</v>
      </c>
      <c r="F77" s="80">
        <f t="shared" si="18"/>
        <v>8.566420433203957E-2</v>
      </c>
      <c r="G77" s="81">
        <f t="shared" si="18"/>
        <v>4.1128361519268089E-2</v>
      </c>
      <c r="H77" s="80">
        <f t="shared" si="18"/>
        <v>7.3837540648362329E-2</v>
      </c>
      <c r="I77" s="81">
        <f t="shared" si="18"/>
        <v>5.8701484826770213E-2</v>
      </c>
      <c r="J77" s="80">
        <f t="shared" si="18"/>
        <v>5.4810012062726177E-2</v>
      </c>
      <c r="K77" s="81">
        <f t="shared" si="18"/>
        <v>0.1347899676873365</v>
      </c>
      <c r="L77" s="80">
        <f t="shared" si="18"/>
        <v>3.5616558306516929E-2</v>
      </c>
      <c r="M77" s="81">
        <f t="shared" si="18"/>
        <v>0.11920460491889064</v>
      </c>
      <c r="N77" s="80">
        <f t="shared" si="18"/>
        <v>5.7930595590162094E-2</v>
      </c>
      <c r="O77" s="81">
        <f t="shared" si="18"/>
        <v>8.8513082929891476E-2</v>
      </c>
      <c r="P77" s="80">
        <f t="shared" si="18"/>
        <v>7.4722593845911706E-2</v>
      </c>
      <c r="Q77" s="81">
        <f t="shared" si="18"/>
        <v>5.041999715256168E-2</v>
      </c>
      <c r="R77" s="80">
        <f t="shared" si="18"/>
        <v>8.0242795285376034E-2</v>
      </c>
      <c r="S77" s="81">
        <f t="shared" si="18"/>
        <v>5.6333341864810219E-2</v>
      </c>
      <c r="T77" s="80">
        <f t="shared" si="18"/>
        <v>5.9516676652686236E-2</v>
      </c>
      <c r="U77" s="81">
        <f t="shared" si="18"/>
        <v>7.1663319335402598E-2</v>
      </c>
      <c r="V77" s="80">
        <f t="shared" si="18"/>
        <v>3.5883680031264992E-2</v>
      </c>
      <c r="W77" s="81">
        <f t="shared" si="18"/>
        <v>9.5271021856116411E-2</v>
      </c>
      <c r="X77" s="80">
        <f t="shared" si="18"/>
        <v>7.0202369074116713E-2</v>
      </c>
      <c r="Y77" s="81">
        <f t="shared" si="18"/>
        <v>6.1196166023333477E-2</v>
      </c>
      <c r="Z77" s="80">
        <f t="shared" si="18"/>
        <v>6.3285403332173515E-2</v>
      </c>
      <c r="AA77" s="80">
        <f t="shared" si="18"/>
        <v>5.7395588399955212E-2</v>
      </c>
      <c r="AB77" s="99">
        <f t="shared" si="18"/>
        <v>6.6348495390502693E-2</v>
      </c>
      <c r="AC77" s="100">
        <f t="shared" si="18"/>
        <v>6.8380320217674428E-2</v>
      </c>
      <c r="AD77" s="17"/>
      <c r="AE77" s="17"/>
    </row>
    <row r="78" spans="1:31" s="8" customFormat="1" x14ac:dyDescent="0.2">
      <c r="A78" s="85" t="s">
        <v>28</v>
      </c>
      <c r="B78" s="80">
        <f>B14/B31</f>
        <v>6.1134432530851712E-2</v>
      </c>
      <c r="C78" s="81">
        <f t="shared" ref="C78:AC78" si="19">C14/C31</f>
        <v>6.2987496570375889E-2</v>
      </c>
      <c r="D78" s="80">
        <f t="shared" si="19"/>
        <v>6.064567672585975E-2</v>
      </c>
      <c r="E78" s="81">
        <f t="shared" si="19"/>
        <v>4.8666621884865993E-2</v>
      </c>
      <c r="F78" s="80">
        <f t="shared" si="19"/>
        <v>7.2417678727932894E-2</v>
      </c>
      <c r="G78" s="81">
        <f t="shared" si="19"/>
        <v>3.5056833934017186E-2</v>
      </c>
      <c r="H78" s="80">
        <f t="shared" si="19"/>
        <v>6.5674343759428738E-2</v>
      </c>
      <c r="I78" s="81">
        <f t="shared" si="19"/>
        <v>5.0952388887963072E-2</v>
      </c>
      <c r="J78" s="80">
        <f t="shared" si="19"/>
        <v>4.5687575392038604E-2</v>
      </c>
      <c r="K78" s="81">
        <f t="shared" si="19"/>
        <v>0.11224803815971687</v>
      </c>
      <c r="L78" s="80">
        <f t="shared" si="19"/>
        <v>2.8129857052166109E-2</v>
      </c>
      <c r="M78" s="81">
        <f t="shared" si="19"/>
        <v>8.7786499215070646E-2</v>
      </c>
      <c r="N78" s="80">
        <f t="shared" si="19"/>
        <v>5.1669599071613073E-2</v>
      </c>
      <c r="O78" s="81">
        <f t="shared" si="19"/>
        <v>6.4544356411158771E-2</v>
      </c>
      <c r="P78" s="80">
        <f t="shared" si="19"/>
        <v>6.6026599512079953E-2</v>
      </c>
      <c r="Q78" s="81">
        <f t="shared" si="19"/>
        <v>3.947769845628165E-2</v>
      </c>
      <c r="R78" s="80">
        <f t="shared" si="19"/>
        <v>6.6533233912850098E-2</v>
      </c>
      <c r="S78" s="81">
        <f t="shared" si="19"/>
        <v>4.9038929129021525E-2</v>
      </c>
      <c r="T78" s="80">
        <f t="shared" si="19"/>
        <v>3.5949670461354104E-2</v>
      </c>
      <c r="U78" s="81">
        <f t="shared" si="19"/>
        <v>5.2948694540807008E-2</v>
      </c>
      <c r="V78" s="80">
        <f t="shared" si="19"/>
        <v>3.355657008864335E-2</v>
      </c>
      <c r="W78" s="81">
        <f t="shared" si="19"/>
        <v>7.8255118299612181E-2</v>
      </c>
      <c r="X78" s="80">
        <f t="shared" si="19"/>
        <v>5.8996597334152016E-2</v>
      </c>
      <c r="Y78" s="81">
        <f t="shared" si="19"/>
        <v>4.9746280955891918E-2</v>
      </c>
      <c r="Z78" s="80">
        <f t="shared" si="19"/>
        <v>6.0809334617220816E-2</v>
      </c>
      <c r="AA78" s="80">
        <f t="shared" si="19"/>
        <v>6.3434479155003179E-2</v>
      </c>
      <c r="AB78" s="99">
        <f t="shared" si="19"/>
        <v>5.8040287199706227E-2</v>
      </c>
      <c r="AC78" s="100">
        <f t="shared" si="19"/>
        <v>5.8772337530925166E-2</v>
      </c>
      <c r="AD78" s="17"/>
      <c r="AE78" s="17"/>
    </row>
    <row r="79" spans="1:31" s="8" customFormat="1" x14ac:dyDescent="0.2">
      <c r="A79" s="86" t="s">
        <v>29</v>
      </c>
      <c r="B79" s="80">
        <f>B15/B31</f>
        <v>5.9515982197046326E-2</v>
      </c>
      <c r="C79" s="81">
        <f t="shared" ref="C79:AC79" si="20">C15/C31</f>
        <v>6.3418649316034956E-2</v>
      </c>
      <c r="D79" s="80">
        <f t="shared" si="20"/>
        <v>6.6456040963067869E-2</v>
      </c>
      <c r="E79" s="81">
        <f t="shared" si="20"/>
        <v>4.8431517431315914E-2</v>
      </c>
      <c r="F79" s="80">
        <f t="shared" si="20"/>
        <v>7.0815074496056091E-2</v>
      </c>
      <c r="G79" s="81">
        <f t="shared" si="20"/>
        <v>3.4266703631827003E-2</v>
      </c>
      <c r="H79" s="80">
        <f t="shared" si="20"/>
        <v>6.6168828991920614E-2</v>
      </c>
      <c r="I79" s="81">
        <f t="shared" si="20"/>
        <v>5.0535770826736881E-2</v>
      </c>
      <c r="J79" s="80">
        <f t="shared" si="20"/>
        <v>4.8477080820265382E-2</v>
      </c>
      <c r="K79" s="81">
        <f t="shared" si="20"/>
        <v>6.5010001538698264E-2</v>
      </c>
      <c r="L79" s="80">
        <f t="shared" si="20"/>
        <v>3.1216479499135308E-2</v>
      </c>
      <c r="M79" s="81">
        <f t="shared" si="20"/>
        <v>9.2098377812663529E-2</v>
      </c>
      <c r="N79" s="80">
        <f t="shared" si="20"/>
        <v>4.9779133755100513E-2</v>
      </c>
      <c r="O79" s="81">
        <f t="shared" si="20"/>
        <v>6.4411196819388034E-2</v>
      </c>
      <c r="P79" s="80">
        <f t="shared" si="20"/>
        <v>6.1068702290076333E-2</v>
      </c>
      <c r="Q79" s="81">
        <f t="shared" si="20"/>
        <v>4.7226798462383306E-2</v>
      </c>
      <c r="R79" s="80">
        <f t="shared" si="20"/>
        <v>6.8587051790222786E-2</v>
      </c>
      <c r="S79" s="81">
        <f t="shared" si="20"/>
        <v>5.024186736966036E-2</v>
      </c>
      <c r="T79" s="80">
        <f t="shared" si="20"/>
        <v>5.741961254244058E-2</v>
      </c>
      <c r="U79" s="81">
        <f t="shared" si="20"/>
        <v>4.7653825086726311E-2</v>
      </c>
      <c r="V79" s="80">
        <f t="shared" si="20"/>
        <v>3.8956886291368377E-2</v>
      </c>
      <c r="W79" s="81">
        <f t="shared" si="20"/>
        <v>7.7698944773472028E-2</v>
      </c>
      <c r="X79" s="80">
        <f t="shared" si="20"/>
        <v>6.2706270627062702E-2</v>
      </c>
      <c r="Y79" s="81">
        <f t="shared" si="20"/>
        <v>4.4715270850500935E-2</v>
      </c>
      <c r="Z79" s="80">
        <f t="shared" si="20"/>
        <v>6.1634690855538382E-2</v>
      </c>
      <c r="AA79" s="80">
        <f t="shared" si="20"/>
        <v>6.5211062590975255E-2</v>
      </c>
      <c r="AB79" s="99">
        <f t="shared" si="20"/>
        <v>5.8777130322181632E-2</v>
      </c>
      <c r="AC79" s="100">
        <f t="shared" si="20"/>
        <v>5.8771127152657747E-2</v>
      </c>
      <c r="AD79" s="17"/>
      <c r="AE79" s="17"/>
    </row>
    <row r="80" spans="1:31" s="8" customFormat="1" x14ac:dyDescent="0.2">
      <c r="A80" s="85" t="s">
        <v>31</v>
      </c>
      <c r="B80" s="80">
        <f>B16/B31</f>
        <v>5.0778879223143843E-2</v>
      </c>
      <c r="C80" s="81">
        <f t="shared" ref="C80:AC80" si="21">C16/C31</f>
        <v>5.9760383595291289E-2</v>
      </c>
      <c r="D80" s="80">
        <f t="shared" si="21"/>
        <v>5.7195772960017432E-2</v>
      </c>
      <c r="E80" s="81">
        <f t="shared" si="21"/>
        <v>5.165580708000269E-2</v>
      </c>
      <c r="F80" s="80">
        <f t="shared" si="21"/>
        <v>5.1621384750219108E-2</v>
      </c>
      <c r="G80" s="81">
        <f t="shared" si="21"/>
        <v>3.6318270030496258E-2</v>
      </c>
      <c r="H80" s="80">
        <f t="shared" si="21"/>
        <v>5.9028126990512589E-2</v>
      </c>
      <c r="I80" s="81">
        <f t="shared" si="21"/>
        <v>5.2210575432866169E-2</v>
      </c>
      <c r="J80" s="80">
        <f t="shared" si="21"/>
        <v>5.8202653799758745E-2</v>
      </c>
      <c r="K80" s="81">
        <f t="shared" si="21"/>
        <v>5.100784736113248E-2</v>
      </c>
      <c r="L80" s="80">
        <f t="shared" si="21"/>
        <v>3.2792627131630218E-2</v>
      </c>
      <c r="M80" s="81">
        <f t="shared" si="21"/>
        <v>6.9869178440607013E-2</v>
      </c>
      <c r="N80" s="80">
        <f t="shared" si="21"/>
        <v>4.5389885074682737E-2</v>
      </c>
      <c r="O80" s="81">
        <f t="shared" si="21"/>
        <v>5.1437648021153352E-2</v>
      </c>
      <c r="P80" s="80">
        <f t="shared" si="21"/>
        <v>5.5618950184937434E-2</v>
      </c>
      <c r="Q80" s="81">
        <f t="shared" si="21"/>
        <v>4.5192913946346128E-2</v>
      </c>
      <c r="R80" s="80">
        <f t="shared" si="21"/>
        <v>5.7990921340083462E-2</v>
      </c>
      <c r="S80" s="81">
        <f t="shared" si="21"/>
        <v>4.6888996954262754E-2</v>
      </c>
      <c r="T80" s="80">
        <f t="shared" si="21"/>
        <v>4.8731775514280005E-2</v>
      </c>
      <c r="U80" s="81">
        <f t="shared" si="21"/>
        <v>4.409348183312032E-2</v>
      </c>
      <c r="V80" s="80">
        <f t="shared" si="21"/>
        <v>3.8708187518874462E-2</v>
      </c>
      <c r="W80" s="81">
        <f t="shared" si="21"/>
        <v>6.065297778312239E-2</v>
      </c>
      <c r="X80" s="80">
        <f t="shared" si="21"/>
        <v>4.6051116739580934E-2</v>
      </c>
      <c r="Y80" s="81">
        <f t="shared" si="21"/>
        <v>4.1288979485622587E-2</v>
      </c>
      <c r="Z80" s="80">
        <f t="shared" si="21"/>
        <v>5.8551742553587464E-2</v>
      </c>
      <c r="AA80" s="80">
        <f t="shared" si="21"/>
        <v>6.2232672713022061E-2</v>
      </c>
      <c r="AB80" s="99">
        <f t="shared" si="21"/>
        <v>5.1748130109584276E-2</v>
      </c>
      <c r="AC80" s="100">
        <f t="shared" si="21"/>
        <v>5.3377681593051458E-2</v>
      </c>
      <c r="AD80" s="17"/>
      <c r="AE80" s="17"/>
    </row>
    <row r="81" spans="1:31" s="8" customFormat="1" x14ac:dyDescent="0.2">
      <c r="A81" s="86" t="s">
        <v>33</v>
      </c>
      <c r="B81" s="80">
        <f>B17/B31</f>
        <v>5.139844224155371E-2</v>
      </c>
      <c r="C81" s="81">
        <f t="shared" ref="C81:AC81" si="22">C17/C31</f>
        <v>5.6859901488130235E-2</v>
      </c>
      <c r="D81" s="80">
        <f t="shared" si="22"/>
        <v>5.3745869194175108E-2</v>
      </c>
      <c r="E81" s="81">
        <f t="shared" si="22"/>
        <v>4.8532276482837373E-2</v>
      </c>
      <c r="F81" s="80">
        <f t="shared" si="22"/>
        <v>4.6337798923250281E-2</v>
      </c>
      <c r="G81" s="81">
        <f t="shared" si="22"/>
        <v>3.7288605489326311E-2</v>
      </c>
      <c r="H81" s="80">
        <f t="shared" si="22"/>
        <v>5.7452479131046966E-2</v>
      </c>
      <c r="I81" s="81">
        <f t="shared" si="22"/>
        <v>5.1269018614494975E-2</v>
      </c>
      <c r="J81" s="80">
        <f t="shared" si="22"/>
        <v>4.2370325693606756E-2</v>
      </c>
      <c r="K81" s="81">
        <f t="shared" si="22"/>
        <v>5.1777196491767964E-2</v>
      </c>
      <c r="L81" s="80">
        <f t="shared" si="22"/>
        <v>3.5528994549156104E-2</v>
      </c>
      <c r="M81" s="81">
        <f t="shared" si="22"/>
        <v>5.0758765044479327E-2</v>
      </c>
      <c r="N81" s="80">
        <f t="shared" si="22"/>
        <v>4.6559727473514771E-2</v>
      </c>
      <c r="O81" s="81">
        <f t="shared" si="22"/>
        <v>4.8099146827472725E-2</v>
      </c>
      <c r="P81" s="80">
        <f t="shared" si="22"/>
        <v>5.71338632249941E-2</v>
      </c>
      <c r="Q81" s="81">
        <f t="shared" si="22"/>
        <v>4.2630219456139283E-2</v>
      </c>
      <c r="R81" s="80">
        <f t="shared" si="22"/>
        <v>5.6015593317896996E-2</v>
      </c>
      <c r="S81" s="81">
        <f t="shared" si="22"/>
        <v>5.0075503570423077E-2</v>
      </c>
      <c r="T81" s="80">
        <f t="shared" si="22"/>
        <v>3.5050928699820252E-2</v>
      </c>
      <c r="U81" s="81">
        <f t="shared" si="22"/>
        <v>4.8749315318605074E-2</v>
      </c>
      <c r="V81" s="80">
        <f t="shared" si="22"/>
        <v>4.0910948075249143E-2</v>
      </c>
      <c r="W81" s="81">
        <f t="shared" si="22"/>
        <v>5.2054835703334038E-2</v>
      </c>
      <c r="X81" s="80">
        <f t="shared" si="22"/>
        <v>4.8302504669071558E-2</v>
      </c>
      <c r="Y81" s="81">
        <f t="shared" si="22"/>
        <v>4.2329878128117275E-2</v>
      </c>
      <c r="Z81" s="80">
        <f t="shared" si="22"/>
        <v>5.9684584449317464E-2</v>
      </c>
      <c r="AA81" s="80">
        <f t="shared" si="22"/>
        <v>6.3076176613294524E-2</v>
      </c>
      <c r="AB81" s="99">
        <f t="shared" si="22"/>
        <v>5.1174358825689492E-2</v>
      </c>
      <c r="AC81" s="100">
        <f t="shared" si="22"/>
        <v>5.1110643098181044E-2</v>
      </c>
      <c r="AD81" s="17"/>
      <c r="AE81" s="17"/>
    </row>
    <row r="82" spans="1:31" s="8" customFormat="1" x14ac:dyDescent="0.2">
      <c r="A82" s="85" t="s">
        <v>34</v>
      </c>
      <c r="B82" s="80">
        <f>B18/B31</f>
        <v>5.361116730730326E-2</v>
      </c>
      <c r="C82" s="81">
        <f t="shared" ref="C82:AC82" si="23">C18/C31</f>
        <v>6.3327192673016369E-2</v>
      </c>
      <c r="D82" s="80">
        <f t="shared" si="23"/>
        <v>5.8466790136906706E-2</v>
      </c>
      <c r="E82" s="81">
        <f t="shared" si="23"/>
        <v>5.4342715120575001E-2</v>
      </c>
      <c r="F82" s="80">
        <f t="shared" si="23"/>
        <v>4.596218855640416E-2</v>
      </c>
      <c r="G82" s="81">
        <f t="shared" si="23"/>
        <v>4.5370113667868035E-2</v>
      </c>
      <c r="H82" s="80">
        <f t="shared" si="23"/>
        <v>5.9656709913171749E-2</v>
      </c>
      <c r="I82" s="81">
        <f t="shared" si="23"/>
        <v>5.6026796873698069E-2</v>
      </c>
      <c r="J82" s="80">
        <f t="shared" si="23"/>
        <v>5.2246682750301567E-2</v>
      </c>
      <c r="K82" s="81">
        <f t="shared" si="23"/>
        <v>4.3468225880904751E-2</v>
      </c>
      <c r="L82" s="80">
        <f t="shared" si="23"/>
        <v>4.4876425647424528E-2</v>
      </c>
      <c r="M82" s="81">
        <f t="shared" si="23"/>
        <v>5.0235478806907381E-2</v>
      </c>
      <c r="N82" s="80">
        <f t="shared" si="23"/>
        <v>5.1847415116235543E-2</v>
      </c>
      <c r="O82" s="81">
        <f t="shared" si="23"/>
        <v>4.5493023388531152E-2</v>
      </c>
      <c r="P82" s="80">
        <f t="shared" si="23"/>
        <v>6.1639253954513258E-2</v>
      </c>
      <c r="Q82" s="81">
        <f t="shared" si="23"/>
        <v>4.3464112107714524E-2</v>
      </c>
      <c r="R82" s="80">
        <f t="shared" si="23"/>
        <v>5.7977839697552422E-2</v>
      </c>
      <c r="S82" s="81">
        <f t="shared" si="23"/>
        <v>5.0101098001074963E-2</v>
      </c>
      <c r="T82" s="80">
        <f t="shared" si="23"/>
        <v>4.553624925104853E-2</v>
      </c>
      <c r="U82" s="81">
        <f t="shared" si="23"/>
        <v>3.9802811758261822E-2</v>
      </c>
      <c r="V82" s="80">
        <f t="shared" si="23"/>
        <v>5.3026131135309899E-2</v>
      </c>
      <c r="W82" s="81">
        <f t="shared" si="23"/>
        <v>5.0686949463367707E-2</v>
      </c>
      <c r="X82" s="80">
        <f t="shared" si="23"/>
        <v>4.909560723514212E-2</v>
      </c>
      <c r="Y82" s="81">
        <f t="shared" si="23"/>
        <v>3.9033699093550762E-2</v>
      </c>
      <c r="Z82" s="80">
        <f t="shared" si="23"/>
        <v>6.1545681849445311E-2</v>
      </c>
      <c r="AA82" s="80">
        <f t="shared" si="23"/>
        <v>6.3718135333855855E-2</v>
      </c>
      <c r="AB82" s="99">
        <f t="shared" si="23"/>
        <v>5.4904476140778105E-2</v>
      </c>
      <c r="AC82" s="100">
        <f t="shared" si="23"/>
        <v>5.2658716902206276E-2</v>
      </c>
      <c r="AD82" s="17"/>
      <c r="AE82" s="17"/>
    </row>
    <row r="83" spans="1:31" s="8" customFormat="1" x14ac:dyDescent="0.2">
      <c r="A83" s="86" t="s">
        <v>35</v>
      </c>
      <c r="B83" s="80">
        <f>B19/B31</f>
        <v>5.8845842605705037E-2</v>
      </c>
      <c r="C83" s="81">
        <f t="shared" ref="C83:AC83" si="24">C19/C31</f>
        <v>6.8945243601301304E-2</v>
      </c>
      <c r="D83" s="80">
        <f t="shared" si="24"/>
        <v>6.7836002469404799E-2</v>
      </c>
      <c r="E83" s="81">
        <f t="shared" si="24"/>
        <v>5.6290723449989921E-2</v>
      </c>
      <c r="F83" s="80">
        <f t="shared" si="24"/>
        <v>4.7364467259296356E-2</v>
      </c>
      <c r="G83" s="81">
        <f t="shared" si="24"/>
        <v>6.3057942888827281E-2</v>
      </c>
      <c r="H83" s="80">
        <f t="shared" si="24"/>
        <v>6.4417177914110432E-2</v>
      </c>
      <c r="I83" s="81">
        <f t="shared" si="24"/>
        <v>6.3267618777809259E-2</v>
      </c>
      <c r="J83" s="80">
        <f t="shared" si="24"/>
        <v>5.7147165259348612E-2</v>
      </c>
      <c r="K83" s="81">
        <f t="shared" si="24"/>
        <v>4.0775503923680567E-2</v>
      </c>
      <c r="L83" s="80">
        <f t="shared" si="24"/>
        <v>7.3619229001116435E-2</v>
      </c>
      <c r="M83" s="81">
        <f t="shared" si="24"/>
        <v>5.1637885923600212E-2</v>
      </c>
      <c r="N83" s="80">
        <f t="shared" si="24"/>
        <v>6.5885523902219897E-2</v>
      </c>
      <c r="O83" s="81">
        <f t="shared" si="24"/>
        <v>5.0866964056421618E-2</v>
      </c>
      <c r="P83" s="80">
        <f t="shared" si="24"/>
        <v>7.3738884079641145E-2</v>
      </c>
      <c r="Q83" s="81">
        <f t="shared" si="24"/>
        <v>5.0867451746089858E-2</v>
      </c>
      <c r="R83" s="80">
        <f t="shared" si="24"/>
        <v>6.3393639705401406E-2</v>
      </c>
      <c r="S83" s="81">
        <f t="shared" si="24"/>
        <v>6.3333418648102172E-2</v>
      </c>
      <c r="T83" s="80">
        <f t="shared" si="24"/>
        <v>5.8018773716796486E-2</v>
      </c>
      <c r="U83" s="81">
        <f t="shared" si="24"/>
        <v>3.8889903231696187E-2</v>
      </c>
      <c r="V83" s="80">
        <f t="shared" si="24"/>
        <v>7.059492299220152E-2</v>
      </c>
      <c r="W83" s="81">
        <f t="shared" si="24"/>
        <v>5.8683822866247785E-2</v>
      </c>
      <c r="X83" s="80">
        <f t="shared" si="24"/>
        <v>6.2987694118249032E-2</v>
      </c>
      <c r="Y83" s="81">
        <f t="shared" si="24"/>
        <v>4.5929652600078065E-2</v>
      </c>
      <c r="Z83" s="80">
        <f t="shared" si="24"/>
        <v>6.5931398331485716E-2</v>
      </c>
      <c r="AA83" s="80">
        <f t="shared" si="24"/>
        <v>7.5176352032247235E-2</v>
      </c>
      <c r="AB83" s="99">
        <f t="shared" si="24"/>
        <v>6.3913289267698736E-2</v>
      </c>
      <c r="AC83" s="100">
        <f t="shared" si="24"/>
        <v>6.0942545764402292E-2</v>
      </c>
      <c r="AD83" s="17"/>
      <c r="AE83" s="17"/>
    </row>
    <row r="84" spans="1:31" s="8" customFormat="1" x14ac:dyDescent="0.2">
      <c r="A84" s="85" t="s">
        <v>36</v>
      </c>
      <c r="B84" s="80">
        <f>B20/B31</f>
        <v>6.8468035605907349E-2</v>
      </c>
      <c r="C84" s="81">
        <f t="shared" ref="C84:AC84" si="25">C20/C31</f>
        <v>7.8090907903160478E-2</v>
      </c>
      <c r="D84" s="80">
        <f t="shared" si="25"/>
        <v>7.2847441623996798E-2</v>
      </c>
      <c r="E84" s="81">
        <f t="shared" si="25"/>
        <v>6.6232283200107475E-2</v>
      </c>
      <c r="F84" s="80">
        <f t="shared" si="25"/>
        <v>5.6166270189057219E-2</v>
      </c>
      <c r="G84" s="81">
        <f t="shared" si="25"/>
        <v>8.8397560299417796E-2</v>
      </c>
      <c r="H84" s="80">
        <f t="shared" si="25"/>
        <v>6.7417613731603473E-2</v>
      </c>
      <c r="I84" s="81">
        <f t="shared" si="25"/>
        <v>7.7041011881947105E-2</v>
      </c>
      <c r="J84" s="80">
        <f t="shared" si="25"/>
        <v>7.7427623642943311E-2</v>
      </c>
      <c r="K84" s="81">
        <f t="shared" si="25"/>
        <v>5.077704262194184E-2</v>
      </c>
      <c r="L84" s="80">
        <f t="shared" si="25"/>
        <v>7.37943565158381E-2</v>
      </c>
      <c r="M84" s="81">
        <f t="shared" si="25"/>
        <v>4.7660910518053372E-2</v>
      </c>
      <c r="N84" s="80">
        <f t="shared" si="25"/>
        <v>7.4682738741436758E-2</v>
      </c>
      <c r="O84" s="81">
        <f t="shared" si="25"/>
        <v>5.8761425568543899E-2</v>
      </c>
      <c r="P84" s="80">
        <f t="shared" si="25"/>
        <v>7.6611316597151174E-2</v>
      </c>
      <c r="Q84" s="81">
        <f t="shared" si="25"/>
        <v>6.589785831960461E-2</v>
      </c>
      <c r="R84" s="80">
        <f t="shared" si="25"/>
        <v>7.2132176916133592E-2</v>
      </c>
      <c r="S84" s="81">
        <f t="shared" si="25"/>
        <v>7.3187274449079881E-2</v>
      </c>
      <c r="T84" s="80">
        <f t="shared" si="25"/>
        <v>0.12762133013780708</v>
      </c>
      <c r="U84" s="81">
        <f t="shared" si="25"/>
        <v>4.4458645243746577E-2</v>
      </c>
      <c r="V84" s="80">
        <f t="shared" si="25"/>
        <v>9.0330947009397256E-2</v>
      </c>
      <c r="W84" s="81">
        <f t="shared" si="25"/>
        <v>6.495204882301657E-2</v>
      </c>
      <c r="X84" s="80">
        <f t="shared" si="25"/>
        <v>7.2325837234886281E-2</v>
      </c>
      <c r="Y84" s="81">
        <f t="shared" si="25"/>
        <v>5.3693021642017606E-2</v>
      </c>
      <c r="Z84" s="80">
        <f t="shared" si="25"/>
        <v>7.5390628160831183E-2</v>
      </c>
      <c r="AA84" s="80">
        <f t="shared" si="25"/>
        <v>7.578098757138059E-2</v>
      </c>
      <c r="AB84" s="99">
        <f t="shared" si="25"/>
        <v>7.2771109951489152E-2</v>
      </c>
      <c r="AC84" s="100">
        <f t="shared" si="25"/>
        <v>7.0013120500418788E-2</v>
      </c>
      <c r="AD84" s="17"/>
      <c r="AE84" s="17"/>
    </row>
    <row r="85" spans="1:31" s="8" customFormat="1" x14ac:dyDescent="0.2">
      <c r="A85" s="86" t="s">
        <v>30</v>
      </c>
      <c r="B85" s="80">
        <f>B21/B31</f>
        <v>7.7028120574549871E-2</v>
      </c>
      <c r="C85" s="81">
        <f t="shared" ref="C85:AC85" si="26">C21/C31</f>
        <v>8.5786331151439132E-2</v>
      </c>
      <c r="D85" s="80">
        <f t="shared" si="26"/>
        <v>7.4118458800886078E-2</v>
      </c>
      <c r="E85" s="81">
        <f t="shared" si="26"/>
        <v>7.6442533754282255E-2</v>
      </c>
      <c r="F85" s="80">
        <f t="shared" si="26"/>
        <v>5.8044322023287839E-2</v>
      </c>
      <c r="G85" s="81">
        <f t="shared" si="26"/>
        <v>8.9423343498752431E-2</v>
      </c>
      <c r="H85" s="80">
        <f t="shared" si="26"/>
        <v>6.9906802105333732E-2</v>
      </c>
      <c r="I85" s="81">
        <f t="shared" si="26"/>
        <v>7.8474178012565204E-2</v>
      </c>
      <c r="J85" s="80">
        <f t="shared" si="26"/>
        <v>8.0292521109770809E-2</v>
      </c>
      <c r="K85" s="81">
        <f t="shared" si="26"/>
        <v>4.6699492229573779E-2</v>
      </c>
      <c r="L85" s="80">
        <f t="shared" si="26"/>
        <v>8.4455243974518951E-2</v>
      </c>
      <c r="M85" s="81">
        <f t="shared" si="26"/>
        <v>4.8770277341705914E-2</v>
      </c>
      <c r="N85" s="80">
        <f t="shared" si="26"/>
        <v>7.3175981731741099E-2</v>
      </c>
      <c r="O85" s="81">
        <f t="shared" si="26"/>
        <v>6.5495496352378321E-2</v>
      </c>
      <c r="P85" s="80">
        <f t="shared" si="26"/>
        <v>6.3350908947824039E-2</v>
      </c>
      <c r="Q85" s="81">
        <f t="shared" si="26"/>
        <v>7.7226595073931703E-2</v>
      </c>
      <c r="R85" s="80">
        <f t="shared" si="26"/>
        <v>6.3171251782373788E-2</v>
      </c>
      <c r="S85" s="81">
        <f t="shared" si="26"/>
        <v>8.3284277341250545E-2</v>
      </c>
      <c r="T85" s="80">
        <f t="shared" si="26"/>
        <v>8.6578789694427796E-2</v>
      </c>
      <c r="U85" s="81">
        <f t="shared" si="26"/>
        <v>5.2127076866897937E-2</v>
      </c>
      <c r="V85" s="80">
        <f t="shared" si="26"/>
        <v>7.6421579947773252E-2</v>
      </c>
      <c r="W85" s="81">
        <f t="shared" si="26"/>
        <v>6.4921985389171155E-2</v>
      </c>
      <c r="X85" s="80">
        <f t="shared" si="26"/>
        <v>7.5984342620308537E-2</v>
      </c>
      <c r="Y85" s="81">
        <f t="shared" si="26"/>
        <v>6.3581558745717137E-2</v>
      </c>
      <c r="Z85" s="80">
        <f t="shared" si="26"/>
        <v>7.4290153176407761E-2</v>
      </c>
      <c r="AA85" s="80">
        <f t="shared" si="26"/>
        <v>7.2212891426865225E-2</v>
      </c>
      <c r="AB85" s="99">
        <f t="shared" si="26"/>
        <v>7.1535387796911543E-2</v>
      </c>
      <c r="AC85" s="100">
        <f t="shared" si="26"/>
        <v>7.3674514759352591E-2</v>
      </c>
      <c r="AD85" s="17"/>
      <c r="AE85" s="17"/>
    </row>
    <row r="86" spans="1:31" s="8" customFormat="1" x14ac:dyDescent="0.2">
      <c r="A86" s="85" t="s">
        <v>32</v>
      </c>
      <c r="B86" s="80">
        <f>B22/B31</f>
        <v>7.2273922718996561E-2</v>
      </c>
      <c r="C86" s="81">
        <f t="shared" ref="C86:AC86" si="27">C22/C31</f>
        <v>6.949398345941285E-2</v>
      </c>
      <c r="D86" s="80">
        <f t="shared" si="27"/>
        <v>6.191669390274903E-2</v>
      </c>
      <c r="E86" s="81">
        <f t="shared" si="27"/>
        <v>7.093437227110902E-2</v>
      </c>
      <c r="F86" s="80">
        <f t="shared" si="27"/>
        <v>4.8516339050957806E-2</v>
      </c>
      <c r="G86" s="81">
        <f t="shared" si="27"/>
        <v>7.8971444413640138E-2</v>
      </c>
      <c r="H86" s="80">
        <f t="shared" si="27"/>
        <v>6.4710516611351368E-2</v>
      </c>
      <c r="I86" s="81">
        <f t="shared" si="27"/>
        <v>7.4732947822754012E-2</v>
      </c>
      <c r="J86" s="80">
        <f t="shared" si="27"/>
        <v>9.0772014475271418E-2</v>
      </c>
      <c r="K86" s="81">
        <f t="shared" si="27"/>
        <v>4.9084474534543773E-2</v>
      </c>
      <c r="L86" s="80">
        <f t="shared" si="27"/>
        <v>0.10441978065278781</v>
      </c>
      <c r="M86" s="81">
        <f t="shared" si="27"/>
        <v>3.759288330716902E-2</v>
      </c>
      <c r="N86" s="80">
        <f t="shared" si="27"/>
        <v>7.3728147343989817E-2</v>
      </c>
      <c r="O86" s="81">
        <f t="shared" si="27"/>
        <v>5.9978884693304924E-2</v>
      </c>
      <c r="P86" s="80">
        <f t="shared" si="27"/>
        <v>5.5048398520500509E-2</v>
      </c>
      <c r="Q86" s="81">
        <f t="shared" si="27"/>
        <v>8.1965545996298336E-2</v>
      </c>
      <c r="R86" s="80">
        <f t="shared" si="27"/>
        <v>5.7022879792786779E-2</v>
      </c>
      <c r="S86" s="81">
        <f t="shared" si="27"/>
        <v>7.8754063115865983E-2</v>
      </c>
      <c r="T86" s="80">
        <f t="shared" si="27"/>
        <v>6.8803674855202709E-2</v>
      </c>
      <c r="U86" s="81">
        <f t="shared" si="27"/>
        <v>5.075771407704948E-2</v>
      </c>
      <c r="V86" s="80">
        <f t="shared" si="27"/>
        <v>9.0775051960279254E-2</v>
      </c>
      <c r="W86" s="81">
        <f t="shared" si="27"/>
        <v>5.8187776207798456E-2</v>
      </c>
      <c r="X86" s="80">
        <f t="shared" si="27"/>
        <v>6.7823061375905033E-2</v>
      </c>
      <c r="Y86" s="81">
        <f t="shared" si="27"/>
        <v>6.8569198074337506E-2</v>
      </c>
      <c r="Z86" s="80">
        <f t="shared" si="27"/>
        <v>6.9354199202155631E-2</v>
      </c>
      <c r="AA86" s="80">
        <f t="shared" si="27"/>
        <v>6.7196655842944056E-2</v>
      </c>
      <c r="AB86" s="99">
        <f t="shared" si="27"/>
        <v>6.8909327225990996E-2</v>
      </c>
      <c r="AC86" s="100">
        <f t="shared" si="27"/>
        <v>6.7818704701593346E-2</v>
      </c>
      <c r="AD86" s="17"/>
      <c r="AE86" s="17"/>
    </row>
    <row r="87" spans="1:31" s="8" customFormat="1" x14ac:dyDescent="0.2">
      <c r="A87" s="86" t="s">
        <v>37</v>
      </c>
      <c r="B87" s="80">
        <f>B23/B31</f>
        <v>8.343870119360712E-2</v>
      </c>
      <c r="C87" s="81">
        <f t="shared" ref="C87:AC87" si="28">C23/C31</f>
        <v>6.9872875266204157E-2</v>
      </c>
      <c r="D87" s="80">
        <f t="shared" si="28"/>
        <v>5.418164651196572E-2</v>
      </c>
      <c r="E87" s="81">
        <f t="shared" si="28"/>
        <v>8.0204205011083496E-2</v>
      </c>
      <c r="F87" s="80">
        <f t="shared" si="28"/>
        <v>4.8316013521973206E-2</v>
      </c>
      <c r="G87" s="81">
        <f t="shared" si="28"/>
        <v>8.9132242861103411E-2</v>
      </c>
      <c r="H87" s="80">
        <f t="shared" si="28"/>
        <v>6.3780213885815812E-2</v>
      </c>
      <c r="I87" s="81">
        <f t="shared" si="28"/>
        <v>7.74243004982752E-2</v>
      </c>
      <c r="J87" s="80">
        <f t="shared" si="28"/>
        <v>0.12115500603136309</v>
      </c>
      <c r="K87" s="81">
        <f t="shared" si="28"/>
        <v>3.7698107401138638E-2</v>
      </c>
      <c r="L87" s="80">
        <f t="shared" si="28"/>
        <v>0.10271228738425166</v>
      </c>
      <c r="M87" s="81">
        <f t="shared" si="28"/>
        <v>3.6357927786499218E-2</v>
      </c>
      <c r="N87" s="80">
        <f t="shared" si="28"/>
        <v>7.2193314116722196E-2</v>
      </c>
      <c r="O87" s="81">
        <f t="shared" si="28"/>
        <v>6.1186832418653754E-2</v>
      </c>
      <c r="P87" s="80">
        <f t="shared" si="28"/>
        <v>4.6135988038089243E-2</v>
      </c>
      <c r="Q87" s="81">
        <f t="shared" si="28"/>
        <v>8.3307909776882863E-2</v>
      </c>
      <c r="R87" s="80">
        <f t="shared" si="28"/>
        <v>5.4668184137200267E-2</v>
      </c>
      <c r="S87" s="81">
        <f t="shared" si="28"/>
        <v>7.7730285889790376E-2</v>
      </c>
      <c r="T87" s="80">
        <f t="shared" si="28"/>
        <v>6.2512482524465743E-2</v>
      </c>
      <c r="U87" s="81">
        <f t="shared" si="28"/>
        <v>4.2267664779989042E-2</v>
      </c>
      <c r="V87" s="80">
        <f t="shared" si="28"/>
        <v>0.10452454123958574</v>
      </c>
      <c r="W87" s="81">
        <f t="shared" si="28"/>
        <v>5.0807203198749359E-2</v>
      </c>
      <c r="X87" s="80">
        <f t="shared" si="28"/>
        <v>5.8996597334152016E-2</v>
      </c>
      <c r="Y87" s="81">
        <f t="shared" si="28"/>
        <v>7.0260658368391377E-2</v>
      </c>
      <c r="Z87" s="80">
        <f t="shared" si="28"/>
        <v>6.6692020747190148E-2</v>
      </c>
      <c r="AA87" s="80">
        <f t="shared" si="28"/>
        <v>6.3695741424999064E-2</v>
      </c>
      <c r="AB87" s="99">
        <f t="shared" si="28"/>
        <v>6.9039784696855497E-2</v>
      </c>
      <c r="AC87" s="100">
        <f t="shared" si="28"/>
        <v>6.8124930403249628E-2</v>
      </c>
      <c r="AD87" s="17"/>
      <c r="AE87" s="17"/>
    </row>
    <row r="88" spans="1:31" s="8" customFormat="1" x14ac:dyDescent="0.2">
      <c r="A88" s="85" t="s">
        <v>38</v>
      </c>
      <c r="B88" s="80">
        <f>B24/B31</f>
        <v>7.1199170544203924E-2</v>
      </c>
      <c r="C88" s="81">
        <f t="shared" ref="C88:AC88" si="29">C24/C31</f>
        <v>6.5600543513764223E-2</v>
      </c>
      <c r="D88" s="80">
        <f t="shared" si="29"/>
        <v>4.6482913897664957E-2</v>
      </c>
      <c r="E88" s="81">
        <f t="shared" si="29"/>
        <v>7.8659232887754421E-2</v>
      </c>
      <c r="F88" s="80">
        <f t="shared" si="29"/>
        <v>4.6876173782396391E-2</v>
      </c>
      <c r="G88" s="81">
        <f t="shared" si="29"/>
        <v>8.2228999168283898E-2</v>
      </c>
      <c r="H88" s="80">
        <f t="shared" si="29"/>
        <v>5.5910355694123171E-2</v>
      </c>
      <c r="I88" s="81">
        <f t="shared" si="29"/>
        <v>7.292482543703234E-2</v>
      </c>
      <c r="J88" s="80">
        <f t="shared" si="29"/>
        <v>0.11429433051869722</v>
      </c>
      <c r="K88" s="81">
        <f t="shared" si="29"/>
        <v>3.615940913986767E-2</v>
      </c>
      <c r="L88" s="80">
        <f t="shared" si="29"/>
        <v>8.7388629846106694E-2</v>
      </c>
      <c r="M88" s="81">
        <f t="shared" si="29"/>
        <v>4.0607012035583465E-2</v>
      </c>
      <c r="N88" s="80">
        <f t="shared" si="29"/>
        <v>6.617564481713023E-2</v>
      </c>
      <c r="O88" s="81">
        <f t="shared" si="29"/>
        <v>6.8225267983678436E-2</v>
      </c>
      <c r="P88" s="80">
        <f t="shared" si="29"/>
        <v>3.6436609742661524E-2</v>
      </c>
      <c r="Q88" s="81">
        <f t="shared" si="29"/>
        <v>9.6873919498850852E-2</v>
      </c>
      <c r="R88" s="80">
        <f t="shared" si="29"/>
        <v>4.6008136781654302E-2</v>
      </c>
      <c r="S88" s="81">
        <f t="shared" si="29"/>
        <v>8.1441478334314449E-2</v>
      </c>
      <c r="T88" s="80">
        <f t="shared" si="29"/>
        <v>4.3938486119432796E-2</v>
      </c>
      <c r="U88" s="81">
        <f t="shared" si="29"/>
        <v>5.9795508490049297E-2</v>
      </c>
      <c r="V88" s="80">
        <f t="shared" si="29"/>
        <v>9.162773346597268E-2</v>
      </c>
      <c r="W88" s="81">
        <f t="shared" si="29"/>
        <v>5.1062742386435378E-2</v>
      </c>
      <c r="X88" s="80">
        <f t="shared" si="29"/>
        <v>4.3876480671322944E-2</v>
      </c>
      <c r="Y88" s="81">
        <f t="shared" si="29"/>
        <v>8.1363577221668038E-2</v>
      </c>
      <c r="Z88" s="80">
        <f t="shared" si="29"/>
        <v>5.7079048089138475E-2</v>
      </c>
      <c r="AA88" s="80">
        <f t="shared" si="29"/>
        <v>6.0232150188482068E-2</v>
      </c>
      <c r="AB88" s="99">
        <f t="shared" si="29"/>
        <v>5.9963326955412538E-2</v>
      </c>
      <c r="AC88" s="100">
        <f t="shared" si="29"/>
        <v>6.869380818893521E-2</v>
      </c>
      <c r="AD88" s="17"/>
      <c r="AE88" s="17"/>
    </row>
    <row r="89" spans="1:31" s="8" customFormat="1" x14ac:dyDescent="0.2">
      <c r="A89" s="86" t="s">
        <v>39</v>
      </c>
      <c r="B89" s="80">
        <f>B25/B31</f>
        <v>2.5515881043900464E-2</v>
      </c>
      <c r="C89" s="81">
        <f t="shared" ref="C89:AC89" si="30">C25/C31</f>
        <v>4.6159474254954994E-2</v>
      </c>
      <c r="D89" s="80">
        <f t="shared" si="30"/>
        <v>2.0844681700984132E-2</v>
      </c>
      <c r="E89" s="81">
        <f t="shared" si="30"/>
        <v>6.6601733055686174E-2</v>
      </c>
      <c r="F89" s="80">
        <f t="shared" si="30"/>
        <v>2.1622636784775259E-2</v>
      </c>
      <c r="G89" s="81">
        <f t="shared" si="30"/>
        <v>7.7127807041863047E-2</v>
      </c>
      <c r="H89" s="80">
        <f t="shared" si="30"/>
        <v>2.8185658252036609E-2</v>
      </c>
      <c r="I89" s="81">
        <f t="shared" si="30"/>
        <v>6.2817671271684972E-2</v>
      </c>
      <c r="J89" s="80">
        <f t="shared" si="30"/>
        <v>3.0382991556091678E-2</v>
      </c>
      <c r="K89" s="81">
        <f t="shared" si="30"/>
        <v>2.9158332051084781E-2</v>
      </c>
      <c r="L89" s="80">
        <f t="shared" si="30"/>
        <v>0.11315426544953044</v>
      </c>
      <c r="M89" s="81">
        <f t="shared" si="30"/>
        <v>2.9743589743589743E-2</v>
      </c>
      <c r="N89" s="80">
        <f t="shared" si="30"/>
        <v>6.4603376633099993E-2</v>
      </c>
      <c r="O89" s="81">
        <f t="shared" si="30"/>
        <v>5.3996214463033945E-2</v>
      </c>
      <c r="P89" s="80">
        <f t="shared" si="30"/>
        <v>3.6102148422129533E-2</v>
      </c>
      <c r="Q89" s="81">
        <f t="shared" si="30"/>
        <v>7.1572396119348347E-2</v>
      </c>
      <c r="R89" s="80">
        <f t="shared" si="30"/>
        <v>4.1625786533757175E-2</v>
      </c>
      <c r="S89" s="81">
        <f t="shared" si="30"/>
        <v>6.3538174093317287E-2</v>
      </c>
      <c r="T89" s="80">
        <f t="shared" si="30"/>
        <v>3.3553025763930495E-2</v>
      </c>
      <c r="U89" s="81">
        <f t="shared" si="30"/>
        <v>5.2674821982837322E-2</v>
      </c>
      <c r="V89" s="80">
        <f t="shared" si="30"/>
        <v>9.0402003801538386E-2</v>
      </c>
      <c r="W89" s="81">
        <f t="shared" si="30"/>
        <v>3.6842738177554638E-2</v>
      </c>
      <c r="X89" s="80">
        <f t="shared" si="30"/>
        <v>2.7502750275027504E-2</v>
      </c>
      <c r="Y89" s="81">
        <f t="shared" si="30"/>
        <v>7.9021555276054992E-2</v>
      </c>
      <c r="Z89" s="80">
        <f t="shared" si="30"/>
        <v>4.3800522725617602E-2</v>
      </c>
      <c r="AA89" s="80">
        <f t="shared" si="30"/>
        <v>4.6318068152129285E-2</v>
      </c>
      <c r="AB89" s="99">
        <f t="shared" si="30"/>
        <v>4.4798853906959667E-2</v>
      </c>
      <c r="AC89" s="100">
        <f t="shared" si="30"/>
        <v>5.5235612233535222E-2</v>
      </c>
      <c r="AD89" s="17"/>
      <c r="AE89" s="17"/>
    </row>
    <row r="90" spans="1:31" s="8" customFormat="1" x14ac:dyDescent="0.2">
      <c r="A90" s="85" t="s">
        <v>40</v>
      </c>
      <c r="B90" s="80">
        <f>B26/B31</f>
        <v>0</v>
      </c>
      <c r="C90" s="81">
        <f t="shared" ref="C90:AC90" si="31">C26/C31</f>
        <v>1.7951632501077883E-2</v>
      </c>
      <c r="D90" s="80">
        <f t="shared" si="31"/>
        <v>7.2629552965101495E-4</v>
      </c>
      <c r="E90" s="81">
        <f t="shared" si="31"/>
        <v>3.1067374219117351E-2</v>
      </c>
      <c r="F90" s="80">
        <f t="shared" si="31"/>
        <v>5.3837485914611243E-4</v>
      </c>
      <c r="G90" s="81">
        <f t="shared" si="31"/>
        <v>3.0219018574993067E-2</v>
      </c>
      <c r="H90" s="80">
        <f t="shared" si="31"/>
        <v>2.7573837540648361E-3</v>
      </c>
      <c r="I90" s="81">
        <f t="shared" si="31"/>
        <v>1.7897911910277134E-2</v>
      </c>
      <c r="J90" s="80">
        <f t="shared" si="31"/>
        <v>7.9161640530759948E-3</v>
      </c>
      <c r="K90" s="81">
        <f t="shared" si="31"/>
        <v>7.3857516541006307E-3</v>
      </c>
      <c r="L90" s="80">
        <f t="shared" si="31"/>
        <v>1.7906788380289397E-2</v>
      </c>
      <c r="M90" s="81">
        <f t="shared" si="31"/>
        <v>5.1282051282051282E-3</v>
      </c>
      <c r="N90" s="80">
        <f t="shared" si="31"/>
        <v>8.3854303148279859E-3</v>
      </c>
      <c r="O90" s="81">
        <f t="shared" si="31"/>
        <v>9.3306828233638024E-3</v>
      </c>
      <c r="P90" s="80">
        <f t="shared" si="31"/>
        <v>5.5481230817659554E-3</v>
      </c>
      <c r="Q90" s="81">
        <f t="shared" si="31"/>
        <v>1.3667703947769845E-2</v>
      </c>
      <c r="R90" s="80">
        <f t="shared" si="31"/>
        <v>9.6542521879047129E-3</v>
      </c>
      <c r="S90" s="81">
        <f t="shared" si="31"/>
        <v>5.2852499296153158E-3</v>
      </c>
      <c r="T90" s="80">
        <f t="shared" si="31"/>
        <v>5.8917515478330339E-3</v>
      </c>
      <c r="U90" s="81">
        <f t="shared" si="31"/>
        <v>2.6474347270403504E-3</v>
      </c>
      <c r="V90" s="80">
        <f t="shared" si="31"/>
        <v>9.5926669390510363E-3</v>
      </c>
      <c r="W90" s="81">
        <f t="shared" si="31"/>
        <v>1.1273787692030184E-3</v>
      </c>
      <c r="X90" s="80">
        <f t="shared" si="31"/>
        <v>4.9121191188886328E-3</v>
      </c>
      <c r="Y90" s="81">
        <f t="shared" si="31"/>
        <v>6.3755041852799586E-3</v>
      </c>
      <c r="Z90" s="80">
        <f t="shared" si="31"/>
        <v>3.8597541733086265E-3</v>
      </c>
      <c r="AA90" s="80">
        <f t="shared" si="31"/>
        <v>5.6880528496249024E-3</v>
      </c>
      <c r="AB90" s="99">
        <f t="shared" si="31"/>
        <v>5.4345200131423821E-3</v>
      </c>
      <c r="AC90" s="100">
        <f t="shared" si="31"/>
        <v>1.2160670452729887E-2</v>
      </c>
      <c r="AD90" s="17"/>
      <c r="AE90" s="17"/>
    </row>
    <row r="91" spans="1:31" s="8" customFormat="1" x14ac:dyDescent="0.2">
      <c r="A91" s="86" t="s">
        <v>41</v>
      </c>
      <c r="B91" s="80">
        <f>B27/B31</f>
        <v>0</v>
      </c>
      <c r="C91" s="81">
        <f t="shared" ref="C91:AC91" si="32">C27/C31</f>
        <v>0</v>
      </c>
      <c r="D91" s="80">
        <f t="shared" si="32"/>
        <v>0</v>
      </c>
      <c r="E91" s="81">
        <f t="shared" si="32"/>
        <v>0</v>
      </c>
      <c r="F91" s="80">
        <f t="shared" si="32"/>
        <v>0</v>
      </c>
      <c r="G91" s="81">
        <f t="shared" si="32"/>
        <v>0</v>
      </c>
      <c r="H91" s="80">
        <f t="shared" si="32"/>
        <v>0</v>
      </c>
      <c r="I91" s="81">
        <f t="shared" si="32"/>
        <v>0</v>
      </c>
      <c r="J91" s="80">
        <f t="shared" si="32"/>
        <v>0</v>
      </c>
      <c r="K91" s="81">
        <f t="shared" si="32"/>
        <v>0</v>
      </c>
      <c r="L91" s="80">
        <f t="shared" si="32"/>
        <v>0</v>
      </c>
      <c r="M91" s="81">
        <f t="shared" si="32"/>
        <v>0</v>
      </c>
      <c r="N91" s="80">
        <f t="shared" si="32"/>
        <v>0</v>
      </c>
      <c r="O91" s="81">
        <f t="shared" si="32"/>
        <v>0</v>
      </c>
      <c r="P91" s="80">
        <f t="shared" si="32"/>
        <v>0</v>
      </c>
      <c r="Q91" s="81">
        <f t="shared" si="32"/>
        <v>0</v>
      </c>
      <c r="R91" s="80">
        <f t="shared" si="32"/>
        <v>0</v>
      </c>
      <c r="S91" s="81">
        <f t="shared" si="32"/>
        <v>0</v>
      </c>
      <c r="T91" s="80">
        <f t="shared" si="32"/>
        <v>0</v>
      </c>
      <c r="U91" s="81">
        <f t="shared" si="32"/>
        <v>0</v>
      </c>
      <c r="V91" s="80">
        <f t="shared" si="32"/>
        <v>0</v>
      </c>
      <c r="W91" s="81">
        <f t="shared" si="32"/>
        <v>0</v>
      </c>
      <c r="X91" s="80">
        <f t="shared" si="32"/>
        <v>0</v>
      </c>
      <c r="Y91" s="81">
        <f t="shared" si="32"/>
        <v>0</v>
      </c>
      <c r="Z91" s="80">
        <f t="shared" si="32"/>
        <v>0</v>
      </c>
      <c r="AA91" s="80">
        <f t="shared" si="32"/>
        <v>0</v>
      </c>
      <c r="AB91" s="99">
        <f t="shared" si="32"/>
        <v>0</v>
      </c>
      <c r="AC91" s="100">
        <f t="shared" si="32"/>
        <v>0</v>
      </c>
      <c r="AD91" s="17"/>
      <c r="AE91" s="17"/>
    </row>
    <row r="92" spans="1:31" s="8" customFormat="1" x14ac:dyDescent="0.2">
      <c r="A92" s="85" t="s">
        <v>42</v>
      </c>
      <c r="B92" s="80">
        <f>B28/B31</f>
        <v>0</v>
      </c>
      <c r="C92" s="81">
        <f t="shared" ref="C92:AC92" si="33">C28/C31</f>
        <v>0</v>
      </c>
      <c r="D92" s="80">
        <f t="shared" si="33"/>
        <v>0</v>
      </c>
      <c r="E92" s="81">
        <f t="shared" si="33"/>
        <v>0</v>
      </c>
      <c r="F92" s="80">
        <f t="shared" si="33"/>
        <v>0</v>
      </c>
      <c r="G92" s="81">
        <f t="shared" si="33"/>
        <v>0</v>
      </c>
      <c r="H92" s="80">
        <f t="shared" si="33"/>
        <v>0</v>
      </c>
      <c r="I92" s="81">
        <f t="shared" si="33"/>
        <v>0</v>
      </c>
      <c r="J92" s="80">
        <f t="shared" si="33"/>
        <v>0</v>
      </c>
      <c r="K92" s="81">
        <f t="shared" si="33"/>
        <v>0</v>
      </c>
      <c r="L92" s="80">
        <f t="shared" si="33"/>
        <v>0</v>
      </c>
      <c r="M92" s="81">
        <f t="shared" si="33"/>
        <v>0</v>
      </c>
      <c r="N92" s="80">
        <f t="shared" si="33"/>
        <v>0</v>
      </c>
      <c r="O92" s="81">
        <f t="shared" si="33"/>
        <v>0</v>
      </c>
      <c r="P92" s="80">
        <f t="shared" si="33"/>
        <v>0</v>
      </c>
      <c r="Q92" s="81">
        <f t="shared" si="33"/>
        <v>0</v>
      </c>
      <c r="R92" s="80">
        <f t="shared" si="33"/>
        <v>0</v>
      </c>
      <c r="S92" s="81">
        <f t="shared" si="33"/>
        <v>0</v>
      </c>
      <c r="T92" s="80">
        <f t="shared" si="33"/>
        <v>0</v>
      </c>
      <c r="U92" s="81">
        <f t="shared" si="33"/>
        <v>0</v>
      </c>
      <c r="V92" s="80">
        <f t="shared" si="33"/>
        <v>0</v>
      </c>
      <c r="W92" s="81">
        <f t="shared" si="33"/>
        <v>0</v>
      </c>
      <c r="X92" s="80">
        <f t="shared" si="33"/>
        <v>0</v>
      </c>
      <c r="Y92" s="81">
        <f t="shared" si="33"/>
        <v>0</v>
      </c>
      <c r="Z92" s="80">
        <f t="shared" si="33"/>
        <v>0</v>
      </c>
      <c r="AA92" s="80">
        <f t="shared" si="33"/>
        <v>0</v>
      </c>
      <c r="AB92" s="99">
        <f t="shared" si="33"/>
        <v>0</v>
      </c>
      <c r="AC92" s="100">
        <f t="shared" si="33"/>
        <v>0</v>
      </c>
      <c r="AD92" s="17"/>
      <c r="AE92" s="17"/>
    </row>
    <row r="93" spans="1:31" s="8" customFormat="1" x14ac:dyDescent="0.2">
      <c r="A93" s="86" t="s">
        <v>43</v>
      </c>
      <c r="B93" s="80">
        <f>B29/B31</f>
        <v>0</v>
      </c>
      <c r="C93" s="81">
        <f t="shared" ref="C93:AC93" si="34">C29/C31</f>
        <v>0</v>
      </c>
      <c r="D93" s="80">
        <f t="shared" si="34"/>
        <v>0</v>
      </c>
      <c r="E93" s="81">
        <f t="shared" si="34"/>
        <v>0</v>
      </c>
      <c r="F93" s="80">
        <f t="shared" si="34"/>
        <v>0</v>
      </c>
      <c r="G93" s="81">
        <f t="shared" si="34"/>
        <v>0</v>
      </c>
      <c r="H93" s="80">
        <f t="shared" si="34"/>
        <v>0</v>
      </c>
      <c r="I93" s="81">
        <f t="shared" si="34"/>
        <v>0</v>
      </c>
      <c r="J93" s="80">
        <f t="shared" si="34"/>
        <v>0</v>
      </c>
      <c r="K93" s="81">
        <f t="shared" si="34"/>
        <v>0</v>
      </c>
      <c r="L93" s="80">
        <f t="shared" si="34"/>
        <v>0</v>
      </c>
      <c r="M93" s="81">
        <f t="shared" si="34"/>
        <v>0</v>
      </c>
      <c r="N93" s="80">
        <f t="shared" si="34"/>
        <v>0</v>
      </c>
      <c r="O93" s="81">
        <f t="shared" si="34"/>
        <v>0</v>
      </c>
      <c r="P93" s="80">
        <f t="shared" si="34"/>
        <v>0</v>
      </c>
      <c r="Q93" s="81">
        <f t="shared" si="34"/>
        <v>0</v>
      </c>
      <c r="R93" s="80">
        <f t="shared" si="34"/>
        <v>0</v>
      </c>
      <c r="S93" s="81">
        <f t="shared" si="34"/>
        <v>0</v>
      </c>
      <c r="T93" s="80">
        <f t="shared" si="34"/>
        <v>0</v>
      </c>
      <c r="U93" s="81">
        <f t="shared" si="34"/>
        <v>0</v>
      </c>
      <c r="V93" s="80">
        <f t="shared" si="34"/>
        <v>0</v>
      </c>
      <c r="W93" s="81">
        <f t="shared" si="34"/>
        <v>0</v>
      </c>
      <c r="X93" s="80">
        <f t="shared" si="34"/>
        <v>0</v>
      </c>
      <c r="Y93" s="81">
        <f t="shared" si="34"/>
        <v>0</v>
      </c>
      <c r="Z93" s="80">
        <f t="shared" si="34"/>
        <v>0</v>
      </c>
      <c r="AA93" s="80">
        <f t="shared" si="34"/>
        <v>0</v>
      </c>
      <c r="AB93" s="99">
        <f t="shared" si="34"/>
        <v>0</v>
      </c>
      <c r="AC93" s="100">
        <f t="shared" si="34"/>
        <v>0</v>
      </c>
      <c r="AD93" s="17"/>
      <c r="AE93" s="17"/>
    </row>
    <row r="94" spans="1:31" s="8" customFormat="1" ht="13.5" thickBot="1" x14ac:dyDescent="0.25">
      <c r="A94" s="85" t="s">
        <v>44</v>
      </c>
      <c r="B94" s="82">
        <f>B30/B31</f>
        <v>0</v>
      </c>
      <c r="C94" s="83">
        <f t="shared" ref="C94:AC94" si="35">C30/C31</f>
        <v>0</v>
      </c>
      <c r="D94" s="82">
        <f t="shared" si="35"/>
        <v>0</v>
      </c>
      <c r="E94" s="83">
        <f t="shared" si="35"/>
        <v>0</v>
      </c>
      <c r="F94" s="82">
        <f t="shared" si="35"/>
        <v>0</v>
      </c>
      <c r="G94" s="83">
        <f t="shared" si="35"/>
        <v>0</v>
      </c>
      <c r="H94" s="82">
        <f t="shared" si="35"/>
        <v>0</v>
      </c>
      <c r="I94" s="83">
        <f t="shared" si="35"/>
        <v>0</v>
      </c>
      <c r="J94" s="82">
        <f t="shared" si="35"/>
        <v>0</v>
      </c>
      <c r="K94" s="83">
        <f t="shared" si="35"/>
        <v>0</v>
      </c>
      <c r="L94" s="82">
        <f t="shared" si="35"/>
        <v>0</v>
      </c>
      <c r="M94" s="83">
        <f t="shared" si="35"/>
        <v>0</v>
      </c>
      <c r="N94" s="82">
        <f t="shared" si="35"/>
        <v>0</v>
      </c>
      <c r="O94" s="83">
        <f t="shared" si="35"/>
        <v>0</v>
      </c>
      <c r="P94" s="82">
        <f t="shared" si="35"/>
        <v>0</v>
      </c>
      <c r="Q94" s="83">
        <f t="shared" si="35"/>
        <v>0</v>
      </c>
      <c r="R94" s="82">
        <f t="shared" si="35"/>
        <v>0</v>
      </c>
      <c r="S94" s="83">
        <f t="shared" si="35"/>
        <v>0</v>
      </c>
      <c r="T94" s="82">
        <f t="shared" si="35"/>
        <v>0</v>
      </c>
      <c r="U94" s="83">
        <f t="shared" si="35"/>
        <v>0</v>
      </c>
      <c r="V94" s="82">
        <f t="shared" si="35"/>
        <v>0</v>
      </c>
      <c r="W94" s="83">
        <f t="shared" si="35"/>
        <v>0</v>
      </c>
      <c r="X94" s="82">
        <f t="shared" si="35"/>
        <v>0</v>
      </c>
      <c r="Y94" s="83">
        <f t="shared" si="35"/>
        <v>0</v>
      </c>
      <c r="Z94" s="82">
        <f t="shared" si="35"/>
        <v>0</v>
      </c>
      <c r="AA94" s="82">
        <f t="shared" si="35"/>
        <v>0</v>
      </c>
      <c r="AB94" s="101">
        <f t="shared" si="35"/>
        <v>0</v>
      </c>
      <c r="AC94" s="102">
        <f t="shared" si="35"/>
        <v>0</v>
      </c>
      <c r="AD94" s="17"/>
      <c r="AE94" s="17"/>
    </row>
    <row r="95" spans="1:31" s="8" customFormat="1" ht="14.25" thickTop="1" thickBot="1" x14ac:dyDescent="0.25">
      <c r="A95" s="9" t="s">
        <v>25</v>
      </c>
      <c r="B95" s="76">
        <f>SUM(B71:B94)</f>
        <v>0.99999999999999989</v>
      </c>
      <c r="C95" s="77">
        <f t="shared" ref="C95:AC95" si="36">SUM(C71:C94)</f>
        <v>0.99999999999999989</v>
      </c>
      <c r="D95" s="76">
        <f t="shared" si="36"/>
        <v>0.99999999999999989</v>
      </c>
      <c r="E95" s="77">
        <f t="shared" si="36"/>
        <v>0.99999999999999978</v>
      </c>
      <c r="F95" s="76">
        <f t="shared" si="36"/>
        <v>0.99999999999999989</v>
      </c>
      <c r="G95" s="77">
        <f t="shared" si="36"/>
        <v>1</v>
      </c>
      <c r="H95" s="76">
        <f t="shared" si="36"/>
        <v>1</v>
      </c>
      <c r="I95" s="77">
        <f t="shared" si="36"/>
        <v>1</v>
      </c>
      <c r="J95" s="76">
        <f t="shared" si="36"/>
        <v>1</v>
      </c>
      <c r="K95" s="76">
        <f t="shared" si="36"/>
        <v>1</v>
      </c>
      <c r="L95" s="76">
        <f t="shared" si="36"/>
        <v>0.99999999999999989</v>
      </c>
      <c r="M95" s="77">
        <f t="shared" si="36"/>
        <v>1</v>
      </c>
      <c r="N95" s="76">
        <f t="shared" si="36"/>
        <v>0.99999999999999989</v>
      </c>
      <c r="O95" s="77">
        <f t="shared" si="36"/>
        <v>1</v>
      </c>
      <c r="P95" s="76">
        <f t="shared" si="36"/>
        <v>1</v>
      </c>
      <c r="Q95" s="77">
        <f t="shared" si="36"/>
        <v>0.99999999999999989</v>
      </c>
      <c r="R95" s="76">
        <f t="shared" si="36"/>
        <v>0.99999999999999989</v>
      </c>
      <c r="S95" s="77">
        <f t="shared" si="36"/>
        <v>1</v>
      </c>
      <c r="T95" s="76">
        <f t="shared" si="36"/>
        <v>0.99999999999999989</v>
      </c>
      <c r="U95" s="77">
        <f t="shared" si="36"/>
        <v>1</v>
      </c>
      <c r="V95" s="76">
        <f t="shared" si="36"/>
        <v>1</v>
      </c>
      <c r="W95" s="77">
        <f t="shared" si="36"/>
        <v>0.99999999999999989</v>
      </c>
      <c r="X95" s="76">
        <f t="shared" si="36"/>
        <v>1</v>
      </c>
      <c r="Y95" s="77">
        <f t="shared" si="36"/>
        <v>1</v>
      </c>
      <c r="Z95" s="76">
        <f t="shared" si="36"/>
        <v>1</v>
      </c>
      <c r="AA95" s="76">
        <f t="shared" si="36"/>
        <v>1</v>
      </c>
      <c r="AB95" s="76">
        <f t="shared" si="36"/>
        <v>1.0000000000000002</v>
      </c>
      <c r="AC95" s="78">
        <f t="shared" si="36"/>
        <v>0.99999999999999989</v>
      </c>
      <c r="AD95" s="79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zoomScale="90" zoomScaleNormal="93" zoomScaleSheetLayoutView="90" zoomScalePageLayoutView="93" workbookViewId="0">
      <selection activeCell="M22" sqref="M22"/>
    </sheetView>
  </sheetViews>
  <sheetFormatPr defaultColWidth="8.85546875" defaultRowHeight="15" x14ac:dyDescent="0.3"/>
  <cols>
    <col min="1" max="1" width="8.85546875" style="148"/>
    <col min="2" max="2" width="10.7109375" style="148" customWidth="1"/>
    <col min="3" max="3" width="27.28515625" style="148" customWidth="1"/>
    <col min="4" max="5" width="18.7109375" style="148" bestFit="1" customWidth="1"/>
    <col min="6" max="6" width="10.7109375" style="148" customWidth="1"/>
    <col min="7" max="8" width="8.85546875" style="148" customWidth="1"/>
    <col min="9" max="11" width="8.85546875" style="148"/>
    <col min="12" max="12" width="9.28515625" style="148" bestFit="1" customWidth="1"/>
    <col min="13" max="16384" width="8.85546875" style="148"/>
  </cols>
  <sheetData>
    <row r="1" spans="1:15" ht="18.75" x14ac:dyDescent="0.3">
      <c r="C1" s="286" t="s">
        <v>61</v>
      </c>
      <c r="D1" s="286"/>
      <c r="E1" s="286"/>
      <c r="F1" s="205"/>
    </row>
    <row r="2" spans="1:15" ht="18.75" x14ac:dyDescent="0.3">
      <c r="C2" s="286" t="s">
        <v>62</v>
      </c>
      <c r="D2" s="286"/>
      <c r="E2" s="286"/>
      <c r="F2" s="205"/>
    </row>
    <row r="3" spans="1:15" ht="18.75" x14ac:dyDescent="0.3">
      <c r="C3" s="287">
        <f>Daily!A5</f>
        <v>44593</v>
      </c>
      <c r="D3" s="287"/>
      <c r="E3" s="287"/>
      <c r="F3" s="206"/>
    </row>
    <row r="4" spans="1:15" ht="15.75" thickBot="1" x14ac:dyDescent="0.35">
      <c r="C4" s="149"/>
      <c r="D4" s="149"/>
      <c r="E4" s="149"/>
      <c r="F4" s="149"/>
    </row>
    <row r="5" spans="1:15" ht="15.75" thickTop="1" x14ac:dyDescent="0.3">
      <c r="A5" s="150"/>
      <c r="B5" s="150"/>
      <c r="C5" s="282" t="s">
        <v>63</v>
      </c>
      <c r="D5" s="282" t="s">
        <v>64</v>
      </c>
      <c r="E5" s="284" t="s">
        <v>65</v>
      </c>
      <c r="F5" s="207"/>
      <c r="G5" s="148" t="s">
        <v>66</v>
      </c>
    </row>
    <row r="6" spans="1:15" ht="15.75" thickBot="1" x14ac:dyDescent="0.35">
      <c r="A6" s="151"/>
      <c r="B6" s="151"/>
      <c r="C6" s="283"/>
      <c r="D6" s="283"/>
      <c r="E6" s="285"/>
      <c r="F6" s="207"/>
    </row>
    <row r="7" spans="1:15" ht="18.75" thickTop="1" x14ac:dyDescent="0.3">
      <c r="A7" s="150"/>
      <c r="B7" s="150"/>
      <c r="C7" s="220">
        <f>Daily!A5</f>
        <v>44593</v>
      </c>
      <c r="D7" s="258">
        <f>IF(Daily!AB33=0,"",Daily!AB33)</f>
        <v>127955</v>
      </c>
      <c r="E7" s="259">
        <f>IF(Daily!AC33=0,"",Daily!AC33)</f>
        <v>127761</v>
      </c>
      <c r="F7" s="204"/>
      <c r="G7" s="201">
        <f t="shared" ref="G7:G36" si="0">IF(D7="",0,IF(WEEKDAY(C7,2)=7,3,IF(H7="H",3,IF(WEEKDAY(C7,2)=6,2,1))))</f>
        <v>3</v>
      </c>
      <c r="H7" s="148" t="s">
        <v>67</v>
      </c>
      <c r="J7" s="201"/>
      <c r="K7" s="201"/>
      <c r="L7" s="201"/>
      <c r="M7" s="201"/>
      <c r="O7" s="201"/>
    </row>
    <row r="8" spans="1:15" ht="18" x14ac:dyDescent="0.3">
      <c r="A8" s="150"/>
      <c r="B8" s="150"/>
      <c r="C8" s="221">
        <f>C7+1</f>
        <v>44594</v>
      </c>
      <c r="D8" s="222">
        <f>IF(Daily!AB64=0,"",Daily!AB64)</f>
        <v>196521</v>
      </c>
      <c r="E8" s="222">
        <f>IF(Daily!AC64=0,"",Daily!AC64)</f>
        <v>196144</v>
      </c>
      <c r="F8" s="204"/>
      <c r="G8" s="201">
        <f t="shared" si="0"/>
        <v>1</v>
      </c>
      <c r="J8" s="201"/>
      <c r="K8" s="201"/>
      <c r="L8" s="201"/>
      <c r="M8" s="201"/>
      <c r="O8" s="201"/>
    </row>
    <row r="9" spans="1:15" ht="18" x14ac:dyDescent="0.3">
      <c r="A9" s="150"/>
      <c r="B9" s="150"/>
      <c r="C9" s="221">
        <f>C7+2</f>
        <v>44595</v>
      </c>
      <c r="D9" s="222">
        <f>IF(Daily!AB95=0,"",Daily!AB95)</f>
        <v>186210</v>
      </c>
      <c r="E9" s="223">
        <f>IF(Daily!AC95=0,"",Daily!AC95)</f>
        <v>185818</v>
      </c>
      <c r="F9" s="204"/>
      <c r="G9" s="201">
        <f t="shared" si="0"/>
        <v>1</v>
      </c>
      <c r="J9" s="201"/>
      <c r="K9" s="201"/>
      <c r="L9" s="201"/>
      <c r="M9" s="201"/>
      <c r="O9" s="201"/>
    </row>
    <row r="10" spans="1:15" ht="18" x14ac:dyDescent="0.3">
      <c r="A10" s="150"/>
      <c r="B10" s="150"/>
      <c r="C10" s="221">
        <f>C7+3</f>
        <v>44596</v>
      </c>
      <c r="D10" s="222">
        <f>IF(Daily!AB126=0,"",Daily!AB126)</f>
        <v>196951</v>
      </c>
      <c r="E10" s="223">
        <f>IF(Daily!AC126=0,"",Daily!AC126)</f>
        <v>196548</v>
      </c>
      <c r="F10" s="204"/>
      <c r="G10" s="201">
        <f t="shared" si="0"/>
        <v>1</v>
      </c>
      <c r="J10" s="201"/>
      <c r="K10" s="201"/>
      <c r="L10" s="201"/>
      <c r="M10" s="201"/>
      <c r="O10" s="201"/>
    </row>
    <row r="11" spans="1:15" ht="18" x14ac:dyDescent="0.3">
      <c r="A11" s="150"/>
      <c r="B11" s="150"/>
      <c r="C11" s="221">
        <f>C7+4</f>
        <v>44597</v>
      </c>
      <c r="D11" s="222">
        <f>IF(Daily!AB157=0,"",Daily!AB157)</f>
        <v>164360</v>
      </c>
      <c r="E11" s="223">
        <f>IF(Daily!AC157=0,"",Daily!AC157)</f>
        <v>164025</v>
      </c>
      <c r="F11" s="204"/>
      <c r="G11" s="201">
        <f t="shared" si="0"/>
        <v>2</v>
      </c>
      <c r="J11" s="201"/>
      <c r="K11" s="201"/>
      <c r="L11" s="201"/>
      <c r="M11" s="201"/>
      <c r="O11" s="201"/>
    </row>
    <row r="12" spans="1:15" ht="18" x14ac:dyDescent="0.3">
      <c r="A12" s="150"/>
      <c r="B12" s="150"/>
      <c r="C12" s="221">
        <f>C7+5</f>
        <v>44598</v>
      </c>
      <c r="D12" s="222">
        <f>IF(Daily!AB188=0,"",Daily!AB188)</f>
        <v>119670</v>
      </c>
      <c r="E12" s="223">
        <f>IF(Daily!AC188=0,"",Daily!AC188)</f>
        <v>119408</v>
      </c>
      <c r="F12" s="204"/>
      <c r="G12" s="201">
        <f t="shared" si="0"/>
        <v>3</v>
      </c>
      <c r="J12" s="201"/>
      <c r="K12" s="201"/>
      <c r="L12" s="201"/>
      <c r="M12" s="201"/>
      <c r="O12" s="201"/>
    </row>
    <row r="13" spans="1:15" ht="18" x14ac:dyDescent="0.3">
      <c r="A13" s="150"/>
      <c r="B13" s="150"/>
      <c r="C13" s="221">
        <f>C7+6</f>
        <v>44599</v>
      </c>
      <c r="D13" s="222">
        <f>IF(Daily!AB219=0,"",Daily!AB219)</f>
        <v>203531</v>
      </c>
      <c r="E13" s="223">
        <f>IF(Daily!AC219=0,"",Daily!AC219)</f>
        <v>203157</v>
      </c>
      <c r="F13" s="204"/>
      <c r="G13" s="201">
        <f t="shared" si="0"/>
        <v>1</v>
      </c>
      <c r="J13" s="201"/>
      <c r="K13" s="201"/>
      <c r="L13" s="201"/>
      <c r="M13" s="201"/>
      <c r="O13" s="201"/>
    </row>
    <row r="14" spans="1:15" ht="18" x14ac:dyDescent="0.3">
      <c r="A14" s="150"/>
      <c r="B14" s="150"/>
      <c r="C14" s="221">
        <f>C7+7</f>
        <v>44600</v>
      </c>
      <c r="D14" s="222">
        <f>Daily!AB250</f>
        <v>195039</v>
      </c>
      <c r="E14" s="222">
        <f>Daily!AC250</f>
        <v>194958</v>
      </c>
      <c r="F14" s="204"/>
      <c r="G14" s="201">
        <f t="shared" si="0"/>
        <v>1</v>
      </c>
      <c r="J14" s="201"/>
      <c r="K14" s="201"/>
      <c r="L14" s="201"/>
      <c r="M14" s="201"/>
      <c r="O14" s="201"/>
    </row>
    <row r="15" spans="1:15" ht="18" x14ac:dyDescent="0.3">
      <c r="A15" s="150"/>
      <c r="B15" s="150"/>
      <c r="C15" s="221">
        <f>C7+8</f>
        <v>44601</v>
      </c>
      <c r="D15" s="222">
        <f>Daily!AB281</f>
        <v>195637</v>
      </c>
      <c r="E15" s="223">
        <f>IF(Daily!AC281=0,"",Daily!AC281)</f>
        <v>195308</v>
      </c>
      <c r="F15" s="204"/>
      <c r="G15" s="201">
        <f t="shared" si="0"/>
        <v>1</v>
      </c>
      <c r="J15" s="201"/>
      <c r="K15" s="201"/>
      <c r="L15" s="201"/>
      <c r="M15" s="201"/>
      <c r="O15" s="201"/>
    </row>
    <row r="16" spans="1:15" ht="18" x14ac:dyDescent="0.3">
      <c r="A16" s="150"/>
      <c r="B16" s="150"/>
      <c r="C16" s="221">
        <f>C7+9</f>
        <v>44602</v>
      </c>
      <c r="D16" s="222">
        <f>IF(Daily!AB312=0,"",Daily!AB312)</f>
        <v>193406</v>
      </c>
      <c r="E16" s="222">
        <f>IF(Daily!AC312=0,"",Daily!AC312)</f>
        <v>193114</v>
      </c>
      <c r="F16" s="204"/>
      <c r="G16" s="201">
        <f t="shared" si="0"/>
        <v>1</v>
      </c>
      <c r="J16" s="201"/>
      <c r="K16" s="201"/>
      <c r="L16" s="201"/>
      <c r="M16" s="201"/>
      <c r="O16" s="201"/>
    </row>
    <row r="17" spans="1:15" ht="18" x14ac:dyDescent="0.3">
      <c r="A17" s="150"/>
      <c r="B17" s="150"/>
      <c r="C17" s="221">
        <f>C7+10</f>
        <v>44603</v>
      </c>
      <c r="D17" s="222">
        <f>IF(Daily!AB343=0,"",Daily!AB343)</f>
        <v>207486</v>
      </c>
      <c r="E17" s="223">
        <f>IF(Daily!AC343=0,"",Daily!AC343)</f>
        <v>207087</v>
      </c>
      <c r="F17" s="204"/>
      <c r="G17" s="201">
        <f t="shared" si="0"/>
        <v>1</v>
      </c>
      <c r="J17" s="201"/>
      <c r="K17" s="201"/>
      <c r="L17" s="201"/>
      <c r="M17" s="201"/>
      <c r="O17" s="201"/>
    </row>
    <row r="18" spans="1:15" ht="18" x14ac:dyDescent="0.3">
      <c r="A18" s="150"/>
      <c r="B18" s="150"/>
      <c r="C18" s="221">
        <f>C7+11</f>
        <v>44604</v>
      </c>
      <c r="D18" s="222">
        <f>IF(Daily!AB374=0,"",Daily!AB374)</f>
        <v>176934</v>
      </c>
      <c r="E18" s="223">
        <f>IF(Daily!AC374=0,"",Daily!AC374)</f>
        <v>176475</v>
      </c>
      <c r="F18" s="204"/>
      <c r="G18" s="201">
        <f t="shared" si="0"/>
        <v>2</v>
      </c>
      <c r="J18" s="201"/>
      <c r="K18" s="201"/>
      <c r="L18" s="201"/>
      <c r="M18" s="201"/>
      <c r="O18" s="201"/>
    </row>
    <row r="19" spans="1:15" ht="18" x14ac:dyDescent="0.3">
      <c r="A19" s="150"/>
      <c r="B19" s="150"/>
      <c r="C19" s="221">
        <f>C7+12</f>
        <v>44605</v>
      </c>
      <c r="D19" s="222">
        <f>IF(Daily!AB405=0,"",Daily!AB405)</f>
        <v>135754</v>
      </c>
      <c r="E19" s="223">
        <f>IF(Daily!AC405=0,"",Daily!AC405)</f>
        <v>135484</v>
      </c>
      <c r="F19" s="204"/>
      <c r="G19" s="201">
        <f t="shared" si="0"/>
        <v>3</v>
      </c>
      <c r="J19" s="201"/>
      <c r="K19" s="201"/>
      <c r="L19" s="201"/>
      <c r="M19" s="201"/>
      <c r="O19" s="201"/>
    </row>
    <row r="20" spans="1:15" ht="18" x14ac:dyDescent="0.3">
      <c r="A20" s="150"/>
      <c r="B20" s="150"/>
      <c r="C20" s="221">
        <f>C7+13</f>
        <v>44606</v>
      </c>
      <c r="D20" s="222">
        <f>IF(Daily!AB436=0,"",Daily!AB436)</f>
        <v>221767</v>
      </c>
      <c r="E20" s="223">
        <f>IF(Daily!AC436=0,"",Daily!AC436)</f>
        <v>221327</v>
      </c>
      <c r="F20" s="204"/>
      <c r="G20" s="201">
        <f t="shared" si="0"/>
        <v>1</v>
      </c>
      <c r="J20" s="201"/>
      <c r="L20" s="201"/>
      <c r="M20" s="201"/>
      <c r="O20" s="201"/>
    </row>
    <row r="21" spans="1:15" ht="18" x14ac:dyDescent="0.3">
      <c r="A21" s="150"/>
      <c r="B21" s="150"/>
      <c r="C21" s="221">
        <f>C7+14</f>
        <v>44607</v>
      </c>
      <c r="D21" s="222">
        <f>IF(Daily!AB467=0,"",Daily!AB467)</f>
        <v>212849</v>
      </c>
      <c r="E21" s="223">
        <f>IF(Daily!AC467=0,"",Daily!AC467)</f>
        <v>212267</v>
      </c>
      <c r="F21" s="204"/>
      <c r="G21" s="201">
        <f t="shared" si="0"/>
        <v>1</v>
      </c>
      <c r="J21" s="201"/>
      <c r="K21" s="201"/>
      <c r="L21" s="201"/>
      <c r="M21" s="201"/>
      <c r="O21" s="201"/>
    </row>
    <row r="22" spans="1:15" ht="18" x14ac:dyDescent="0.3">
      <c r="A22" s="150"/>
      <c r="B22" s="150"/>
      <c r="C22" s="221">
        <f>C7+15</f>
        <v>44608</v>
      </c>
      <c r="D22" s="222">
        <f>IF(Daily!AB498=0,"",Daily!AB498)</f>
        <v>213245</v>
      </c>
      <c r="E22" s="223">
        <f>IF(Daily!AC498=0,"",Daily!AC498)</f>
        <v>213055</v>
      </c>
      <c r="F22" s="204"/>
      <c r="G22" s="201">
        <f t="shared" si="0"/>
        <v>1</v>
      </c>
      <c r="J22" s="201"/>
      <c r="K22" s="201"/>
      <c r="L22" s="201"/>
      <c r="M22" s="201"/>
      <c r="O22" s="201"/>
    </row>
    <row r="23" spans="1:15" ht="18" x14ac:dyDescent="0.3">
      <c r="A23" s="150"/>
      <c r="B23" s="150"/>
      <c r="C23" s="221">
        <f>C7+16</f>
        <v>44609</v>
      </c>
      <c r="D23" s="222">
        <f>IF(Daily!AB529=0,"",Daily!AB529)</f>
        <v>206816</v>
      </c>
      <c r="E23" s="223">
        <f>IF(Daily!AC529=0,"",Daily!AC529)</f>
        <v>206436</v>
      </c>
      <c r="F23" s="204"/>
      <c r="G23" s="201">
        <f t="shared" si="0"/>
        <v>1</v>
      </c>
      <c r="J23" s="201"/>
      <c r="K23" s="201"/>
      <c r="L23" s="201"/>
      <c r="M23" s="201"/>
      <c r="O23" s="201"/>
    </row>
    <row r="24" spans="1:15" ht="18" x14ac:dyDescent="0.3">
      <c r="A24" s="150"/>
      <c r="B24" s="150"/>
      <c r="C24" s="221">
        <f>C7+17</f>
        <v>44610</v>
      </c>
      <c r="D24" s="222">
        <f>IF(Daily!AB560=0,"",Daily!AB560)</f>
        <v>219837</v>
      </c>
      <c r="E24" s="223">
        <f>IF(Daily!AC560=0,"",Daily!AC560)</f>
        <v>219379</v>
      </c>
      <c r="F24" s="204"/>
      <c r="G24" s="201">
        <f t="shared" si="0"/>
        <v>1</v>
      </c>
      <c r="J24" s="201"/>
      <c r="K24" s="201"/>
      <c r="L24" s="201"/>
      <c r="M24" s="201"/>
      <c r="O24" s="201"/>
    </row>
    <row r="25" spans="1:15" ht="18" x14ac:dyDescent="0.3">
      <c r="A25" s="150"/>
      <c r="B25" s="150"/>
      <c r="C25" s="221">
        <f>C7+18</f>
        <v>44611</v>
      </c>
      <c r="D25" s="222">
        <f>IF(Daily!AB591=0,"",Daily!AB591)</f>
        <v>184887</v>
      </c>
      <c r="E25" s="223">
        <f>IF(Daily!AC591=0,"",Daily!AC591)</f>
        <v>184474</v>
      </c>
      <c r="F25" s="204"/>
      <c r="G25" s="201">
        <f t="shared" si="0"/>
        <v>2</v>
      </c>
      <c r="J25" s="201"/>
      <c r="K25" s="201"/>
      <c r="L25" s="201"/>
      <c r="M25" s="201"/>
      <c r="O25" s="201"/>
    </row>
    <row r="26" spans="1:15" ht="18" x14ac:dyDescent="0.3">
      <c r="A26" s="150"/>
      <c r="B26" s="150"/>
      <c r="C26" s="221">
        <f>C7+19</f>
        <v>44612</v>
      </c>
      <c r="D26" s="222">
        <f>IF(Daily!AB622=0,"",Daily!AB622)</f>
        <v>138110</v>
      </c>
      <c r="E26" s="223">
        <f>IF(Daily!AC622=0,"",Daily!AC622)</f>
        <v>137773</v>
      </c>
      <c r="F26" s="204"/>
      <c r="G26" s="201">
        <f t="shared" si="0"/>
        <v>3</v>
      </c>
      <c r="J26" s="201"/>
      <c r="K26" s="201"/>
      <c r="L26" s="201"/>
      <c r="M26" s="201"/>
      <c r="O26" s="201"/>
    </row>
    <row r="27" spans="1:15" ht="18" x14ac:dyDescent="0.3">
      <c r="A27" s="150"/>
      <c r="B27" s="150"/>
      <c r="C27" s="221">
        <f>C7+20</f>
        <v>44613</v>
      </c>
      <c r="D27" s="223">
        <f>IF(Daily!AB653=0,"",Daily!AB653)</f>
        <v>223975</v>
      </c>
      <c r="E27" s="223">
        <f>IF(Daily!AC653=0,"",Daily!AC653)</f>
        <v>223518</v>
      </c>
      <c r="F27" s="204"/>
      <c r="G27" s="201">
        <f t="shared" si="0"/>
        <v>1</v>
      </c>
      <c r="J27" s="201"/>
      <c r="K27" s="201"/>
      <c r="L27" s="201"/>
      <c r="M27" s="201"/>
      <c r="O27" s="201"/>
    </row>
    <row r="28" spans="1:15" ht="18" x14ac:dyDescent="0.3">
      <c r="A28" s="150"/>
      <c r="B28" s="150"/>
      <c r="C28" s="221">
        <f>C7+21</f>
        <v>44614</v>
      </c>
      <c r="D28" s="222">
        <f>IF(Daily!AB684=0,"",Daily!AB684)</f>
        <v>210652</v>
      </c>
      <c r="E28" s="223">
        <f>IF(Daily!AC684=0,"",Daily!AC684)</f>
        <v>210254</v>
      </c>
      <c r="F28" s="204"/>
      <c r="G28" s="201">
        <f t="shared" si="0"/>
        <v>1</v>
      </c>
      <c r="K28" s="201"/>
      <c r="L28" s="201"/>
      <c r="M28" s="201"/>
      <c r="O28" s="201"/>
    </row>
    <row r="29" spans="1:15" ht="18" x14ac:dyDescent="0.3">
      <c r="A29" s="150"/>
      <c r="B29" s="150"/>
      <c r="C29" s="221">
        <f>C7+22</f>
        <v>44615</v>
      </c>
      <c r="D29" s="222">
        <f>IF(Daily!AB715=0,"",Daily!AB715)</f>
        <v>214949</v>
      </c>
      <c r="E29" s="223">
        <f>IF(Daily!AC715=0,"",Daily!AC715)</f>
        <v>214555</v>
      </c>
      <c r="F29" s="204"/>
      <c r="G29" s="201">
        <f t="shared" si="0"/>
        <v>1</v>
      </c>
      <c r="K29" s="201"/>
      <c r="L29" s="201"/>
      <c r="M29" s="201"/>
      <c r="O29" s="201"/>
    </row>
    <row r="30" spans="1:15" ht="18" x14ac:dyDescent="0.3">
      <c r="A30" s="150"/>
      <c r="B30" s="150"/>
      <c r="C30" s="221">
        <f>C7+23</f>
        <v>44616</v>
      </c>
      <c r="D30" s="222">
        <f>IF(Daily!AB746=0,"",Daily!AB746)</f>
        <v>228203</v>
      </c>
      <c r="E30" s="223">
        <f>IF(Daily!AC746=0,"",Daily!AC746)</f>
        <v>227679</v>
      </c>
      <c r="F30" s="204"/>
      <c r="G30" s="201">
        <f t="shared" si="0"/>
        <v>1</v>
      </c>
      <c r="K30" s="201"/>
      <c r="L30" s="201"/>
      <c r="M30" s="201"/>
      <c r="O30" s="201"/>
    </row>
    <row r="31" spans="1:15" ht="18" x14ac:dyDescent="0.3">
      <c r="A31" s="150"/>
      <c r="B31" s="150"/>
      <c r="C31" s="221">
        <f>C7+24</f>
        <v>44617</v>
      </c>
      <c r="D31" s="222">
        <f>IF(Daily!AB777=0,"",Daily!AB777)</f>
        <v>166157</v>
      </c>
      <c r="E31" s="222">
        <f>IF(Daily!AC777=0,"",Daily!AC777)</f>
        <v>165832</v>
      </c>
      <c r="F31" s="204"/>
      <c r="G31" s="201">
        <f t="shared" si="0"/>
        <v>3</v>
      </c>
      <c r="H31" s="148" t="s">
        <v>67</v>
      </c>
      <c r="K31" s="201"/>
      <c r="L31" s="201"/>
      <c r="M31" s="201"/>
      <c r="O31" s="201"/>
    </row>
    <row r="32" spans="1:15" ht="18" x14ac:dyDescent="0.3">
      <c r="A32" s="150"/>
      <c r="B32" s="150"/>
      <c r="C32" s="221">
        <f>C7+25</f>
        <v>44618</v>
      </c>
      <c r="D32" s="222">
        <f>IF(Daily!AB808=0,"",Daily!AB808)</f>
        <v>180096</v>
      </c>
      <c r="E32" s="222">
        <f>IF(Daily!AC808=0,"",Daily!AC808)</f>
        <v>179735</v>
      </c>
      <c r="F32" s="204"/>
      <c r="G32" s="201">
        <f t="shared" si="0"/>
        <v>2</v>
      </c>
      <c r="K32" s="201"/>
      <c r="L32" s="201"/>
      <c r="M32" s="201"/>
    </row>
    <row r="33" spans="1:13" ht="18" x14ac:dyDescent="0.3">
      <c r="A33" s="150"/>
      <c r="B33" s="150"/>
      <c r="C33" s="221">
        <f>C7+26</f>
        <v>44619</v>
      </c>
      <c r="D33" s="222">
        <f>IF(Daily!AB839=0,"",Daily!AB839)</f>
        <v>140210</v>
      </c>
      <c r="E33" s="222">
        <f>IF(Daily!AC839=0,"",Daily!AC839)</f>
        <v>139930</v>
      </c>
      <c r="F33" s="204"/>
      <c r="G33" s="201">
        <f t="shared" si="0"/>
        <v>3</v>
      </c>
      <c r="K33" s="201"/>
      <c r="M33" s="201"/>
    </row>
    <row r="34" spans="1:13" ht="18.75" thickBot="1" x14ac:dyDescent="0.35">
      <c r="A34" s="150"/>
      <c r="B34" s="150"/>
      <c r="C34" s="221">
        <f>C7+27</f>
        <v>44620</v>
      </c>
      <c r="D34" s="222">
        <f>IF(Daily!AB870=0,"",Daily!AB870)</f>
        <v>237594</v>
      </c>
      <c r="E34" s="223">
        <f>IF(Daily!AC870=0,"",Daily!AC870)</f>
        <v>237067</v>
      </c>
      <c r="F34" s="204"/>
      <c r="G34" s="201">
        <f t="shared" si="0"/>
        <v>1</v>
      </c>
      <c r="K34" s="201"/>
      <c r="M34" s="201"/>
    </row>
    <row r="35" spans="1:13" ht="18" hidden="1" x14ac:dyDescent="0.3">
      <c r="A35" s="150"/>
      <c r="B35" s="150"/>
      <c r="C35" s="221">
        <f>C7+28</f>
        <v>44621</v>
      </c>
      <c r="D35" s="222" t="str">
        <f>IF(Daily!AB901=0,"",Daily!AB901)</f>
        <v/>
      </c>
      <c r="E35" s="223" t="str">
        <f>IF(Daily!AC901=0,"",Daily!AC901)</f>
        <v/>
      </c>
      <c r="F35" s="204"/>
      <c r="G35" s="201">
        <f t="shared" si="0"/>
        <v>0</v>
      </c>
      <c r="K35" s="201"/>
      <c r="M35" s="201"/>
    </row>
    <row r="36" spans="1:13" ht="18" hidden="1" x14ac:dyDescent="0.3">
      <c r="A36" s="150"/>
      <c r="B36" s="150"/>
      <c r="C36" s="221">
        <f>C8+28</f>
        <v>44622</v>
      </c>
      <c r="D36" s="222" t="str">
        <f>IF(Daily!AB932=0,"",Daily!AB932)</f>
        <v/>
      </c>
      <c r="E36" s="223" t="str">
        <f>IF(Daily!AC932=0,"",Daily!AC932)</f>
        <v/>
      </c>
      <c r="F36" s="204"/>
      <c r="G36" s="201">
        <f t="shared" si="0"/>
        <v>0</v>
      </c>
      <c r="K36" s="201"/>
      <c r="M36" s="201"/>
    </row>
    <row r="37" spans="1:13" ht="18.75" hidden="1" thickBot="1" x14ac:dyDescent="0.35">
      <c r="A37" s="150"/>
      <c r="B37" s="150"/>
      <c r="C37" s="221">
        <f>C9+28</f>
        <v>44623</v>
      </c>
      <c r="D37" s="222"/>
      <c r="E37" s="224"/>
      <c r="F37" s="204"/>
      <c r="G37" s="201">
        <f t="shared" ref="G37" si="1">IF(D37="",0,IF(WEEKDAY(C37,2)=7,3,IF(H37="H",3,IF(WEEKDAY(C37,2)=6,2,1))))</f>
        <v>0</v>
      </c>
      <c r="M37" s="201"/>
    </row>
    <row r="38" spans="1:13" ht="16.5" thickTop="1" thickBot="1" x14ac:dyDescent="0.35">
      <c r="A38" s="150"/>
      <c r="B38" s="150"/>
      <c r="C38" s="156" t="s">
        <v>16</v>
      </c>
      <c r="D38" s="200">
        <f>SUM(D7:D37)</f>
        <v>5298801</v>
      </c>
      <c r="E38" s="199">
        <f>SUM(E7:E37)</f>
        <v>5288568</v>
      </c>
      <c r="F38" s="208"/>
      <c r="G38" s="155"/>
      <c r="H38" s="155"/>
      <c r="I38" s="155"/>
    </row>
    <row r="39" spans="1:13" ht="16.5" thickTop="1" x14ac:dyDescent="0.3">
      <c r="A39" s="152"/>
      <c r="B39" s="153"/>
      <c r="C39" s="154" t="s">
        <v>68</v>
      </c>
      <c r="D39" s="153"/>
      <c r="E39" s="153"/>
      <c r="F39" s="153"/>
    </row>
    <row r="40" spans="1:13" x14ac:dyDescent="0.3">
      <c r="A40" s="152"/>
      <c r="B40" s="153"/>
      <c r="C40" s="153"/>
      <c r="D40" s="153"/>
      <c r="E40" s="153"/>
      <c r="F40" s="153"/>
    </row>
    <row r="41" spans="1:13" ht="15.75" x14ac:dyDescent="0.3">
      <c r="A41" s="152"/>
      <c r="C41" s="158" t="s">
        <v>69</v>
      </c>
      <c r="D41" s="155">
        <f>MAX(D7:D37)</f>
        <v>237594</v>
      </c>
      <c r="E41" s="155">
        <f>MAX(E7:E37)</f>
        <v>237067</v>
      </c>
      <c r="F41" s="155"/>
    </row>
    <row r="42" spans="1:13" ht="16.5" x14ac:dyDescent="0.3">
      <c r="A42" s="152"/>
      <c r="C42" s="158" t="s">
        <v>70</v>
      </c>
      <c r="D42" s="219">
        <f>IF(D38=0,"-",INDEX($C$7:$C$37,MATCH(MAX(D$7:D$37),D$7:D$37,0)))</f>
        <v>44620</v>
      </c>
      <c r="E42" s="219">
        <f>IF(E38=0,"-",INDEX($C$7:$C$37,MATCH(MAX(E$7:E$37),E$7:E$37,0)))</f>
        <v>44620</v>
      </c>
      <c r="F42" s="209"/>
    </row>
    <row r="43" spans="1:13" ht="15.75" x14ac:dyDescent="0.3">
      <c r="A43" s="152"/>
      <c r="C43" s="158" t="s">
        <v>71</v>
      </c>
      <c r="D43" s="155">
        <f>IF(D38=0,0,AVERAGEIF($G$7:$G$37,"&gt;0",D$7:D$37))</f>
        <v>189242.89285714287</v>
      </c>
      <c r="E43" s="155">
        <f>IF(E38=0,0,AVERAGEIF($G$7:$G$37,"&gt;0",E$7:E$37))</f>
        <v>188877.42857142858</v>
      </c>
      <c r="F43" s="155"/>
    </row>
    <row r="44" spans="1:13" ht="15.75" x14ac:dyDescent="0.3">
      <c r="A44" s="152"/>
      <c r="C44" s="158" t="s">
        <v>72</v>
      </c>
      <c r="D44" s="202">
        <f>SUMIF($G$7:$G$37,1,D$7:D$37)</f>
        <v>3764668</v>
      </c>
      <c r="E44" s="202">
        <f>SUMIF($G$7:$G$37,1,E$7:E$37)</f>
        <v>3757671</v>
      </c>
      <c r="F44" s="155"/>
    </row>
    <row r="45" spans="1:13" ht="15.75" x14ac:dyDescent="0.3">
      <c r="A45" s="152"/>
      <c r="C45" s="158" t="s">
        <v>73</v>
      </c>
      <c r="D45" s="155">
        <f>IF(D38=0,0,AVERAGEIF($G$7:$G$37,1,D$7:D$37))</f>
        <v>209148.22222222222</v>
      </c>
      <c r="E45" s="155">
        <f>IF(E38=0,0,AVERAGEIF($G$7:$G$37,1,E$7:E$37))</f>
        <v>208759.5</v>
      </c>
      <c r="F45" s="155"/>
    </row>
    <row r="46" spans="1:13" ht="15.75" x14ac:dyDescent="0.3">
      <c r="C46" s="159" t="s">
        <v>74</v>
      </c>
      <c r="D46" s="202">
        <f>SUMIF($G$7:$G$37,2,D$7:D$37)</f>
        <v>706277</v>
      </c>
      <c r="E46" s="202">
        <f>SUMIF($G$7:$G$37,2,E$7:E$37)</f>
        <v>704709</v>
      </c>
      <c r="F46" s="201"/>
    </row>
    <row r="47" spans="1:13" ht="15.75" x14ac:dyDescent="0.3">
      <c r="C47" s="159" t="s">
        <v>75</v>
      </c>
      <c r="D47" s="155">
        <f>IFERROR(IF(D38=0,0,AVERAGEIF($G$7:$G$37,2,D$7:D$37)),0)</f>
        <v>176569.25</v>
      </c>
      <c r="E47" s="155">
        <f>IFERROR(IF(E38=0,0,AVERAGEIF($G$7:$G$37,2,E$7:E$37)),0)</f>
        <v>176177.25</v>
      </c>
      <c r="F47" s="201"/>
    </row>
    <row r="48" spans="1:13" ht="15.75" x14ac:dyDescent="0.3">
      <c r="C48" s="159" t="s">
        <v>76</v>
      </c>
      <c r="D48" s="202">
        <f>SUMIF($G$7:$G$37,3,D$7:D$37)</f>
        <v>827856</v>
      </c>
      <c r="E48" s="202">
        <f>SUMIF($G$7:$G$37,3,E$7:E$37)</f>
        <v>826188</v>
      </c>
      <c r="F48" s="210"/>
    </row>
    <row r="49" spans="3:6" ht="15.75" x14ac:dyDescent="0.3">
      <c r="C49" s="159" t="s">
        <v>77</v>
      </c>
      <c r="D49" s="155">
        <f>IFERROR(IF(D38=0,0,AVERAGEIF($G$7:$G$37,3,D$7:D$37)),0)</f>
        <v>137976</v>
      </c>
      <c r="E49" s="155">
        <f>IFERROR(IF(E38=0,0,AVERAGEIF($G$7:$G$37,3,E$7:E$37)),0)</f>
        <v>137698</v>
      </c>
      <c r="F49" s="210"/>
    </row>
    <row r="50" spans="3:6" ht="15.75" x14ac:dyDescent="0.3">
      <c r="C50" s="159" t="s">
        <v>78</v>
      </c>
      <c r="D50" s="210">
        <f>+D46+D48</f>
        <v>1534133</v>
      </c>
      <c r="E50" s="210">
        <f>+E46+E48</f>
        <v>1530897</v>
      </c>
      <c r="F50" s="210"/>
    </row>
    <row r="51" spans="3:6" ht="15.75" x14ac:dyDescent="0.3">
      <c r="C51" s="159" t="s">
        <v>79</v>
      </c>
      <c r="D51" s="203">
        <f>IFERROR(IF(D38=0,0,AVERAGEIF($G7:$G37,"&gt;1",D7:D37)),0)</f>
        <v>153413.29999999999</v>
      </c>
      <c r="E51" s="203">
        <f>IFERROR(IF(E38=0,0,AVERAGEIF($G7:$G37,"&gt;1",E7:E37)),0)</f>
        <v>153089.70000000001</v>
      </c>
      <c r="F51" s="210"/>
    </row>
    <row r="52" spans="3:6" x14ac:dyDescent="0.3">
      <c r="C52" s="160" t="s">
        <v>16</v>
      </c>
      <c r="D52" s="202">
        <f>+D44+D46+D48</f>
        <v>5298801</v>
      </c>
      <c r="E52" s="202">
        <f>+E44+E46+E48</f>
        <v>5288568</v>
      </c>
      <c r="F52" s="155"/>
    </row>
    <row r="53" spans="3:6" hidden="1" x14ac:dyDescent="0.3">
      <c r="D53" s="157" t="str">
        <f>IF(Monthly!AB31=D52,"CORRECT","no")</f>
        <v>CORRECT</v>
      </c>
      <c r="E53" s="157" t="str">
        <f>IF(Monthly!AC31=E52,"CORRECT","no")</f>
        <v>CORRECT</v>
      </c>
      <c r="F53" s="157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148" t="s">
        <v>80</v>
      </c>
    </row>
    <row r="59" spans="3:6" hidden="1" x14ac:dyDescent="0.3">
      <c r="C59" s="157" t="s">
        <v>81</v>
      </c>
      <c r="D59" s="203">
        <f>AVERAGE(D15,D22,D29,D36)</f>
        <v>207943.66666666666</v>
      </c>
      <c r="E59" s="203">
        <f t="array" ref="E59">AVERAGE(IF(WEEKDAY($C$7:$C$37,2)=1,E$7:E$37))</f>
        <v>221267.25</v>
      </c>
      <c r="F59" s="203"/>
    </row>
    <row r="60" spans="3:6" hidden="1" x14ac:dyDescent="0.3">
      <c r="C60" s="157" t="s">
        <v>82</v>
      </c>
      <c r="D60" s="203">
        <f t="array" ref="D60">AVERAGE(IF(WEEKDAY($C$7:$C$37,2)=2,D$7:D$37))</f>
        <v>186623.75</v>
      </c>
      <c r="E60" s="203">
        <f t="array" ref="E60">AVERAGE(IF(WEEKDAY($C$7:$C$37,2)=2,E$7:E$37))</f>
        <v>186310</v>
      </c>
    </row>
    <row r="61" spans="3:6" hidden="1" x14ac:dyDescent="0.3">
      <c r="C61" s="157" t="s">
        <v>83</v>
      </c>
      <c r="D61" s="203">
        <f t="array" ref="D61">AVERAGE(IF(WEEKDAY($C$7:$C$37,2)=3,D$7:D$37))</f>
        <v>205088</v>
      </c>
      <c r="E61" s="203">
        <f t="array" ref="E61">AVERAGE(IF(WEEKDAY($C$7:$C$37,2)=3,E$7:E$37))</f>
        <v>204765.5</v>
      </c>
    </row>
    <row r="62" spans="3:6" hidden="1" x14ac:dyDescent="0.3">
      <c r="C62" s="157" t="s">
        <v>84</v>
      </c>
      <c r="D62" s="203">
        <f t="array" ref="D62">AVERAGE(IF(WEEKDAY($C$7:$C$37,2)=4,D$7:D$37))</f>
        <v>162927</v>
      </c>
      <c r="E62" s="203">
        <f t="array" ref="E62">AVERAGE(IF(WEEKDAY($C$7:$C$37,2)=4,E$7:E$37))</f>
        <v>162609.4</v>
      </c>
    </row>
    <row r="63" spans="3:6" hidden="1" x14ac:dyDescent="0.3">
      <c r="C63" s="157" t="s">
        <v>85</v>
      </c>
      <c r="D63" s="203">
        <f t="array" ref="D63">AVERAGE(IF(WEEKDAY($C$7:$C$37,2)=5,D$7:D$37))</f>
        <v>197607.75</v>
      </c>
      <c r="E63" s="203">
        <f t="array" ref="E63">AVERAGE(IF(WEEKDAY($C$7:$C$37,2)=5,E$7:E$37))</f>
        <v>197211.5</v>
      </c>
    </row>
    <row r="64" spans="3:6" hidden="1" x14ac:dyDescent="0.3">
      <c r="C64" s="157" t="s">
        <v>86</v>
      </c>
      <c r="D64" s="203">
        <f>AVERAGEIF($G$7:$G$37,2,D$7:D$37)</f>
        <v>176569.25</v>
      </c>
      <c r="E64" s="203">
        <f>AVERAGEIF($G$7:$G$37,2,E$7:E$37)</f>
        <v>176177.25</v>
      </c>
    </row>
    <row r="65" spans="3:5" hidden="1" x14ac:dyDescent="0.3">
      <c r="C65" s="157" t="s">
        <v>87</v>
      </c>
      <c r="D65" s="203">
        <f>AVERAGEIF($G$7:$G$37,3,D$7:D$37)</f>
        <v>137976</v>
      </c>
      <c r="E65" s="203">
        <f>AVERAGEIF($G$7:$G$37,3,E$7:E$37)</f>
        <v>137698</v>
      </c>
    </row>
    <row r="68" spans="3:5" x14ac:dyDescent="0.3">
      <c r="C68" s="157"/>
      <c r="D68" s="203"/>
    </row>
    <row r="69" spans="3:5" x14ac:dyDescent="0.3">
      <c r="C69" s="157"/>
      <c r="D69" s="203"/>
    </row>
    <row r="70" spans="3:5" x14ac:dyDescent="0.3">
      <c r="C70" s="157"/>
      <c r="D70" s="203"/>
    </row>
    <row r="71" spans="3:5" x14ac:dyDescent="0.3">
      <c r="C71" s="157"/>
      <c r="D71" s="203"/>
    </row>
    <row r="72" spans="3:5" x14ac:dyDescent="0.3">
      <c r="C72" s="157"/>
      <c r="D72" s="203"/>
    </row>
    <row r="73" spans="3:5" x14ac:dyDescent="0.3">
      <c r="C73" s="157"/>
      <c r="D73" s="203"/>
    </row>
    <row r="74" spans="3:5" x14ac:dyDescent="0.3">
      <c r="C74" s="157"/>
      <c r="D74" s="20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3" priority="4">
      <formula>$H7="h"</formula>
    </cfRule>
    <cfRule type="expression" dxfId="2" priority="5">
      <formula>$G7&gt;1</formula>
    </cfRule>
  </conditionalFormatting>
  <conditionalFormatting sqref="D7:D37 E14 E33">
    <cfRule type="top10" dxfId="1" priority="3" rank="1"/>
  </conditionalFormatting>
  <conditionalFormatting sqref="E7:E37">
    <cfRule type="top10" dxfId="0" priority="2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C2CFD59-0E13-47EB-86E3-90FD684501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353395A-1322-403A-8E56-2AA233E43E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2193827-3977-4155-8712-618E11FCBE1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Ruiz Chavez</cp:lastModifiedBy>
  <cp:revision/>
  <dcterms:created xsi:type="dcterms:W3CDTF">2007-01-05T06:49:01Z</dcterms:created>
  <dcterms:modified xsi:type="dcterms:W3CDTF">2023-05-28T16:14:58Z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